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generalgraphenecorp-my.sharepoint.com/personal/science_generalgraphenecorp_com/Documents/Science Documents/R&amp;D/Transfer, Residues and Contamination/Transfer/"/>
    </mc:Choice>
  </mc:AlternateContent>
  <xr:revisionPtr revIDLastSave="175" documentId="11_1E4438B6832539D67A0C684CB087C418FA76955E" xr6:coauthVersionLast="47" xr6:coauthVersionMax="47" xr10:uidLastSave="{F2CBFDC0-DE45-4B5B-97EF-13649DEA9C7D}"/>
  <bookViews>
    <workbookView xWindow="-38510" yWindow="1320" windowWidth="38620" windowHeight="21100" activeTab="5" xr2:uid="{00000000-000D-0000-FFFF-FFFF00000000}"/>
  </bookViews>
  <sheets>
    <sheet name="Wafers" sheetId="1" r:id="rId1"/>
    <sheet name="Polymers" sheetId="2" r:id="rId2"/>
    <sheet name="R2R Bubbling System" sheetId="3" r:id="rId3"/>
    <sheet name="Rs for R2R transfer" sheetId="4" r:id="rId4"/>
    <sheet name="New polymer testing" sheetId="5" r:id="rId5"/>
    <sheet name="Rs calculations" sheetId="6" r:id="rId6"/>
    <sheet name="GFET" sheetId="7" r:id="rId7"/>
    <sheet name="Qualitative Comparison" sheetId="8" r:id="rId8"/>
    <sheet name="Stability Testing" sheetId="9" r:id="rId9"/>
    <sheet name="Dirac Point" sheetId="10" r:id="rId10"/>
    <sheet name="Mobility" sheetId="11" r:id="rId11"/>
  </sheets>
  <definedNames>
    <definedName name="_xlchart.v1.0" hidden="1">'Rs calculations'!$F$170:$O$170</definedName>
    <definedName name="_xlchart.v1.1" hidden="1">'Rs calculations'!$F$170:$O$170</definedName>
    <definedName name="_xlchart.v1.2" hidden="1">'Rs calculations'!$F$170:$O$170</definedName>
    <definedName name="_xlchart.v1.3" hidden="1">'Rs calculations'!$F$170:$O$170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11" l="1"/>
  <c r="R17" i="11"/>
  <c r="J17" i="11"/>
  <c r="I17" i="11"/>
  <c r="S16" i="11"/>
  <c r="R16" i="11"/>
  <c r="J16" i="11"/>
  <c r="I16" i="11"/>
  <c r="S15" i="11"/>
  <c r="R15" i="11"/>
  <c r="J15" i="11"/>
  <c r="I15" i="11"/>
  <c r="S14" i="11"/>
  <c r="R14" i="11"/>
  <c r="J14" i="11"/>
  <c r="I14" i="11"/>
  <c r="S13" i="11"/>
  <c r="R13" i="11"/>
  <c r="J13" i="11"/>
  <c r="I13" i="11"/>
  <c r="S12" i="11"/>
  <c r="R12" i="11"/>
  <c r="J12" i="11"/>
  <c r="I12" i="11"/>
  <c r="S11" i="11"/>
  <c r="R11" i="11"/>
  <c r="J11" i="11"/>
  <c r="I11" i="11"/>
  <c r="S10" i="11"/>
  <c r="R10" i="11"/>
  <c r="J10" i="11"/>
  <c r="I10" i="11"/>
  <c r="S9" i="11"/>
  <c r="R9" i="11"/>
  <c r="J9" i="11"/>
  <c r="I9" i="11"/>
  <c r="S8" i="11"/>
  <c r="R8" i="11"/>
  <c r="J8" i="11"/>
  <c r="I8" i="11"/>
  <c r="S7" i="11"/>
  <c r="R7" i="11"/>
  <c r="J7" i="11"/>
  <c r="I7" i="11"/>
  <c r="S6" i="11"/>
  <c r="R6" i="11"/>
  <c r="J6" i="11"/>
  <c r="I6" i="11"/>
  <c r="S5" i="11"/>
  <c r="R5" i="11"/>
  <c r="J5" i="11"/>
  <c r="I5" i="11"/>
  <c r="S4" i="11"/>
  <c r="R4" i="11"/>
  <c r="J4" i="11"/>
  <c r="I4" i="11"/>
  <c r="S3" i="11"/>
  <c r="R3" i="11"/>
  <c r="J3" i="11"/>
  <c r="I3" i="11"/>
  <c r="K16" i="10"/>
  <c r="J16" i="10"/>
  <c r="K15" i="10"/>
  <c r="J15" i="10"/>
  <c r="K14" i="10"/>
  <c r="J14" i="10"/>
  <c r="K13" i="10"/>
  <c r="J13" i="10"/>
  <c r="K12" i="10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K2" i="10"/>
  <c r="J2" i="10"/>
  <c r="B16" i="9"/>
  <c r="B15" i="9"/>
  <c r="Q170" i="6"/>
  <c r="P170" i="6"/>
  <c r="Q169" i="6"/>
  <c r="P169" i="6"/>
  <c r="Q168" i="6"/>
  <c r="P168" i="6"/>
  <c r="Q167" i="6"/>
  <c r="P167" i="6"/>
  <c r="Q166" i="6"/>
  <c r="P166" i="6"/>
  <c r="Q165" i="6"/>
  <c r="P165" i="6"/>
  <c r="Q164" i="6"/>
  <c r="P164" i="6"/>
  <c r="Q163" i="6"/>
  <c r="P163" i="6"/>
  <c r="Q162" i="6"/>
  <c r="P162" i="6"/>
  <c r="Q161" i="6"/>
  <c r="P161" i="6"/>
  <c r="Q160" i="6"/>
  <c r="P160" i="6"/>
  <c r="Q159" i="6"/>
  <c r="P159" i="6"/>
  <c r="Q158" i="6"/>
  <c r="P158" i="6"/>
  <c r="Q157" i="6"/>
  <c r="P157" i="6"/>
  <c r="Q156" i="6"/>
  <c r="P156" i="6"/>
  <c r="Q155" i="6"/>
  <c r="P155" i="6"/>
  <c r="Q154" i="6"/>
  <c r="P154" i="6"/>
  <c r="Q153" i="6"/>
  <c r="P153" i="6"/>
  <c r="Q152" i="6"/>
  <c r="P152" i="6"/>
  <c r="Q151" i="6"/>
  <c r="P151" i="6"/>
  <c r="Q150" i="6"/>
  <c r="P150" i="6"/>
  <c r="Q149" i="6"/>
  <c r="P149" i="6"/>
  <c r="Q148" i="6"/>
  <c r="P148" i="6"/>
  <c r="Q147" i="6"/>
  <c r="P147" i="6"/>
  <c r="Q146" i="6"/>
  <c r="P146" i="6"/>
  <c r="Q145" i="6"/>
  <c r="P145" i="6"/>
  <c r="Q144" i="6"/>
  <c r="P144" i="6"/>
  <c r="Q143" i="6"/>
  <c r="P143" i="6"/>
  <c r="Q142" i="6"/>
  <c r="P142" i="6"/>
  <c r="Q141" i="6"/>
  <c r="P141" i="6"/>
  <c r="Q140" i="6"/>
  <c r="P140" i="6"/>
  <c r="Q139" i="6"/>
  <c r="P139" i="6"/>
  <c r="Q138" i="6"/>
  <c r="P138" i="6"/>
  <c r="Q137" i="6"/>
  <c r="P137" i="6"/>
  <c r="Q136" i="6"/>
  <c r="P136" i="6"/>
  <c r="Q135" i="6"/>
  <c r="P135" i="6"/>
  <c r="Q134" i="6"/>
  <c r="P134" i="6"/>
  <c r="Q133" i="6"/>
  <c r="P133" i="6"/>
  <c r="Q132" i="6"/>
  <c r="P132" i="6"/>
  <c r="Q131" i="6"/>
  <c r="P131" i="6"/>
  <c r="Q130" i="6"/>
  <c r="P130" i="6"/>
  <c r="B130" i="6"/>
  <c r="Q129" i="6"/>
  <c r="P129" i="6"/>
  <c r="B129" i="6"/>
  <c r="Q128" i="6"/>
  <c r="P128" i="6"/>
  <c r="B128" i="6"/>
  <c r="Q127" i="6"/>
  <c r="P127" i="6"/>
  <c r="Q126" i="6"/>
  <c r="P126" i="6"/>
  <c r="Q125" i="6"/>
  <c r="P125" i="6"/>
  <c r="Q124" i="6"/>
  <c r="P124" i="6"/>
  <c r="Q123" i="6"/>
  <c r="P123" i="6"/>
  <c r="Q122" i="6"/>
  <c r="P122" i="6"/>
  <c r="Q121" i="6"/>
  <c r="P121" i="6"/>
  <c r="Q120" i="6"/>
  <c r="P120" i="6"/>
  <c r="Q119" i="6"/>
  <c r="P119" i="6"/>
  <c r="Q118" i="6"/>
  <c r="P118" i="6"/>
  <c r="Q117" i="6"/>
  <c r="P117" i="6"/>
  <c r="B117" i="6"/>
  <c r="Q116" i="6"/>
  <c r="P116" i="6"/>
  <c r="B116" i="6"/>
  <c r="Q115" i="6"/>
  <c r="P115" i="6"/>
  <c r="Q114" i="6"/>
  <c r="P114" i="6"/>
  <c r="B114" i="6"/>
  <c r="Q113" i="6"/>
  <c r="P113" i="6"/>
  <c r="Q112" i="6"/>
  <c r="P112" i="6"/>
  <c r="Q111" i="6"/>
  <c r="P111" i="6"/>
  <c r="Q110" i="6"/>
  <c r="P110" i="6"/>
  <c r="Q109" i="6"/>
  <c r="P109" i="6"/>
  <c r="Q108" i="6"/>
  <c r="P108" i="6"/>
  <c r="Q107" i="6"/>
  <c r="P107" i="6"/>
  <c r="Q106" i="6"/>
  <c r="P106" i="6"/>
  <c r="Q105" i="6"/>
  <c r="P105" i="6"/>
  <c r="Q104" i="6"/>
  <c r="P104" i="6"/>
  <c r="Q103" i="6"/>
  <c r="P103" i="6"/>
  <c r="Q102" i="6"/>
  <c r="P102" i="6"/>
  <c r="Q101" i="6"/>
  <c r="P101" i="6"/>
  <c r="Q100" i="6"/>
  <c r="P100" i="6"/>
  <c r="Q99" i="6"/>
  <c r="P99" i="6"/>
  <c r="Q98" i="6"/>
  <c r="P98" i="6"/>
  <c r="Q97" i="6"/>
  <c r="P97" i="6"/>
  <c r="Q96" i="6"/>
  <c r="P96" i="6"/>
  <c r="Q95" i="6"/>
  <c r="P95" i="6"/>
  <c r="Q94" i="6"/>
  <c r="P94" i="6"/>
  <c r="Q93" i="6"/>
  <c r="P93" i="6"/>
  <c r="Q92" i="6"/>
  <c r="P92" i="6"/>
  <c r="Q91" i="6"/>
  <c r="P91" i="6"/>
  <c r="Q90" i="6"/>
  <c r="P90" i="6"/>
  <c r="Q89" i="6"/>
  <c r="P89" i="6"/>
  <c r="Q88" i="6"/>
  <c r="P88" i="6"/>
  <c r="Q87" i="6"/>
  <c r="P87" i="6"/>
  <c r="Q86" i="6"/>
  <c r="P86" i="6"/>
  <c r="Q85" i="6"/>
  <c r="P85" i="6"/>
  <c r="Q84" i="6"/>
  <c r="P84" i="6"/>
  <c r="Q83" i="6"/>
  <c r="P83" i="6"/>
  <c r="Q82" i="6"/>
  <c r="P82" i="6"/>
  <c r="Q81" i="6"/>
  <c r="P81" i="6"/>
  <c r="Q80" i="6"/>
  <c r="P80" i="6"/>
  <c r="Q79" i="6"/>
  <c r="P79" i="6"/>
  <c r="Q78" i="6"/>
  <c r="P78" i="6"/>
  <c r="Q77" i="6"/>
  <c r="P77" i="6"/>
  <c r="Q76" i="6"/>
  <c r="P76" i="6"/>
  <c r="Q75" i="6"/>
  <c r="P75" i="6"/>
  <c r="Q74" i="6"/>
  <c r="P74" i="6"/>
  <c r="Q73" i="6"/>
  <c r="P73" i="6"/>
  <c r="Q72" i="6"/>
  <c r="P72" i="6"/>
  <c r="Q71" i="6"/>
  <c r="P71" i="6"/>
  <c r="Q70" i="6"/>
  <c r="P70" i="6"/>
  <c r="Q69" i="6"/>
  <c r="P69" i="6"/>
  <c r="Q68" i="6"/>
  <c r="P68" i="6"/>
  <c r="Q67" i="6"/>
  <c r="P67" i="6"/>
  <c r="Q66" i="6"/>
  <c r="P66" i="6"/>
  <c r="Q65" i="6"/>
  <c r="P65" i="6"/>
  <c r="Q64" i="6"/>
  <c r="P64" i="6"/>
  <c r="Q63" i="6"/>
  <c r="P63" i="6"/>
  <c r="Q62" i="6"/>
  <c r="P62" i="6"/>
  <c r="Q61" i="6"/>
  <c r="P61" i="6"/>
  <c r="Q60" i="6"/>
  <c r="P60" i="6"/>
  <c r="Q59" i="6"/>
  <c r="P59" i="6"/>
  <c r="Q58" i="6"/>
  <c r="P58" i="6"/>
  <c r="Q57" i="6"/>
  <c r="P57" i="6"/>
  <c r="Q56" i="6"/>
  <c r="P56" i="6"/>
  <c r="Q55" i="6"/>
  <c r="P55" i="6"/>
  <c r="Q54" i="6"/>
  <c r="P54" i="6"/>
  <c r="Q53" i="6"/>
  <c r="P53" i="6"/>
  <c r="Q52" i="6"/>
  <c r="P52" i="6"/>
  <c r="Q51" i="6"/>
  <c r="P51" i="6"/>
  <c r="Q50" i="6"/>
  <c r="P50" i="6"/>
  <c r="Q49" i="6"/>
  <c r="P49" i="6"/>
  <c r="Q48" i="6"/>
  <c r="P48" i="6"/>
  <c r="Q47" i="6"/>
  <c r="P47" i="6"/>
  <c r="Q46" i="6"/>
  <c r="P46" i="6"/>
  <c r="Q45" i="6"/>
  <c r="P45" i="6"/>
  <c r="Q44" i="6"/>
  <c r="P44" i="6"/>
  <c r="Q43" i="6"/>
  <c r="P43" i="6"/>
  <c r="Q42" i="6"/>
  <c r="P42" i="6"/>
  <c r="Q41" i="6"/>
  <c r="P41" i="6"/>
  <c r="Q40" i="6"/>
  <c r="P40" i="6"/>
  <c r="Q39" i="6"/>
  <c r="P39" i="6"/>
  <c r="Q38" i="6"/>
  <c r="P38" i="6"/>
  <c r="Q37" i="6"/>
  <c r="P37" i="6"/>
  <c r="Q36" i="6"/>
  <c r="P36" i="6"/>
  <c r="Q35" i="6"/>
  <c r="P35" i="6"/>
  <c r="Q34" i="6"/>
  <c r="P34" i="6"/>
  <c r="Q33" i="6"/>
  <c r="P33" i="6"/>
  <c r="Q32" i="6"/>
  <c r="P32" i="6"/>
  <c r="Q31" i="6"/>
  <c r="P31" i="6"/>
  <c r="Q30" i="6"/>
  <c r="P30" i="6"/>
  <c r="Q29" i="6"/>
  <c r="P29" i="6"/>
  <c r="Q28" i="6"/>
  <c r="P28" i="6"/>
  <c r="Q27" i="6"/>
  <c r="P27" i="6"/>
  <c r="Q26" i="6"/>
  <c r="P26" i="6"/>
  <c r="Q25" i="6"/>
  <c r="P25" i="6"/>
  <c r="Q24" i="6"/>
  <c r="P24" i="6"/>
  <c r="Q23" i="6"/>
  <c r="P23" i="6"/>
  <c r="Q22" i="6"/>
  <c r="P22" i="6"/>
  <c r="Q21" i="6"/>
  <c r="P21" i="6"/>
  <c r="Q20" i="6"/>
  <c r="P20" i="6"/>
  <c r="Q19" i="6"/>
  <c r="P19" i="6"/>
  <c r="Q18" i="6"/>
  <c r="P18" i="6"/>
  <c r="Q17" i="6"/>
  <c r="P17" i="6"/>
  <c r="Q16" i="6"/>
  <c r="P16" i="6"/>
  <c r="Q15" i="6"/>
  <c r="P15" i="6"/>
  <c r="Q14" i="6"/>
  <c r="P14" i="6"/>
  <c r="Q13" i="6"/>
  <c r="P13" i="6"/>
  <c r="Q12" i="6"/>
  <c r="P12" i="6"/>
  <c r="Q11" i="6"/>
  <c r="P11" i="6"/>
  <c r="Q10" i="6"/>
  <c r="P10" i="6"/>
  <c r="Q9" i="6"/>
  <c r="P9" i="6"/>
  <c r="Q8" i="6"/>
  <c r="P8" i="6"/>
  <c r="Q7" i="6"/>
  <c r="P7" i="6"/>
  <c r="Q6" i="6"/>
  <c r="P6" i="6"/>
  <c r="Q5" i="6"/>
  <c r="P5" i="6"/>
  <c r="Q4" i="6"/>
  <c r="P4" i="6"/>
  <c r="Q3" i="6"/>
  <c r="P3" i="6"/>
  <c r="Q2" i="6"/>
  <c r="P2" i="6"/>
  <c r="Q1" i="6"/>
  <c r="P1" i="6"/>
  <c r="AB16" i="5"/>
  <c r="K6" i="5"/>
  <c r="K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tc={334035E0-33DA-483F-BD92-0997DBE44265}</author>
  </authors>
  <commentList>
    <comment ref="J98" authorId="0" shapeId="0" xr:uid="{334035E0-33DA-483F-BD92-0997DBE44265}">
      <text>
        <t>[Threaded comment]
Your version of Excel allows you to read this threaded comment; however, any edits to it will get removed if the file is opened in a newer version of Excel. Learn more: https://go.microsoft.com/fwlink/?linkid=870924
Comment:
    @Shagun Kapur hey when you have a moment could you input/correct your NUS wafer transfers so Michael can have a look? I started sample 100 and 101 for you
Reply:
    Oh, thanks! I'll work on filling it in. I'll have to check the wafers again</t>
      </text>
    </comment>
  </commentList>
</comments>
</file>

<file path=xl/sharedStrings.xml><?xml version="1.0" encoding="utf-8"?>
<sst xmlns="http://schemas.openxmlformats.org/spreadsheetml/2006/main" count="7799" uniqueCount="1242">
  <si>
    <t>Sample #</t>
  </si>
  <si>
    <t>Date</t>
  </si>
  <si>
    <t>Copper</t>
  </si>
  <si>
    <t>Recipe</t>
  </si>
  <si>
    <t>Cook date</t>
  </si>
  <si>
    <t>Product #</t>
  </si>
  <si>
    <t>Sample diameter (in)</t>
  </si>
  <si>
    <t>Technique</t>
  </si>
  <si>
    <t>Spin Speed</t>
  </si>
  <si>
    <t>PMMA dry time (h)</t>
  </si>
  <si>
    <t>PMMA anneal?</t>
  </si>
  <si>
    <t>Backside Plasma</t>
  </si>
  <si>
    <t>Etchant/Bubble</t>
  </si>
  <si>
    <t>Etchant uses</t>
  </si>
  <si>
    <t>Etchant conc (%)</t>
  </si>
  <si>
    <t>Ease of bubble (1-5)</t>
  </si>
  <si>
    <t>Bubble Voltage</t>
  </si>
  <si>
    <t>HCL?</t>
  </si>
  <si>
    <t>NaOH Bath?</t>
  </si>
  <si>
    <t>NaOH conc</t>
  </si>
  <si>
    <t>NaOH time</t>
  </si>
  <si>
    <t>NaOH uses</t>
  </si>
  <si>
    <t>Water baths</t>
  </si>
  <si>
    <t>Rinse time (h)</t>
  </si>
  <si>
    <t>Plasma/UV?</t>
  </si>
  <si>
    <t>Dry time (h)</t>
  </si>
  <si>
    <t>Vac time (h)</t>
  </si>
  <si>
    <t>Solvent time (h)</t>
  </si>
  <si>
    <t>Residue (1-10)</t>
  </si>
  <si>
    <t>Dominant residue</t>
  </si>
  <si>
    <t>Secondary residue</t>
  </si>
  <si>
    <t>Rs (ohm/sq)</t>
  </si>
  <si>
    <t>Rs Dev</t>
  </si>
  <si>
    <t>Coverage</t>
  </si>
  <si>
    <t>Added by (initials)</t>
  </si>
  <si>
    <t>Notes</t>
  </si>
  <si>
    <t>20um Schlenk</t>
  </si>
  <si>
    <t>R2</t>
  </si>
  <si>
    <t>wet</t>
  </si>
  <si>
    <t>N</t>
  </si>
  <si>
    <t>APS</t>
  </si>
  <si>
    <t>MGS</t>
  </si>
  <si>
    <t>bubble</t>
  </si>
  <si>
    <t>NaOH</t>
  </si>
  <si>
    <t>Bubble then placed in APS for 1h</t>
  </si>
  <si>
    <t>Y</t>
  </si>
  <si>
    <t>Post-bubble 3x on top of Cu</t>
  </si>
  <si>
    <t>Post-bubble 3x connected to Cu</t>
  </si>
  <si>
    <t>R32</t>
  </si>
  <si>
    <t>220620-1</t>
  </si>
  <si>
    <t>This sample was given O2 plasma for 5 mins on backside</t>
  </si>
  <si>
    <t>Post-bubble</t>
  </si>
  <si>
    <t>Cure time study</t>
  </si>
  <si>
    <t>Distilled acetone bath, ace spray, distilled IPA spray. Side without PMMA/G was still very clean</t>
  </si>
  <si>
    <t>No corners cut</t>
  </si>
  <si>
    <t>1 corner cut</t>
  </si>
  <si>
    <t>2 corners cut</t>
  </si>
  <si>
    <t>FeCl3</t>
  </si>
  <si>
    <t>Residue contained Titanium particles in EDS</t>
  </si>
  <si>
    <t>Wrinkles formed during drying did not adhere. Use UV/O3 next time</t>
  </si>
  <si>
    <t>SCB</t>
  </si>
  <si>
    <t>Bubble transfer. Samples are both peppered with tears. Cannot send these to Pragraf. They are very clean however.</t>
  </si>
  <si>
    <t>70um Civen</t>
  </si>
  <si>
    <t>R32 080422 productiion civen; Bubble transfer. Samples are both peppered with tears. Cannot send these to Pragraf. They are very clean however.</t>
  </si>
  <si>
    <t>Metal</t>
  </si>
  <si>
    <t>KOH</t>
  </si>
  <si>
    <t>Carbon</t>
  </si>
  <si>
    <t>PMMA</t>
  </si>
  <si>
    <t>071222.02.13 Bubbled partially; the last 1/3 got very stuck; transfer has tears across surface and graphene is left behind on copper</t>
  </si>
  <si>
    <t>Tried etching Ti with NaOH/H2O2. Seem like it may have worked. Instead, I have many Na particles now.</t>
  </si>
  <si>
    <t>Still has Ti</t>
  </si>
  <si>
    <t>Graphene</t>
  </si>
  <si>
    <t>Seems to have scrolled graphene</t>
  </si>
  <si>
    <t>1M HCL after NaOH</t>
  </si>
  <si>
    <t>1M HCL + 1% H2O2 after NaOH</t>
  </si>
  <si>
    <t>Crystals</t>
  </si>
  <si>
    <t>bubble starting edge seems to have holes</t>
  </si>
  <si>
    <t>R1</t>
  </si>
  <si>
    <t>220415-08-05</t>
  </si>
  <si>
    <t>Do we have Ti traces in old samples?</t>
  </si>
  <si>
    <t>2000 rpm, bubble starting edge seems to have holes</t>
  </si>
  <si>
    <t>1000 rpm, bubble starting edge seems to have holes</t>
  </si>
  <si>
    <t>2000 rpm, bubble starting edge seems to have holes, Rs improved overnight</t>
  </si>
  <si>
    <t>1000 rpm, bubble starting edge seems to have holes, Rs improved overnight</t>
  </si>
  <si>
    <t>Metal/Carbon</t>
  </si>
  <si>
    <t>1M HCL after NaOH for 1h</t>
  </si>
  <si>
    <t>Test old NaOH bath again</t>
  </si>
  <si>
    <t>Test new NaOH bath</t>
  </si>
  <si>
    <t>Bubble transfer with new R2 schlenk</t>
  </si>
  <si>
    <t>This graphene is bad.</t>
  </si>
  <si>
    <t>220712-02-01</t>
  </si>
  <si>
    <t>weekend</t>
  </si>
  <si>
    <t>071222.02.1 material, There is graphene on the small dark grains of the copper after bubbling; very slow dip does not seem to induce more tearing.</t>
  </si>
  <si>
    <t>APS Residue</t>
  </si>
  <si>
    <t>Same material, The sample has dried with a strange mark like something splashed on sample; on optical this area is extremely torn</t>
  </si>
  <si>
    <t>071222.02.1,2,or4 edge piece; sample bubbled easily at 2.6V; use the dipping arm every 45 sec at slowest speed; neon dots and rod-like neon contaminants; this transfer is dirtier than usual</t>
  </si>
  <si>
    <t>071222.02.1,2,or 4 edge piece; clean but has circular holes down the center; sample is fairly clean otherwise marked with some small pmma</t>
  </si>
  <si>
    <t>Too small for electrical measurements</t>
  </si>
  <si>
    <t>220831-01-4</t>
  </si>
  <si>
    <t>Sample is torn with freqent graphene left behind on the copper after bubbling; sample is torn on wafer;</t>
  </si>
  <si>
    <t>220712-1</t>
  </si>
  <si>
    <t>220829-1</t>
  </si>
  <si>
    <t>SK</t>
  </si>
  <si>
    <t>220609-1</t>
  </si>
  <si>
    <t>new</t>
  </si>
  <si>
    <t>does not bubble</t>
  </si>
  <si>
    <t>SB</t>
  </si>
  <si>
    <t>sample does not bubble; transfer is dirty with resiude of green/neon dots</t>
  </si>
  <si>
    <t>again sample is dirty with residue of PMMA-like green/neon dots as in previous FeCl3 transfer</t>
  </si>
  <si>
    <t xml:space="preserve">FeCl3 </t>
  </si>
  <si>
    <t>Y(after HCl)</t>
  </si>
  <si>
    <t>~10</t>
  </si>
  <si>
    <t>sample has some circular bright dots as well as neon PMMA-like residue</t>
  </si>
  <si>
    <t>220830-1</t>
  </si>
  <si>
    <t>Y(before HCL)</t>
  </si>
  <si>
    <t>~11</t>
  </si>
  <si>
    <t>smooh/smudge</t>
  </si>
  <si>
    <t>this is dirty/smudged with a widerspread contaminant; this needed NaOH</t>
  </si>
  <si>
    <t>220830-1-06</t>
  </si>
  <si>
    <t>Y(before HCl)</t>
  </si>
  <si>
    <t>~12</t>
  </si>
  <si>
    <t>Metals/Carbon</t>
  </si>
  <si>
    <t>improved from yesterday's transfer above; average amount of circular small neon dots that have signaled metals; as of now this is standard for our wet transfer procedure as of late</t>
  </si>
  <si>
    <t>~13</t>
  </si>
  <si>
    <t>metal/carbon</t>
  </si>
  <si>
    <t>average amount of small neon dots but additionally is dirty with rod-like contaminants; make sure to rinse next transfer thoroughly</t>
  </si>
  <si>
    <t>sample has average amount of small dots (neon/bright color) that have signaled trace metals in the eds in the past; some larger black residue particulate that has signaled carbon in past eds; as of now this is standard for our wet transfer procedure as of late</t>
  </si>
  <si>
    <t>220609-02-3</t>
  </si>
  <si>
    <t>yes</t>
  </si>
  <si>
    <t>5 uses</t>
  </si>
  <si>
    <t>sample is quite clean; most of the contaminants appear due to circular metal particles similar to Ti/Ca in past eds; sending to Graph DX</t>
  </si>
  <si>
    <t>220929-05-4</t>
  </si>
  <si>
    <t>sample is quite clean; most of the contaminants appear due to circular metal particles similar to Ti/Ca in past eds; this sample could be sent to customer</t>
  </si>
  <si>
    <t>8 uses</t>
  </si>
  <si>
    <t>sample is clean between particles but most of the contaminants appear due to circular metal particles similar to Ti/Ca in past eds; I would not send to custome</t>
  </si>
  <si>
    <t>220929-05-7</t>
  </si>
  <si>
    <t>9 uses</t>
  </si>
  <si>
    <t>sample is clean between particles but most of the contaminants appear due to circular metal particles similar to Ti/Ca in past eds; I would not send to customer</t>
  </si>
  <si>
    <t>sample is clean between particles but most of the contaminants appear due to circular metal particles similar to Ti/Ca in past eds; I would probaby not send to customer</t>
  </si>
  <si>
    <t>221017-1-5</t>
  </si>
  <si>
    <t>n</t>
  </si>
  <si>
    <t>aps</t>
  </si>
  <si>
    <t>Again, sample is clean between particles but most of the contaminants appear due to circular metal particles similar to Ti/Ca in past eds; I would probaby not send to customer</t>
  </si>
  <si>
    <t>Sample is clean with the occasional carbon residue but not widespread; few tears or bubble holes; few metallic dots and they are not widespread where present; will proceed to try Grip trasnfers</t>
  </si>
  <si>
    <t>metal</t>
  </si>
  <si>
    <t>grip B69 wafer; this will be mailed.  Isolated areas of carbon residue; verry few circular metal particles although they are still present in some areas</t>
  </si>
  <si>
    <t>grip B71 wafer: very dirty with carbon residue; metal dots are present also; wiping off to repeat</t>
  </si>
  <si>
    <t>221017-1-6</t>
  </si>
  <si>
    <t>grip B70 wafer; this will be mailed.  Isolated areas of carbon residue; verry few circular metal particles although they are still present in some areas; bottom row of wafer has MLs</t>
  </si>
  <si>
    <t>grip B58 wafer; this will be mailed.  sample is fairly clean but dots, carbon residue, and MLs are present randomly. I was able to find some metallic dots that have signaled Ti or Zn prior, but they are contained and not widespread</t>
  </si>
  <si>
    <t xml:space="preserve">grip B57 wafer; this will be mailed.  sample is fairly clean but metallic dots, carbon residue are present randomly. </t>
  </si>
  <si>
    <t>221017-1-4</t>
  </si>
  <si>
    <t>s1 - new blank 4" wafer;surface is very clean accept there are still patches of carbon like residue in addition to regions of metallic dots;</t>
  </si>
  <si>
    <t>Carbon/metal</t>
  </si>
  <si>
    <t>s2-new blank 4" wafer;surface is very clean accept there are still patches of carbon like residue in addition to regions of metallic dots; will wipe off</t>
  </si>
  <si>
    <t>221018-2-10</t>
  </si>
  <si>
    <t>neon metals</t>
  </si>
  <si>
    <t>s1 - new blank 4" wafer;surface is clean but sample appears to have consistent amount of metals/neon dots</t>
  </si>
  <si>
    <t>tearing</t>
  </si>
  <si>
    <t>s2 - new blank 4" wafer;surface is clean for customer but torn/delaminating</t>
  </si>
  <si>
    <t>20um schlenck</t>
  </si>
  <si>
    <t>220623-1-4</t>
  </si>
  <si>
    <t>s3 - new blank 4" wafer;sample is torn/delaminating and appears to have consistent amount of metals/neon dots again</t>
  </si>
  <si>
    <t>221018-2</t>
  </si>
  <si>
    <t>s1 - new blank 4" wafer;surface is clean but sample appears to have consistent amount of black residue/carbon as well as small amounts of metals/neon dots</t>
  </si>
  <si>
    <t>221110-2</t>
  </si>
  <si>
    <t>s1 - new blank 4" wafer' moderate amount of black carbon/residue but there is a lot of very tiny neon dots/metals when zoomed in fully; some rolled up graphene may call fro longer NaOH</t>
  </si>
  <si>
    <t>R1-Ar</t>
  </si>
  <si>
    <t>220126-?</t>
  </si>
  <si>
    <t>Ca/Na on eds</t>
  </si>
  <si>
    <t>carbon</t>
  </si>
  <si>
    <t>s1 - new blank 4" wafer'; clean of black carbon and neone metals but has possible Ca/Na 10um dots across sample checked in eds; graphene has snowflake pattern in sem</t>
  </si>
  <si>
    <t>will bubble</t>
  </si>
  <si>
    <t xml:space="preserve">carbon? </t>
  </si>
  <si>
    <t>s2- 4'' wafer, this surface is also very clean as s1, but it has a lot of &gt;5um black chunks/dots that could be carbon; is this APS or NaOH too old? wil make fresh baths.</t>
  </si>
  <si>
    <t>*new 1</t>
  </si>
  <si>
    <t>etchant soln?</t>
  </si>
  <si>
    <t>s1-this is a new bottle of APS and new NaOH. This has higher coverage than s2 below but it is still torn; surface is clean; main problem is macro contamination</t>
  </si>
  <si>
    <t>221110-2-</t>
  </si>
  <si>
    <t>s2-this is a new bottle of APS and new NaOH. This hasmore tears than s1 but it is still torn; surface is clean; main problem is macro contamination. Is the etchant too fresh??</t>
  </si>
  <si>
    <t>221019.run12</t>
  </si>
  <si>
    <t>somemetals/neondots</t>
  </si>
  <si>
    <t>800 on day 3</t>
  </si>
  <si>
    <t>samples predominant problem is black carbon residue although some small circular metals as well as neon dot residue are found in certain regions</t>
  </si>
  <si>
    <t>221019.run18.10</t>
  </si>
  <si>
    <t>45min</t>
  </si>
  <si>
    <t>none</t>
  </si>
  <si>
    <t>Carbon/black chunks</t>
  </si>
  <si>
    <t>1500 on day 1</t>
  </si>
  <si>
    <t>sample was almost acceptable but has some tears and black carbon; I did not vacuum this sample and the warehouse was 45F on 122322 so maybe that would help with the tears</t>
  </si>
  <si>
    <t>230131 run7</t>
  </si>
  <si>
    <t>45-1hr</t>
  </si>
  <si>
    <t>carbon/blackchunks/graphite</t>
  </si>
  <si>
    <t>pmma small amount</t>
  </si>
  <si>
    <t>Some black residue/carbon/graphite is present in small amounts throughout; no MLs; there are not large amounts/any noticeable amounts of small metals; very minimal tearing if any; this APS and NaOH are recently new.</t>
  </si>
  <si>
    <t>230302-11-Hand</t>
  </si>
  <si>
    <t>y</t>
  </si>
  <si>
    <t>carbon and MLs</t>
  </si>
  <si>
    <t>230302-11-R2R</t>
  </si>
  <si>
    <t>carbon and graphite chunks</t>
  </si>
  <si>
    <t>Brand</t>
  </si>
  <si>
    <t>Graphene layers</t>
  </si>
  <si>
    <t>Transfer substrate</t>
  </si>
  <si>
    <t>Curing conditions</t>
  </si>
  <si>
    <t>Lamination temp</t>
  </si>
  <si>
    <t>Lamination speed</t>
  </si>
  <si>
    <t>Lamination quality</t>
  </si>
  <si>
    <t>Etchant conc (M)</t>
  </si>
  <si>
    <t>Post-process</t>
  </si>
  <si>
    <t>Dirac (mV)</t>
  </si>
  <si>
    <t>H Mobility (cm2/Vs)</t>
  </si>
  <si>
    <t>E Mobility (cm2/Vs)</t>
  </si>
  <si>
    <t>P2-3</t>
  </si>
  <si>
    <t>70 Ann</t>
  </si>
  <si>
    <t>Civen</t>
  </si>
  <si>
    <t>run 6</t>
  </si>
  <si>
    <t>Bubble</t>
  </si>
  <si>
    <t>EVA/PET</t>
  </si>
  <si>
    <t>Good</t>
  </si>
  <si>
    <t>Subsequent lamination and bubble to make a 3L stack of material</t>
  </si>
  <si>
    <t>P2-2</t>
  </si>
  <si>
    <t>Subsequent lamination and bubble to make a 2L stack of material</t>
  </si>
  <si>
    <t>P2-1</t>
  </si>
  <si>
    <t>P1</t>
  </si>
  <si>
    <t>P4</t>
  </si>
  <si>
    <t>run 11</t>
  </si>
  <si>
    <t>Wet</t>
  </si>
  <si>
    <t>Polyimide/EVA/PET</t>
  </si>
  <si>
    <t>80, 100, 125, 175, 250</t>
  </si>
  <si>
    <t>-</t>
  </si>
  <si>
    <t>P9</t>
  </si>
  <si>
    <t>R14</t>
  </si>
  <si>
    <t>Fair</t>
  </si>
  <si>
    <t>For E-ink</t>
  </si>
  <si>
    <t>P8</t>
  </si>
  <si>
    <t>P7</t>
  </si>
  <si>
    <t>P6</t>
  </si>
  <si>
    <t>PMMA/EVA/PET</t>
  </si>
  <si>
    <t>SSK</t>
  </si>
  <si>
    <t>P5-3</t>
  </si>
  <si>
    <t>P5-2</t>
  </si>
  <si>
    <t>P5-1</t>
  </si>
  <si>
    <t>P12</t>
  </si>
  <si>
    <t>Schlenk</t>
  </si>
  <si>
    <t>220712-1-6</t>
  </si>
  <si>
    <t>P11</t>
  </si>
  <si>
    <t>120C, 5 min</t>
  </si>
  <si>
    <t>Sample was stored in atmosphere</t>
  </si>
  <si>
    <t>P10</t>
  </si>
  <si>
    <t>120C, 10 min</t>
  </si>
  <si>
    <t>Sample was stored in low humidity</t>
  </si>
  <si>
    <t>P15</t>
  </si>
  <si>
    <t>Careful handling and cutting to size to prevent bubbling. Tensioned</t>
  </si>
  <si>
    <t>P14</t>
  </si>
  <si>
    <t>Oxidative</t>
  </si>
  <si>
    <t>Lacquer/EVA/PET</t>
  </si>
  <si>
    <t>25C, 2 h</t>
  </si>
  <si>
    <t>None</t>
  </si>
  <si>
    <t>P13</t>
  </si>
  <si>
    <t>Careful handling and cutting to size to prevent bubbling. No tension. Only measured at edge.</t>
  </si>
  <si>
    <t>P18</t>
  </si>
  <si>
    <t>100ºC 10 min; 250ºC 30 min</t>
  </si>
  <si>
    <t>Spin coated at 2000 rpm, Good acetone stability</t>
  </si>
  <si>
    <t>P17</t>
  </si>
  <si>
    <t>P16</t>
  </si>
  <si>
    <t>P19-3</t>
  </si>
  <si>
    <t>P19-2</t>
  </si>
  <si>
    <t>P19-1</t>
  </si>
  <si>
    <t>P20</t>
  </si>
  <si>
    <t>P23</t>
  </si>
  <si>
    <t>P22</t>
  </si>
  <si>
    <t>P21</t>
  </si>
  <si>
    <t>120, 2 min</t>
  </si>
  <si>
    <t>Test sample for ADI</t>
  </si>
  <si>
    <t>P25</t>
  </si>
  <si>
    <t>220831-3</t>
  </si>
  <si>
    <t>15x18cm</t>
  </si>
  <si>
    <t>P24</t>
  </si>
  <si>
    <t>N5</t>
  </si>
  <si>
    <t>R1 Ar</t>
  </si>
  <si>
    <t>150C, 20 min / 250C, 60 min</t>
  </si>
  <si>
    <t>New polymer formula - diluted PI (See new polymer sheet). Acetone stability not as good</t>
  </si>
  <si>
    <t>N4</t>
  </si>
  <si>
    <t>N6-2</t>
  </si>
  <si>
    <t>Lumicryl/EVA/PET</t>
  </si>
  <si>
    <t>75C, 10 mins</t>
  </si>
  <si>
    <t>N6-1</t>
  </si>
  <si>
    <t>P27</t>
  </si>
  <si>
    <t>P26</t>
  </si>
  <si>
    <t>220520-4</t>
  </si>
  <si>
    <t>Poor transfer. Not sure why. Overnight cooling.</t>
  </si>
  <si>
    <t>N8</t>
  </si>
  <si>
    <t>CP1_PI/EVA/PET</t>
  </si>
  <si>
    <t>P35</t>
  </si>
  <si>
    <t>P34</t>
  </si>
  <si>
    <t>P33</t>
  </si>
  <si>
    <t>P32</t>
  </si>
  <si>
    <t>Nova_PI/EVA/PET</t>
  </si>
  <si>
    <t>P31</t>
  </si>
  <si>
    <t>P30</t>
  </si>
  <si>
    <t>P29</t>
  </si>
  <si>
    <t>P28</t>
  </si>
  <si>
    <t>Open circut</t>
  </si>
  <si>
    <t>N11</t>
  </si>
  <si>
    <t>N10</t>
  </si>
  <si>
    <t>P36</t>
  </si>
  <si>
    <t>P37</t>
  </si>
  <si>
    <t>Dirac point shifts over time (900 -&gt; 230 mV)</t>
  </si>
  <si>
    <t>P42</t>
  </si>
  <si>
    <t>R32b</t>
  </si>
  <si>
    <t>run 26</t>
  </si>
  <si>
    <t>P39</t>
  </si>
  <si>
    <t>Dirac point shifts over time (720 -&gt; 230 mV)</t>
  </si>
  <si>
    <t>P38</t>
  </si>
  <si>
    <t>Dirac point shifts over time (650 -&gt; 230 mV)</t>
  </si>
  <si>
    <t>P51</t>
  </si>
  <si>
    <t>run 29</t>
  </si>
  <si>
    <t>2x3</t>
  </si>
  <si>
    <t>150ºC 30 min; 250ºC 30 min</t>
  </si>
  <si>
    <t>P50</t>
  </si>
  <si>
    <t>P49</t>
  </si>
  <si>
    <t>P48</t>
  </si>
  <si>
    <t>P44</t>
  </si>
  <si>
    <t>P43</t>
  </si>
  <si>
    <t>P41</t>
  </si>
  <si>
    <t>Open circuit</t>
  </si>
  <si>
    <t>P40</t>
  </si>
  <si>
    <t>P46</t>
  </si>
  <si>
    <t>100ºC 10 min; 250ºC 120 min</t>
  </si>
  <si>
    <t>100, 10 min</t>
  </si>
  <si>
    <t>P45</t>
  </si>
  <si>
    <t>Strange electron conduction on reverse sweep</t>
  </si>
  <si>
    <t>P52</t>
  </si>
  <si>
    <t>Large PI, trimming from edge used for GFETs,  thin PI</t>
  </si>
  <si>
    <t>P47</t>
  </si>
  <si>
    <t>Full Wet</t>
  </si>
  <si>
    <t>PET</t>
  </si>
  <si>
    <t>P57</t>
  </si>
  <si>
    <t>P56</t>
  </si>
  <si>
    <t>100ºC 10 min; 260ºC 120 min</t>
  </si>
  <si>
    <t>1:1 PI spincoated at 2000 rpm</t>
  </si>
  <si>
    <t>P55</t>
  </si>
  <si>
    <t>210C, 30 min</t>
  </si>
  <si>
    <t>P54</t>
  </si>
  <si>
    <t>PET transfer from July</t>
  </si>
  <si>
    <t>P53</t>
  </si>
  <si>
    <t>Undiluted PI spin coated at 2000 rpm</t>
  </si>
  <si>
    <t>P59</t>
  </si>
  <si>
    <t>220804-2</t>
  </si>
  <si>
    <t>1:1 PI spincoated at 2000 rpm, Not stable for 10X PBS</t>
  </si>
  <si>
    <t>P58</t>
  </si>
  <si>
    <t>P60</t>
  </si>
  <si>
    <t>260C, 30 min</t>
  </si>
  <si>
    <t>P64</t>
  </si>
  <si>
    <t>70 Ann R2R NEP</t>
  </si>
  <si>
    <t>run 25</t>
  </si>
  <si>
    <t>1:1 PI spincoated at 2000 rpm, highly stable Dirac</t>
  </si>
  <si>
    <t>P63</t>
  </si>
  <si>
    <t>run 14</t>
  </si>
  <si>
    <t>P62</t>
  </si>
  <si>
    <t>P61</t>
  </si>
  <si>
    <t>Run 12</t>
  </si>
  <si>
    <t>1:1 PI spincoated at 2000 rpm, Not stable</t>
  </si>
  <si>
    <t>P65</t>
  </si>
  <si>
    <t>Sample was decoupling for weeks</t>
  </si>
  <si>
    <t>P68</t>
  </si>
  <si>
    <t>Air-Cure</t>
  </si>
  <si>
    <t>Sample had 50% coverage</t>
  </si>
  <si>
    <t>P67</t>
  </si>
  <si>
    <t>P66</t>
  </si>
  <si>
    <t>P71</t>
  </si>
  <si>
    <t>Run 21</t>
  </si>
  <si>
    <t>With NaOH bath</t>
  </si>
  <si>
    <t>P70</t>
  </si>
  <si>
    <t>P69</t>
  </si>
  <si>
    <t>P73</t>
  </si>
  <si>
    <t>221018-3</t>
  </si>
  <si>
    <t>10% wt NovaClear_PI, For E-Ink</t>
  </si>
  <si>
    <t>P72</t>
  </si>
  <si>
    <t>Run 4</t>
  </si>
  <si>
    <t>P76</t>
  </si>
  <si>
    <t>SU8 2010/EVA/PET</t>
  </si>
  <si>
    <t>100C 3 min, UV, 100C 3 min</t>
  </si>
  <si>
    <t>P75</t>
  </si>
  <si>
    <t>run 7</t>
  </si>
  <si>
    <t>100C 3 min, UV, 100C 3 min, 160C 10 mins</t>
  </si>
  <si>
    <t>FeCl3 / NaOH</t>
  </si>
  <si>
    <t>P74</t>
  </si>
  <si>
    <t>N13</t>
  </si>
  <si>
    <t>N12</t>
  </si>
  <si>
    <t>P78</t>
  </si>
  <si>
    <t>Run 25</t>
  </si>
  <si>
    <t>P77</t>
  </si>
  <si>
    <t>P80</t>
  </si>
  <si>
    <t>100C 3 min, UV, 150C 5 min</t>
  </si>
  <si>
    <t>P79</t>
  </si>
  <si>
    <t>P83</t>
  </si>
  <si>
    <t>20 NEP</t>
  </si>
  <si>
    <t>R20</t>
  </si>
  <si>
    <t>Run 11</t>
  </si>
  <si>
    <t>P82</t>
  </si>
  <si>
    <t>P81</t>
  </si>
  <si>
    <t>P85</t>
  </si>
  <si>
    <t>Thinned SU8</t>
  </si>
  <si>
    <t>N14</t>
  </si>
  <si>
    <t>run 5</t>
  </si>
  <si>
    <t>100C 5 min,5 min UV, 100C 8 min</t>
  </si>
  <si>
    <t>P88</t>
  </si>
  <si>
    <t>Run 3</t>
  </si>
  <si>
    <t>P87</t>
  </si>
  <si>
    <t>100C 1 min, UV, 100C 2 min</t>
  </si>
  <si>
    <t>P86</t>
  </si>
  <si>
    <t>100C 3 min, UV, 100C 5 min</t>
  </si>
  <si>
    <t>Thick SU8</t>
  </si>
  <si>
    <t>P90</t>
  </si>
  <si>
    <t>P89</t>
  </si>
  <si>
    <t>P93</t>
  </si>
  <si>
    <t>Run 18</t>
  </si>
  <si>
    <t>PVA</t>
  </si>
  <si>
    <t>Decoupled for 2 days at 45C</t>
  </si>
  <si>
    <t>P92</t>
  </si>
  <si>
    <t>100ºC 30 min; 260ºC 120 min</t>
  </si>
  <si>
    <t>1:1 diluted</t>
  </si>
  <si>
    <t>P91</t>
  </si>
  <si>
    <t>Hard to get stable measurement</t>
  </si>
  <si>
    <t>P96</t>
  </si>
  <si>
    <t>Run 5</t>
  </si>
  <si>
    <t>P95</t>
  </si>
  <si>
    <t>P94</t>
  </si>
  <si>
    <t>R4</t>
  </si>
  <si>
    <t>Run 14</t>
  </si>
  <si>
    <t>P97</t>
  </si>
  <si>
    <t>P99</t>
  </si>
  <si>
    <t>100C 4 min, UV, 150C 5 min</t>
  </si>
  <si>
    <t>P98</t>
  </si>
  <si>
    <t>P100</t>
  </si>
  <si>
    <t>100C 3 min, 5 s UV, 100C 3 min, 150C 3 min</t>
  </si>
  <si>
    <t>Shorter UV exposure</t>
  </si>
  <si>
    <t>P101</t>
  </si>
  <si>
    <t>100C 4 min, 60 s UV, 150C 6 min big HP</t>
  </si>
  <si>
    <t>P102</t>
  </si>
  <si>
    <t>100C 1.5 min, 60 s UV, 150C 6 min big HP</t>
  </si>
  <si>
    <t>3.5 - 4.0</t>
  </si>
  <si>
    <t>P103</t>
  </si>
  <si>
    <t>P104</t>
  </si>
  <si>
    <t>P105</t>
  </si>
  <si>
    <t>100C 1.5 min, 60 s UV, 100C 5 min</t>
  </si>
  <si>
    <t>PEB temperature study, diluted SU8</t>
  </si>
  <si>
    <t>P106</t>
  </si>
  <si>
    <t>100C 1.5 min, 60 s UV, 150C 5 min</t>
  </si>
  <si>
    <t>P107</t>
  </si>
  <si>
    <t>100C 1.5 min, 60 s UV, 200C 5 min</t>
  </si>
  <si>
    <t>P108</t>
  </si>
  <si>
    <t>100C 4 min, 60 s UV, 150C 5 min</t>
  </si>
  <si>
    <t>Note: Tried this twice before, cracked both times. Difference being it was on a metal table vs this one on a soft cloth. It seems to have slowed the cooling and reduced reflection, which seems critical</t>
  </si>
  <si>
    <t>P109</t>
  </si>
  <si>
    <t>Prod 4</t>
  </si>
  <si>
    <t>P110</t>
  </si>
  <si>
    <t>Run 17</t>
  </si>
  <si>
    <t>Same as P108</t>
  </si>
  <si>
    <t>P111</t>
  </si>
  <si>
    <t>100C 1.5 min, 60 s UV, 150C 35 min</t>
  </si>
  <si>
    <t>3.5 V bubbling voltage</t>
  </si>
  <si>
    <t>P112</t>
  </si>
  <si>
    <t>100C 1.5 min, 60 s UV, 150C 7 min</t>
  </si>
  <si>
    <t>Higher bubbling voltage</t>
  </si>
  <si>
    <t>P113</t>
  </si>
  <si>
    <t>R2R</t>
  </si>
  <si>
    <t>P114</t>
  </si>
  <si>
    <t>100C 1.5 min, 60 s UV, 150C 6 min</t>
  </si>
  <si>
    <t>P115</t>
  </si>
  <si>
    <t>Thinned SU8, NaOH bath (45 min, 1M) after 15 min HCl</t>
  </si>
  <si>
    <t>P116</t>
  </si>
  <si>
    <t>P117</t>
  </si>
  <si>
    <t>100C 1.5 min, 60 s UV, 125C 6 min in oven</t>
  </si>
  <si>
    <t>P118</t>
  </si>
  <si>
    <t>70 Reused</t>
  </si>
  <si>
    <t>P119</t>
  </si>
  <si>
    <t>Run 19</t>
  </si>
  <si>
    <t>P120</t>
  </si>
  <si>
    <t>P121</t>
  </si>
  <si>
    <t>100C 1.5 min, 60 s UV, 150C 6 min directly on HP</t>
  </si>
  <si>
    <t>Thinned SU8, NaOH bath (30 min, 1M) after 15 min HCl</t>
  </si>
  <si>
    <t>P122</t>
  </si>
  <si>
    <t>100C 1.5 min, 60 s UV, 120C 6 min directly on HP</t>
  </si>
  <si>
    <t>P123</t>
  </si>
  <si>
    <t>100C 1.5 min, 60 s UV, 120C 6 min/170C 30 mins directly on HP</t>
  </si>
  <si>
    <t>P124</t>
  </si>
  <si>
    <t>100C 2.0 min, 90 s UV, 120C 6 min directly on HP</t>
  </si>
  <si>
    <t>P125</t>
  </si>
  <si>
    <t>100C 4.0 min, 60 s UV, 120C 6 min in cardboard box</t>
  </si>
  <si>
    <t>Large scale sample for Hememics (1M NaOH)</t>
  </si>
  <si>
    <t>P126</t>
  </si>
  <si>
    <t>above but with 2M NaOH</t>
  </si>
  <si>
    <t>P127</t>
  </si>
  <si>
    <t>Thick PI</t>
  </si>
  <si>
    <t>P128</t>
  </si>
  <si>
    <t>P129</t>
  </si>
  <si>
    <t>Started with 3 V where no graphene stayed. Went to 4 V which was easier</t>
  </si>
  <si>
    <t>P130</t>
  </si>
  <si>
    <t>P131</t>
  </si>
  <si>
    <t>P132</t>
  </si>
  <si>
    <t>Used for Norplex. Thinned PI (1:1)</t>
  </si>
  <si>
    <t>P133</t>
  </si>
  <si>
    <t>Run 16</t>
  </si>
  <si>
    <t>P134</t>
  </si>
  <si>
    <t>5 min UV/O3</t>
  </si>
  <si>
    <t>P135</t>
  </si>
  <si>
    <t>10 min UV/O3</t>
  </si>
  <si>
    <t>P136</t>
  </si>
  <si>
    <t>15 min UV/O3</t>
  </si>
  <si>
    <t>P137</t>
  </si>
  <si>
    <t>15 min UV/O3 + NaOH</t>
  </si>
  <si>
    <t>P138</t>
  </si>
  <si>
    <t>30 min UV/O3</t>
  </si>
  <si>
    <t>P139</t>
  </si>
  <si>
    <t>100C 4 min, 60 s UV, 120C 6 min</t>
  </si>
  <si>
    <t>P140</t>
  </si>
  <si>
    <t>Bubbled</t>
  </si>
  <si>
    <t>P141</t>
  </si>
  <si>
    <t>Larger crystals</t>
  </si>
  <si>
    <t>P142</t>
  </si>
  <si>
    <t>Medium crystals</t>
  </si>
  <si>
    <t>P143</t>
  </si>
  <si>
    <t>P140 after 15 minute UV Ozone</t>
  </si>
  <si>
    <t>P144</t>
  </si>
  <si>
    <t>Run 8</t>
  </si>
  <si>
    <t>Production Testing for 20um from 1.30.23 Cook</t>
  </si>
  <si>
    <t>P145</t>
  </si>
  <si>
    <t>Production Testing for 70um from 1.30.23 Cook</t>
  </si>
  <si>
    <t>P146</t>
  </si>
  <si>
    <t>70 Ann R2R EP</t>
  </si>
  <si>
    <t>Run 15</t>
  </si>
  <si>
    <t>Production Testing for R2R 3:30 from 1.30.23 Cook</t>
  </si>
  <si>
    <t>P147</t>
  </si>
  <si>
    <t>100C 1.0 min, 60 s UV, 130C 6 min directly on HP</t>
  </si>
  <si>
    <t>Diluted SU8</t>
  </si>
  <si>
    <t>P148</t>
  </si>
  <si>
    <t>Diluted SU8 with NaOH bath</t>
  </si>
  <si>
    <t>P149</t>
  </si>
  <si>
    <t>100C 1.5 min, 90 s UV, 130C 6 min directly on HP</t>
  </si>
  <si>
    <t>P150</t>
  </si>
  <si>
    <t>Small crystals</t>
  </si>
  <si>
    <t>P151</t>
  </si>
  <si>
    <t>100C 30 min, 260C 120 minutes</t>
  </si>
  <si>
    <t>Medium crystals; sent to ADI</t>
  </si>
  <si>
    <t>P152</t>
  </si>
  <si>
    <t>Larger crystals; sent to ADI</t>
  </si>
  <si>
    <t>P153</t>
  </si>
  <si>
    <t>100C 4 min, 60 s handheld UV, 130C 6 min</t>
  </si>
  <si>
    <t>Sample for NUS</t>
  </si>
  <si>
    <t>P154</t>
  </si>
  <si>
    <t>Run 7</t>
  </si>
  <si>
    <t>R2R Bubbled</t>
  </si>
  <si>
    <t>80C for ~6 mins</t>
  </si>
  <si>
    <t>R2R transfer with PMMA. Position ~ 25.</t>
  </si>
  <si>
    <t>P155</t>
  </si>
  <si>
    <t>Run 3 NEP</t>
  </si>
  <si>
    <t>PI/EVA/PET</t>
  </si>
  <si>
    <t>For ADI</t>
  </si>
  <si>
    <t>P156</t>
  </si>
  <si>
    <t>For Graphene DX: looked bad so didn't ship out</t>
  </si>
  <si>
    <t>P157</t>
  </si>
  <si>
    <t>100 C 4 min, 60s UV, 150 C 6 min</t>
  </si>
  <si>
    <t>For Graphene DX</t>
  </si>
  <si>
    <t>P158</t>
  </si>
  <si>
    <t>100 C 30 min, 260 C 120 min</t>
  </si>
  <si>
    <t>P159</t>
  </si>
  <si>
    <t>Same as P157 but re-done because four point probe messed up results</t>
  </si>
  <si>
    <t>P160</t>
  </si>
  <si>
    <t>600 hours later</t>
  </si>
  <si>
    <t>P153 measured after 25 days</t>
  </si>
  <si>
    <t>P161</t>
  </si>
  <si>
    <t>P160 after 15 minute UV Ozone</t>
  </si>
  <si>
    <t>Increment </t>
  </si>
  <si>
    <t>Spray Identifier</t>
  </si>
  <si>
    <t>Bubbling Bath</t>
  </si>
  <si>
    <t>Hoist Position (% submerged)</t>
  </si>
  <si>
    <t>Speed </t>
  </si>
  <si>
    <t>Cu tension (lbs)</t>
  </si>
  <si>
    <t>Gr tension (lbs)</t>
  </si>
  <si>
    <t>Voltage </t>
  </si>
  <si>
    <t>Current </t>
  </si>
  <si>
    <t>Water flow </t>
  </si>
  <si>
    <t>pH graphene </t>
  </si>
  <si>
    <t>pH Cu </t>
  </si>
  <si>
    <t>Sheet resistance </t>
  </si>
  <si>
    <t> </t>
  </si>
  <si>
    <t>Notes </t>
  </si>
  <si>
    <t>0 – 1 </t>
  </si>
  <si>
    <t>T_001</t>
  </si>
  <si>
    <t>1M NaOH</t>
  </si>
  <si>
    <t>50 </t>
  </si>
  <si>
    <t>4.0 </t>
  </si>
  <si>
    <t>1.8 </t>
  </si>
  <si>
    <t>6 L/min </t>
  </si>
  <si>
    <t>5.9 </t>
  </si>
  <si>
    <t>5.2 </t>
  </si>
  <si>
    <t>Voltage Study @ 50 mm/min. </t>
  </si>
  <si>
    <t>1 – 2 </t>
  </si>
  <si>
    <t>4.5 </t>
  </si>
  <si>
    <t>2.8 </t>
  </si>
  <si>
    <t>5.1 </t>
  </si>
  <si>
    <t>5.6 </t>
  </si>
  <si>
    <t>2 – 3 </t>
  </si>
  <si>
    <t>3.5 </t>
  </si>
  <si>
    <t>1.12 </t>
  </si>
  <si>
    <t>5.13 </t>
  </si>
  <si>
    <t>5.5 </t>
  </si>
  <si>
    <t>3 – 4 </t>
  </si>
  <si>
    <t>3.0 </t>
  </si>
  <si>
    <t>0.450 </t>
  </si>
  <si>
    <t>5.4 </t>
  </si>
  <si>
    <t>4 – 5 </t>
  </si>
  <si>
    <t>5.0 </t>
  </si>
  <si>
    <t>3.9 </t>
  </si>
  <si>
    <t>5 – 6 </t>
  </si>
  <si>
    <t>1.9 </t>
  </si>
  <si>
    <t>~1.3 - 5 </t>
  </si>
  <si>
    <t>6 - 7 </t>
  </si>
  <si>
    <t>OC </t>
  </si>
  <si>
    <t>Topped off with ~ 1 gal of water </t>
  </si>
  <si>
    <t>7 – 8 </t>
  </si>
  <si>
    <t>~0.9 </t>
  </si>
  <si>
    <t>Hoisted up to the 50% point on top roller </t>
  </si>
  <si>
    <t>8 – 9 </t>
  </si>
  <si>
    <t>100 </t>
  </si>
  <si>
    <t>1.3 - 5 </t>
  </si>
  <si>
    <t>Speed up </t>
  </si>
  <si>
    <t>9 – 10 </t>
  </si>
  <si>
    <t>2.5 </t>
  </si>
  <si>
    <t> 2.5 - 10 </t>
  </si>
  <si>
    <t>10 – 11 </t>
  </si>
  <si>
    <t>0.9 </t>
  </si>
  <si>
    <t>1.2 - 5 </t>
  </si>
  <si>
    <t>11 – 12 </t>
  </si>
  <si>
    <t>1.6 </t>
  </si>
  <si>
    <t>5.7 </t>
  </si>
  <si>
    <t>1.5 - 3 </t>
  </si>
  <si>
    <t>Hoisted down 5 clicks </t>
  </si>
  <si>
    <t>12 – 13 </t>
  </si>
  <si>
    <t>1.2 </t>
  </si>
  <si>
    <t>Hoisted back down to 50% </t>
  </si>
  <si>
    <t>13 – 14 </t>
  </si>
  <si>
    <t>0.9 - 1.2 </t>
  </si>
  <si>
    <t>Hoisted to 33% submerged </t>
  </si>
  <si>
    <t>14 – 15 </t>
  </si>
  <si>
    <t>1.0 - 1.5 </t>
  </si>
  <si>
    <t>Hoisted to 20% submerged </t>
  </si>
  <si>
    <t>15 – 16 </t>
  </si>
  <si>
    <t>2 - 5 </t>
  </si>
  <si>
    <t>Hoisted to 60% submerged </t>
  </si>
  <si>
    <t>12 - 13 </t>
  </si>
  <si>
    <t>1.2 - 3.0 </t>
  </si>
  <si>
    <t>After all baths. Maybe higher Rs or maybe just more bath damage </t>
  </si>
  <si>
    <t>16 </t>
  </si>
  <si>
    <t>1.95 </t>
  </si>
  <si>
    <t>0.98 </t>
  </si>
  <si>
    <t>Consistency test </t>
  </si>
  <si>
    <t>17 </t>
  </si>
  <si>
    <t>1.85 </t>
  </si>
  <si>
    <t>1.19 </t>
  </si>
  <si>
    <t>18 </t>
  </si>
  <si>
    <t>2.1 </t>
  </si>
  <si>
    <t>1 </t>
  </si>
  <si>
    <t>19 </t>
  </si>
  <si>
    <t>1.107 </t>
  </si>
  <si>
    <t>20 </t>
  </si>
  <si>
    <t>2.0 </t>
  </si>
  <si>
    <t>1.52 </t>
  </si>
  <si>
    <t>21 </t>
  </si>
  <si>
    <t>4.2 </t>
  </si>
  <si>
    <t>22 </t>
  </si>
  <si>
    <t>4.4 </t>
  </si>
  <si>
    <t>0.76 </t>
  </si>
  <si>
    <t>23 </t>
  </si>
  <si>
    <t>2 </t>
  </si>
  <si>
    <t>0.864 </t>
  </si>
  <si>
    <t>24 </t>
  </si>
  <si>
    <t>25 </t>
  </si>
  <si>
    <t>0.852 </t>
  </si>
  <si>
    <t>26 </t>
  </si>
  <si>
    <t>1.16 </t>
  </si>
  <si>
    <t>27 </t>
  </si>
  <si>
    <t>0.928 </t>
  </si>
  <si>
    <t>28 </t>
  </si>
  <si>
    <t>1.22 </t>
  </si>
  <si>
    <t>Roll Identifier</t>
  </si>
  <si>
    <t>Index</t>
  </si>
  <si>
    <t>Distance</t>
  </si>
  <si>
    <t>Voltage</t>
  </si>
  <si>
    <t>Hoist</t>
  </si>
  <si>
    <t>Speed</t>
  </si>
  <si>
    <t>Rinse?</t>
  </si>
  <si>
    <t>Rs</t>
  </si>
  <si>
    <t>Comments</t>
  </si>
  <si>
    <t>Before</t>
  </si>
  <si>
    <t>After</t>
  </si>
  <si>
    <t>T_002</t>
  </si>
  <si>
    <t>Lines of bubbles</t>
  </si>
  <si>
    <t>Touches bottom of inner core</t>
  </si>
  <si>
    <t>Polymer film</t>
  </si>
  <si>
    <t>Photoinitiator wt%</t>
  </si>
  <si>
    <t>Solvent</t>
  </si>
  <si>
    <t>Precent solids</t>
  </si>
  <si>
    <t>Spin speed</t>
  </si>
  <si>
    <t>Cure temp</t>
  </si>
  <si>
    <t>Cure time</t>
  </si>
  <si>
    <t>Cure temp2</t>
  </si>
  <si>
    <t>Cure time2</t>
  </si>
  <si>
    <t>Lamination (Y/N)</t>
  </si>
  <si>
    <t>Lam temp (C)</t>
  </si>
  <si>
    <t>UV time (s)</t>
  </si>
  <si>
    <t>UV dose (W/cm2)</t>
  </si>
  <si>
    <t>UV temp</t>
  </si>
  <si>
    <t>Acetone resistance (1-5)</t>
  </si>
  <si>
    <t>IPA resistance (1-5)</t>
  </si>
  <si>
    <t>N1</t>
  </si>
  <si>
    <t>Lumicryl 102</t>
  </si>
  <si>
    <t>n-proply acetate</t>
  </si>
  <si>
    <t>N2</t>
  </si>
  <si>
    <t>N3</t>
  </si>
  <si>
    <t>Polyimide</t>
  </si>
  <si>
    <t>NMP</t>
  </si>
  <si>
    <t>N6</t>
  </si>
  <si>
    <t>Laminated UV cure acrylic on PET to the sample</t>
  </si>
  <si>
    <t>N7</t>
  </si>
  <si>
    <t>Film was too squishy before cure and too brittle after</t>
  </si>
  <si>
    <t>NeXolve CP1 Polyimide</t>
  </si>
  <si>
    <t>anisole</t>
  </si>
  <si>
    <t>Wow.... very conductive. Brandon mentioned highly halogenated. Maybe acts as dopant.</t>
  </si>
  <si>
    <t>N9</t>
  </si>
  <si>
    <t xml:space="preserve">N10 </t>
  </si>
  <si>
    <t>NeXolve NovaClear PI</t>
  </si>
  <si>
    <t>SU-8 2010</t>
  </si>
  <si>
    <t>&gt; 150 mJ/cm2</t>
  </si>
  <si>
    <t>70um Civen Annealed</t>
  </si>
  <si>
    <t>Su8 thinner</t>
  </si>
  <si>
    <t>Time (h)</t>
  </si>
  <si>
    <t>Post-anneal?</t>
  </si>
  <si>
    <t>Temp (C)</t>
  </si>
  <si>
    <t>Time (s)</t>
  </si>
  <si>
    <t>Rs1</t>
  </si>
  <si>
    <t>Rs2</t>
  </si>
  <si>
    <t>Rs3</t>
  </si>
  <si>
    <t>Rs4</t>
  </si>
  <si>
    <t>Rs5</t>
  </si>
  <si>
    <t>Rs6</t>
  </si>
  <si>
    <t>Rs7</t>
  </si>
  <si>
    <t>Rs8</t>
  </si>
  <si>
    <t>Rs9</t>
  </si>
  <si>
    <t>Rs10</t>
  </si>
  <si>
    <t>90 - oven</t>
  </si>
  <si>
    <t>P-13</t>
  </si>
  <si>
    <t>P-15</t>
  </si>
  <si>
    <t>Sample</t>
  </si>
  <si>
    <t>Solution</t>
  </si>
  <si>
    <t>Substrate</t>
  </si>
  <si>
    <t>Transfer</t>
  </si>
  <si>
    <t>Age (days)</t>
  </si>
  <si>
    <t>Dirac</t>
  </si>
  <si>
    <t>H_mobility</t>
  </si>
  <si>
    <t>E_mobility</t>
  </si>
  <si>
    <t>Dirac_Range</t>
  </si>
  <si>
    <t>H_Mobility_Avg</t>
  </si>
  <si>
    <t>H_Mobility_Range</t>
  </si>
  <si>
    <t>H_Mobility_STD</t>
  </si>
  <si>
    <t>E_Mobility_Avg</t>
  </si>
  <si>
    <t>E_Mobility_Range</t>
  </si>
  <si>
    <t>E_Mobility_STD</t>
  </si>
  <si>
    <t>FOM</t>
  </si>
  <si>
    <t>Image Hyperlink</t>
  </si>
  <si>
    <t>10x PBS</t>
  </si>
  <si>
    <t>P37-1_10X_001</t>
  </si>
  <si>
    <t>P37-2_10X_001</t>
  </si>
  <si>
    <t>0.1x PBS</t>
  </si>
  <si>
    <t>P37-3_01X_001</t>
  </si>
  <si>
    <t>P39-1_10X_001</t>
  </si>
  <si>
    <t>1x PBS</t>
  </si>
  <si>
    <t>P39-2_1X_001</t>
  </si>
  <si>
    <t>P39-3_01X_001</t>
  </si>
  <si>
    <t>P39-3_01X_002</t>
  </si>
  <si>
    <t>P53-4_01X_001</t>
  </si>
  <si>
    <t>P53-4_01X_002</t>
  </si>
  <si>
    <t>P53-5_10X_001</t>
  </si>
  <si>
    <t>P53-5_10X_002</t>
  </si>
  <si>
    <t>P53-6_01X_001</t>
  </si>
  <si>
    <t>P53-7_01X_001</t>
  </si>
  <si>
    <t>P53-8_10X_001</t>
  </si>
  <si>
    <t>P53-8_1X_001</t>
  </si>
  <si>
    <t>P53-9_10X_001</t>
  </si>
  <si>
    <t>P55-1_10X_001</t>
  </si>
  <si>
    <t>P55-2_01X_001</t>
  </si>
  <si>
    <t>P55-3_10X_001</t>
  </si>
  <si>
    <t>P55-4_01X_001</t>
  </si>
  <si>
    <t>P55-5_1X_001</t>
  </si>
  <si>
    <t>P55-6_1X_001</t>
  </si>
  <si>
    <t>P56-1_10X_001</t>
  </si>
  <si>
    <t>P56-2_10X_001</t>
  </si>
  <si>
    <t>P56-3_01X_001</t>
  </si>
  <si>
    <t>P56-4_1X_001</t>
  </si>
  <si>
    <t>P56-5_1X_001</t>
  </si>
  <si>
    <t>P57-1_10X_001</t>
  </si>
  <si>
    <t>P57-2_1X_001</t>
  </si>
  <si>
    <t>P57-3_01X_001</t>
  </si>
  <si>
    <t>P57-4_01X_001</t>
  </si>
  <si>
    <t>P57-5_10X_001</t>
  </si>
  <si>
    <t>P58-1_1X_001</t>
  </si>
  <si>
    <t>P58-2_01X_001</t>
  </si>
  <si>
    <t>P58-3_10X_001</t>
  </si>
  <si>
    <t>P58-4_1X_001</t>
  </si>
  <si>
    <t>P58-5_01X_001</t>
  </si>
  <si>
    <t>P58-6_1X_001</t>
  </si>
  <si>
    <t>P60-2_1X_001</t>
  </si>
  <si>
    <t>P60-3_01X_001</t>
  </si>
  <si>
    <t>P60-4_10X_001</t>
  </si>
  <si>
    <t>P60-5_01X_001</t>
  </si>
  <si>
    <t>P60-6_10X_001</t>
  </si>
  <si>
    <t>P61-1_1X_001</t>
  </si>
  <si>
    <t>P61-2_10X_001</t>
  </si>
  <si>
    <t>P61-3_01X_001</t>
  </si>
  <si>
    <t>P61-4_1X_001</t>
  </si>
  <si>
    <t>P61-_1X_001</t>
  </si>
  <si>
    <t>P62-1_1X_001</t>
  </si>
  <si>
    <t>P62-2_10X_001</t>
  </si>
  <si>
    <t>P63-1_10X_001</t>
  </si>
  <si>
    <t>P63-3_1X_001</t>
  </si>
  <si>
    <t>P53-1_1X_001</t>
  </si>
  <si>
    <t>P53-2_NaOH_1X_001</t>
  </si>
  <si>
    <t>P53-3_NaOH_10X_001</t>
  </si>
  <si>
    <t>P53-4_10X_001</t>
  </si>
  <si>
    <t>P57-1_1X_001</t>
  </si>
  <si>
    <t>P61-2_1X_001</t>
  </si>
  <si>
    <t>P63-7_anneal_1X_001</t>
  </si>
  <si>
    <t>P63-8_anneal_1X_001</t>
  </si>
  <si>
    <t>P64-1_1X_001</t>
  </si>
  <si>
    <t>P64-2_1X_001</t>
  </si>
  <si>
    <t>P64-3_10X_001</t>
  </si>
  <si>
    <t>P64-4_10X_001</t>
  </si>
  <si>
    <t>P64-5_1X_001</t>
  </si>
  <si>
    <t>P65-1_1X_001</t>
  </si>
  <si>
    <t>P65-2_10X_001</t>
  </si>
  <si>
    <t>P65-3_1X_001</t>
  </si>
  <si>
    <t>P65-4_1X_001</t>
  </si>
  <si>
    <t>P65-5_1X_001</t>
  </si>
  <si>
    <t>P67-1_1X_001</t>
  </si>
  <si>
    <t>P67-2_1X_001</t>
  </si>
  <si>
    <t>P67-3_1X_001</t>
  </si>
  <si>
    <t>P69-1_1X_001</t>
  </si>
  <si>
    <t>P69-2_1X_001</t>
  </si>
  <si>
    <t>P69-3_1X_001</t>
  </si>
  <si>
    <t>P70-1_1X_001</t>
  </si>
  <si>
    <t>P70-2_1X_001</t>
  </si>
  <si>
    <t>P70-3_1X_001</t>
  </si>
  <si>
    <t>P70-4_1X_001</t>
  </si>
  <si>
    <t>P71-1_1X_001</t>
  </si>
  <si>
    <t>P71-2_1X_001</t>
  </si>
  <si>
    <t>P71-3_1X_001</t>
  </si>
  <si>
    <t>N12-1_1X_001</t>
  </si>
  <si>
    <t>N12-2_1X_001</t>
  </si>
  <si>
    <t>N13-1_1X_001</t>
  </si>
  <si>
    <t>N13-2_1X_001</t>
  </si>
  <si>
    <t>N13-3_1X_001</t>
  </si>
  <si>
    <t>P72-1_1X_001</t>
  </si>
  <si>
    <t>P72-2_1X_001</t>
  </si>
  <si>
    <t>P72-2_1X_002</t>
  </si>
  <si>
    <t>P72-3_1X_001</t>
  </si>
  <si>
    <t>P74-1_1X_001</t>
  </si>
  <si>
    <t>P74-2_10X_001</t>
  </si>
  <si>
    <t>P75-1_1X_001</t>
  </si>
  <si>
    <t>P75-2_1X_001</t>
  </si>
  <si>
    <t>P76-1_1X_001</t>
  </si>
  <si>
    <t>P76-1_2M-NaOH_1X_001</t>
  </si>
  <si>
    <t>P76-2_1X_001</t>
  </si>
  <si>
    <t>P76-_1X_001</t>
  </si>
  <si>
    <t>P77-1_1X_001</t>
  </si>
  <si>
    <t>P77-2_1X_001</t>
  </si>
  <si>
    <t>P77-3_1X_001</t>
  </si>
  <si>
    <t>P77-4_1X_001</t>
  </si>
  <si>
    <t>P78-1_1X_001</t>
  </si>
  <si>
    <t>P78-2_1X_003</t>
  </si>
  <si>
    <t>P78-3_1X_001</t>
  </si>
  <si>
    <t>P78-4_1X_001</t>
  </si>
  <si>
    <t>P78-5_1X_001</t>
  </si>
  <si>
    <t>P78-6_10X_001</t>
  </si>
  <si>
    <t>P79-1_1X_001</t>
  </si>
  <si>
    <t>P79-2_1X_002</t>
  </si>
  <si>
    <t>P79-3_1X_001</t>
  </si>
  <si>
    <t>P79-4_1X_001</t>
  </si>
  <si>
    <t>P79-5_1X_001</t>
  </si>
  <si>
    <t>P79-6_1X_001</t>
  </si>
  <si>
    <t>P80-1_1X_001</t>
  </si>
  <si>
    <t>N14-1_1X_001</t>
  </si>
  <si>
    <t>N14-2_1X_001</t>
  </si>
  <si>
    <t>P76-3_1X_001</t>
  </si>
  <si>
    <t>P80-2_1X_001</t>
  </si>
  <si>
    <t>P80-3_1X_001</t>
  </si>
  <si>
    <t>P80-4_1X_001</t>
  </si>
  <si>
    <t>P80-5_1X_001</t>
  </si>
  <si>
    <t>P80-6_1X_001</t>
  </si>
  <si>
    <t>P81-1_1X_001</t>
  </si>
  <si>
    <t>P81-2_1X_001</t>
  </si>
  <si>
    <t>P81-3_1X_001</t>
  </si>
  <si>
    <t>P81-4_1X_001</t>
  </si>
  <si>
    <t>P81-5_1X_001</t>
  </si>
  <si>
    <t>P81-6_1X_001</t>
  </si>
  <si>
    <t>P82-1_1X_001</t>
  </si>
  <si>
    <t>P82-2_1X_001</t>
  </si>
  <si>
    <t>P82-3_1X_001</t>
  </si>
  <si>
    <t>P82-4_1X_001</t>
  </si>
  <si>
    <t>P83-1_1X_001</t>
  </si>
  <si>
    <t>P83-2_1X_001</t>
  </si>
  <si>
    <t>P83-3_1X_001</t>
  </si>
  <si>
    <t>P83-4_1X_001</t>
  </si>
  <si>
    <t>P85-1_1X_001</t>
  </si>
  <si>
    <t>P85-2_1X_001</t>
  </si>
  <si>
    <t>P86-1_1X_001</t>
  </si>
  <si>
    <t>P87-1_1X_001</t>
  </si>
  <si>
    <t>P87-2_1X_001</t>
  </si>
  <si>
    <t>P88-1_1X_001</t>
  </si>
  <si>
    <t>P88-2_1X_001</t>
  </si>
  <si>
    <t>P88-3_1X_001</t>
  </si>
  <si>
    <t>P100-1_1X_002</t>
  </si>
  <si>
    <t>P88-4_1X_001</t>
  </si>
  <si>
    <t>P89-1_1X_001</t>
  </si>
  <si>
    <t>P94-1_1X_001</t>
  </si>
  <si>
    <t>P94-2_1X_001</t>
  </si>
  <si>
    <t>P94-3_1X_001</t>
  </si>
  <si>
    <t>P94-4_1X_001</t>
  </si>
  <si>
    <t>P96-1_1X_001</t>
  </si>
  <si>
    <t>P96-2_1X_001</t>
  </si>
  <si>
    <t>P96-3_1X_001</t>
  </si>
  <si>
    <t>P96-4_1X_001</t>
  </si>
  <si>
    <t>P97-1_1X_001</t>
  </si>
  <si>
    <t>P97-2_1X_001</t>
  </si>
  <si>
    <t>P97-3_1X_001</t>
  </si>
  <si>
    <t>P97-4_1X_001</t>
  </si>
  <si>
    <t>P98-1_1X_001</t>
  </si>
  <si>
    <t>P98-2_1X_001</t>
  </si>
  <si>
    <t>P98-3_1X_001</t>
  </si>
  <si>
    <t>P98-4_1X_001</t>
  </si>
  <si>
    <t>P98-6_1X_001</t>
  </si>
  <si>
    <t>P100-2_1X_001</t>
  </si>
  <si>
    <t>P101-1_1X_001</t>
  </si>
  <si>
    <t>P101-2_1X_001</t>
  </si>
  <si>
    <t>P101-3_1X_001</t>
  </si>
  <si>
    <t>P101-4_1X_001</t>
  </si>
  <si>
    <t>P101-5_1X_001</t>
  </si>
  <si>
    <t>P102-1_1X_001</t>
  </si>
  <si>
    <t>P102-2_1X_001</t>
  </si>
  <si>
    <t>P102-3_1X_001</t>
  </si>
  <si>
    <t>P102-4_1X_001</t>
  </si>
  <si>
    <t>P102-5_1X_001</t>
  </si>
  <si>
    <t>P102-6_1X_001</t>
  </si>
  <si>
    <t>P103-1_1X_001</t>
  </si>
  <si>
    <t>P104-1_1X_001</t>
  </si>
  <si>
    <t>P104-2_1X_001</t>
  </si>
  <si>
    <t>P106-1_1X_150C_001</t>
  </si>
  <si>
    <t>P107-1_1X_150C_001</t>
  </si>
  <si>
    <t>P108-1_1X_001</t>
  </si>
  <si>
    <t>P63-1_1X_001</t>
  </si>
  <si>
    <t>P98-5_1X_001</t>
  </si>
  <si>
    <t>P99-1_1X_001</t>
  </si>
  <si>
    <t>P99-2_1X_001</t>
  </si>
  <si>
    <t>P99-3_1X_001</t>
  </si>
  <si>
    <t>P99-4_1X_001</t>
  </si>
  <si>
    <t>P99-5_1X_001</t>
  </si>
  <si>
    <t>P99-6_1X_001</t>
  </si>
  <si>
    <t>C1</t>
  </si>
  <si>
    <t>Parylene/EVA/PET</t>
  </si>
  <si>
    <t>C1-1_1X_001</t>
  </si>
  <si>
    <t>C1-2_1X_001</t>
  </si>
  <si>
    <t>C1-3_1X_001</t>
  </si>
  <si>
    <t>P101-10_1X_001_12days_1h_DMF</t>
  </si>
  <si>
    <t>P101-10_1X_12days</t>
  </si>
  <si>
    <t>P102-10_1X_001_12days</t>
  </si>
  <si>
    <t>P102-10_1X_12days</t>
  </si>
  <si>
    <t>P108-2_1X_001</t>
  </si>
  <si>
    <t>P108-3_1X_001</t>
  </si>
  <si>
    <t>P109-1_1X_001</t>
  </si>
  <si>
    <t>P109-2_1X_001</t>
  </si>
  <si>
    <t>P109-3_1X_001</t>
  </si>
  <si>
    <t>P109-4_1X_001</t>
  </si>
  <si>
    <t>P110-1_1X_001</t>
  </si>
  <si>
    <t>P110-2_1X_001</t>
  </si>
  <si>
    <t>P110-3_1X_001</t>
  </si>
  <si>
    <t>P110-4_1X_001</t>
  </si>
  <si>
    <t>P111-2_1X_001</t>
  </si>
  <si>
    <t>P111-3_1X_001</t>
  </si>
  <si>
    <t>P111-4_1X_001</t>
  </si>
  <si>
    <t>P111-5_1X_001</t>
  </si>
  <si>
    <t>P111-6_1X_001</t>
  </si>
  <si>
    <t>P112-1_1X_001</t>
  </si>
  <si>
    <t>P112-1_1X_001_DMF</t>
  </si>
  <si>
    <t>P113-1_1X_001</t>
  </si>
  <si>
    <t>P113-2_1X_001</t>
  </si>
  <si>
    <t>P113-3_1X_001</t>
  </si>
  <si>
    <t>P113-4_1X_001</t>
  </si>
  <si>
    <t>P102-11_1X_20221219</t>
  </si>
  <si>
    <t>P111-10_1X_20221219</t>
  </si>
  <si>
    <t>P111-8_1X_20221219</t>
  </si>
  <si>
    <t>P111-9_1X_20221219</t>
  </si>
  <si>
    <t>P114-1_1X_20221219</t>
  </si>
  <si>
    <t>P114-2_1X_20221220</t>
  </si>
  <si>
    <t>P114-3_1X_20221220</t>
  </si>
  <si>
    <t>P114-4_1X_20221220</t>
  </si>
  <si>
    <t>P115-1_1X_20221219</t>
  </si>
  <si>
    <t>P115-2_1X_20221219</t>
  </si>
  <si>
    <t>P115-3_1X_001</t>
  </si>
  <si>
    <t>P116-1_1X_001</t>
  </si>
  <si>
    <t>P116-2_1X_001</t>
  </si>
  <si>
    <t>P116-3_1X_001</t>
  </si>
  <si>
    <t>P116-4_1X_001</t>
  </si>
  <si>
    <t>P117-1_1X_001</t>
  </si>
  <si>
    <t>P117-2_1X_001</t>
  </si>
  <si>
    <t>P117-3_1X_001</t>
  </si>
  <si>
    <t>P117-4_1X_001</t>
  </si>
  <si>
    <t>P117-5_1X_001</t>
  </si>
  <si>
    <t>P117-6_1X_001</t>
  </si>
  <si>
    <t>P118-1_1X_001</t>
  </si>
  <si>
    <t>P118-2_1X_001</t>
  </si>
  <si>
    <t>P118-3_1X_001</t>
  </si>
  <si>
    <t>P118-4_1X_001</t>
  </si>
  <si>
    <t>P118-5_1X_001</t>
  </si>
  <si>
    <t>P119-1_1X_001</t>
  </si>
  <si>
    <t>P119-2_1X_001</t>
  </si>
  <si>
    <t>P119-3_1X_001</t>
  </si>
  <si>
    <t>P119-4_1X_001</t>
  </si>
  <si>
    <t>P119-5_1X_001</t>
  </si>
  <si>
    <t>1X PBS</t>
  </si>
  <si>
    <t>P102-1_1X_20230104</t>
  </si>
  <si>
    <t>P120-1_1X_001</t>
  </si>
  <si>
    <t>P120-2_1X_001</t>
  </si>
  <si>
    <t>P120-3_1X_001</t>
  </si>
  <si>
    <t>P121-1_1X_001</t>
  </si>
  <si>
    <t>P121-3_1X_001</t>
  </si>
  <si>
    <t>P121-4_1X_001</t>
  </si>
  <si>
    <t>P122-1_1X_001</t>
  </si>
  <si>
    <t>P122-2_1X_001</t>
  </si>
  <si>
    <t>P122-3_1X_001</t>
  </si>
  <si>
    <t>P122-4_1X_001</t>
  </si>
  <si>
    <t>P122-5_1X_001</t>
  </si>
  <si>
    <t>P122-6_1X_001</t>
  </si>
  <si>
    <t>P123-1_1X_001</t>
  </si>
  <si>
    <t>P123-2_1X_001</t>
  </si>
  <si>
    <t>P123-3_1X_001</t>
  </si>
  <si>
    <t>P123-4_1X_001</t>
  </si>
  <si>
    <t>P123-5_1X_001</t>
  </si>
  <si>
    <t>P123-6_1X_001</t>
  </si>
  <si>
    <t>P123-7_1X_001</t>
  </si>
  <si>
    <t>P123-8_1X_001</t>
  </si>
  <si>
    <t>P123-9_1X_001</t>
  </si>
  <si>
    <t>P124-1_1X_001</t>
  </si>
  <si>
    <t>P124-2_1X_001</t>
  </si>
  <si>
    <t>P124-3_1X_Middle</t>
  </si>
  <si>
    <t>P124-4_1X_Middle</t>
  </si>
  <si>
    <t>P125-1_1X_001</t>
  </si>
  <si>
    <t>P125-2_1X_001</t>
  </si>
  <si>
    <t>P125-3_1X_001</t>
  </si>
  <si>
    <t>P125-4_1X_001</t>
  </si>
  <si>
    <t>P125-5_1X_001</t>
  </si>
  <si>
    <t>P126-1_1X_001</t>
  </si>
  <si>
    <t>P126-2_1X_001</t>
  </si>
  <si>
    <t>P126-3_1X_001</t>
  </si>
  <si>
    <t>P126-4_1X_001</t>
  </si>
  <si>
    <t>P126-5_1X_001</t>
  </si>
  <si>
    <t>P126-6_1X_001</t>
  </si>
  <si>
    <t>P129-1_1X_002</t>
  </si>
  <si>
    <t>P129-2_1X_001</t>
  </si>
  <si>
    <t>P129-3_1X_001</t>
  </si>
  <si>
    <t>P129-4_1X_001</t>
  </si>
  <si>
    <t>P129-5_1X_001</t>
  </si>
  <si>
    <t>P130-1-1X_001</t>
  </si>
  <si>
    <t>P130-2-1X_001</t>
  </si>
  <si>
    <t>P130-3-1X_001</t>
  </si>
  <si>
    <t>P130-4-1X_001</t>
  </si>
  <si>
    <t>P131-1-1X_001</t>
  </si>
  <si>
    <t>P131-2-1X_001</t>
  </si>
  <si>
    <t>P131-3-1X_001</t>
  </si>
  <si>
    <t>P130-5-1X_001</t>
  </si>
  <si>
    <t>P130-6-1X_001</t>
  </si>
  <si>
    <t>P130-7-1X_001</t>
  </si>
  <si>
    <t>P130-8-1X_001</t>
  </si>
  <si>
    <t>P141-4_1X_001</t>
  </si>
  <si>
    <t>P141-5_1X_001</t>
  </si>
  <si>
    <t>P141-6_1X_001</t>
  </si>
  <si>
    <t>P142-4_1X_001</t>
  </si>
  <si>
    <t>P142-5_1X_001</t>
  </si>
  <si>
    <t>P142-6_1X_001</t>
  </si>
  <si>
    <t>P122-1_1X_20230124</t>
  </si>
  <si>
    <t>P122-2_1X_20230124</t>
  </si>
  <si>
    <t>P122-3_1X_20230125</t>
  </si>
  <si>
    <t>P123-1_1X_20230125</t>
  </si>
  <si>
    <t>P123-2_1X_20230125</t>
  </si>
  <si>
    <t>P123-3_1X_20230125</t>
  </si>
  <si>
    <t>P133-1_1X_15UV</t>
  </si>
  <si>
    <t>P133-1_1X_20230125</t>
  </si>
  <si>
    <t>P134-1_1X_5minUvO3</t>
  </si>
  <si>
    <t>P134-2_1X_5minUvO3</t>
  </si>
  <si>
    <t>P135-1_1X_10minUvO3</t>
  </si>
  <si>
    <t>P135-2_1X_10minUvO3</t>
  </si>
  <si>
    <t>P136-1_1X_15minUvO3</t>
  </si>
  <si>
    <t>P136-2_1X_15minUvO3</t>
  </si>
  <si>
    <t>P136-3_1X_15minUvO3</t>
  </si>
  <si>
    <t>P136-4_1X_15minUvO3</t>
  </si>
  <si>
    <t>P137-1_1X_15minUvO3+NaOH</t>
  </si>
  <si>
    <t>P137-2_1X_15minUvO3+NaOH</t>
  </si>
  <si>
    <t>P137-3_1X_15minUvO3+NaOH</t>
  </si>
  <si>
    <t>P137-4_1X_15minUvO3+NaOH</t>
  </si>
  <si>
    <t>P138-1_1X_30minUvO3</t>
  </si>
  <si>
    <t>P138-2_1X_30minUvO3</t>
  </si>
  <si>
    <t>P138-3_1X_30minUvO3</t>
  </si>
  <si>
    <t>P140-1_1X_001</t>
  </si>
  <si>
    <t>P140-2_1X_001</t>
  </si>
  <si>
    <t>P140-3_1X_001</t>
  </si>
  <si>
    <t>P140-4_1X_001</t>
  </si>
  <si>
    <t>P141-1_1X_001</t>
  </si>
  <si>
    <t>P141-2_1X_001</t>
  </si>
  <si>
    <t>P141-3_1X_001</t>
  </si>
  <si>
    <t>P142-1_1X_001</t>
  </si>
  <si>
    <t>P142-2_1X_001</t>
  </si>
  <si>
    <t>P142-3_1X_001</t>
  </si>
  <si>
    <t>P139-1_1X_001</t>
  </si>
  <si>
    <t>P139-2_1X_001</t>
  </si>
  <si>
    <t>P143-1_1X_001</t>
  </si>
  <si>
    <t>P143-2_1X_001</t>
  </si>
  <si>
    <t>P143-3_1X_001</t>
  </si>
  <si>
    <t>P139-3_1X_001</t>
  </si>
  <si>
    <t>P144-1_1X_001</t>
  </si>
  <si>
    <t>P144-2_1X_001</t>
  </si>
  <si>
    <t>P147-1_1X_001</t>
  </si>
  <si>
    <t>P147-2_1X_001</t>
  </si>
  <si>
    <t>P148-1_1X_001</t>
  </si>
  <si>
    <t>P150-1_1X_001</t>
  </si>
  <si>
    <t>P150-2_1X_001</t>
  </si>
  <si>
    <t>P150-3_1X_001</t>
  </si>
  <si>
    <t>P150-4_1X_001</t>
  </si>
  <si>
    <t>P150-5_1X_001</t>
  </si>
  <si>
    <t>P150-6_1X_001</t>
  </si>
  <si>
    <t>P146-1_1X_001</t>
  </si>
  <si>
    <t>P147-3_1X_001</t>
  </si>
  <si>
    <t>P149-1_1X_001</t>
  </si>
  <si>
    <t>P149-2_1X_001</t>
  </si>
  <si>
    <t>P145-1_1X_001</t>
  </si>
  <si>
    <t>P145-2_1X_001</t>
  </si>
  <si>
    <t>P145-3_1X_001</t>
  </si>
  <si>
    <t>P145-4_1X_001</t>
  </si>
  <si>
    <t>P145-5_1X_001</t>
  </si>
  <si>
    <t>P145-6_1X_001</t>
  </si>
  <si>
    <t>P147-1_1X_20230214</t>
  </si>
  <si>
    <t>P151-1_1X_001</t>
  </si>
  <si>
    <t>P151-2_1X_001</t>
  </si>
  <si>
    <t>P151-3_1X_001</t>
  </si>
  <si>
    <t>P152-2_1X_001</t>
  </si>
  <si>
    <t>P152-3_1X_001</t>
  </si>
  <si>
    <t>P152-1_1X_001</t>
  </si>
  <si>
    <t>P115-2_1X_20230217</t>
  </si>
  <si>
    <t>P115-3_1X_20230217</t>
  </si>
  <si>
    <t>P153_1_1X_001</t>
  </si>
  <si>
    <t>P153_2_1X_002</t>
  </si>
  <si>
    <t>P153_3_1X_003</t>
  </si>
  <si>
    <t>P153_4_1X_O3_004</t>
  </si>
  <si>
    <t>P153_5_1X_O3_005</t>
  </si>
  <si>
    <t>P154-1_1X_001</t>
  </si>
  <si>
    <t>P154-2_1X_001</t>
  </si>
  <si>
    <t>P154-3_1X_001</t>
  </si>
  <si>
    <t>P154-4_1X_001</t>
  </si>
  <si>
    <t>P154-5_1X_001</t>
  </si>
  <si>
    <t>P155-1_1X_001</t>
  </si>
  <si>
    <t>P155-2_1X_001</t>
  </si>
  <si>
    <t>P155-3_1X_001</t>
  </si>
  <si>
    <t>P155-4_1X_001</t>
  </si>
  <si>
    <t>P156-1_1X_001</t>
  </si>
  <si>
    <t>P157-2_1X_001</t>
  </si>
  <si>
    <t>P157-3_1X_001</t>
  </si>
  <si>
    <t>P157-4_1X_001</t>
  </si>
  <si>
    <t>P158-1_1X_001</t>
  </si>
  <si>
    <t>P158-2_1X_001</t>
  </si>
  <si>
    <t>P158-3_1X_001</t>
  </si>
  <si>
    <t>P160-1_1X_001</t>
  </si>
  <si>
    <t>P160-2_1X_001</t>
  </si>
  <si>
    <t>P160-3_1X_001</t>
  </si>
  <si>
    <t>P161-1_1X_001</t>
  </si>
  <si>
    <t>P161-2_1X_001</t>
  </si>
  <si>
    <t>P161-3_1X_001</t>
  </si>
  <si>
    <t>P161-4_1X_001</t>
  </si>
  <si>
    <t>Material</t>
  </si>
  <si>
    <t>Clear PI</t>
  </si>
  <si>
    <t>Lacquer</t>
  </si>
  <si>
    <t>UV curable</t>
  </si>
  <si>
    <t>LDPE</t>
  </si>
  <si>
    <t>Phenolic</t>
  </si>
  <si>
    <t>Polymer app</t>
  </si>
  <si>
    <t>easy</t>
  </si>
  <si>
    <t>moderate</t>
  </si>
  <si>
    <t>wet etch</t>
  </si>
  <si>
    <t>oxidation</t>
  </si>
  <si>
    <t>1000+</t>
  </si>
  <si>
    <t>Rs STDev (ohm/sq)</t>
  </si>
  <si>
    <t>100+</t>
  </si>
  <si>
    <t>Mobility (cm2/Vs)</t>
  </si>
  <si>
    <t>~900</t>
  </si>
  <si>
    <t>~2000</t>
  </si>
  <si>
    <t xml:space="preserve">Chemical </t>
  </si>
  <si>
    <t>low</t>
  </si>
  <si>
    <t>medium</t>
  </si>
  <si>
    <t>high</t>
  </si>
  <si>
    <t xml:space="preserve">Optical </t>
  </si>
  <si>
    <t>clear</t>
  </si>
  <si>
    <t>amber</t>
  </si>
  <si>
    <t>Thermal</t>
  </si>
  <si>
    <t>100 C</t>
  </si>
  <si>
    <t>80 C</t>
  </si>
  <si>
    <t>400 C</t>
  </si>
  <si>
    <t>260 C</t>
  </si>
  <si>
    <t>150 C</t>
  </si>
  <si>
    <t xml:space="preserve">Time (h) </t>
  </si>
  <si>
    <t>Solvent?</t>
  </si>
  <si>
    <t>Acetone</t>
  </si>
  <si>
    <t>Open Circuit</t>
  </si>
  <si>
    <t>Dirac 1</t>
  </si>
  <si>
    <t>Dirac 2</t>
  </si>
  <si>
    <t>Dirac 3</t>
  </si>
  <si>
    <t>Dirac 4</t>
  </si>
  <si>
    <t>Dirac 5</t>
  </si>
  <si>
    <t>Average</t>
  </si>
  <si>
    <t>STDev</t>
  </si>
  <si>
    <t>Dirac-2 1</t>
  </si>
  <si>
    <t>Dirac-2 2</t>
  </si>
  <si>
    <t>Dirac-2 3</t>
  </si>
  <si>
    <t>Dirac-2 4</t>
  </si>
  <si>
    <t>Dirac-2 5</t>
  </si>
  <si>
    <t>Dirac-3 1</t>
  </si>
  <si>
    <t>Dirac-3 2</t>
  </si>
  <si>
    <t>Dirac-3 3</t>
  </si>
  <si>
    <t>Dirac-3 4</t>
  </si>
  <si>
    <t>Dirac-3 5</t>
  </si>
  <si>
    <t>10X PBS</t>
  </si>
  <si>
    <t>0.1X PBS</t>
  </si>
  <si>
    <t>Hole mobility</t>
  </si>
  <si>
    <t>AVG</t>
  </si>
  <si>
    <t>Electron 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</si>
</sst>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theme="10"/>
      <name val="Calibri"/>
      <family val="2"/>
      <scheme val="minor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sz val="11"/>
      <name val="Calibri"/>
      <family val="2"/>
      <charset val="1"/>
    </font>
    <font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909090"/>
      </right>
      <top style="thin">
        <color rgb="FF000000"/>
      </top>
      <bottom style="thin">
        <color rgb="FF909090"/>
      </bottom>
      <diagonal/>
    </border>
    <border>
      <left style="thin">
        <color rgb="FF909090"/>
      </left>
      <right style="thin">
        <color rgb="FF909090"/>
      </right>
      <top style="thin">
        <color rgb="FF000000"/>
      </top>
      <bottom style="thin">
        <color rgb="FF909090"/>
      </bottom>
      <diagonal/>
    </border>
    <border>
      <left style="thin">
        <color rgb="FF909090"/>
      </left>
      <right style="thin">
        <color rgb="FF000000"/>
      </right>
      <top style="thin">
        <color rgb="FF000000"/>
      </top>
      <bottom style="thin">
        <color rgb="FF909090"/>
      </bottom>
      <diagonal/>
    </border>
    <border>
      <left style="thin">
        <color rgb="FF000000"/>
      </left>
      <right style="thin">
        <color rgb="FF909090"/>
      </right>
      <top style="thin">
        <color rgb="FF909090"/>
      </top>
      <bottom style="thin">
        <color rgb="FF909090"/>
      </bottom>
      <diagonal/>
    </border>
    <border>
      <left style="thin">
        <color rgb="FF909090"/>
      </left>
      <right style="thin">
        <color rgb="FF909090"/>
      </right>
      <top style="thin">
        <color rgb="FF909090"/>
      </top>
      <bottom style="thin">
        <color rgb="FF909090"/>
      </bottom>
      <diagonal/>
    </border>
    <border>
      <left style="thin">
        <color rgb="FF909090"/>
      </left>
      <right style="thin">
        <color rgb="FF000000"/>
      </right>
      <top style="thin">
        <color rgb="FF909090"/>
      </top>
      <bottom style="thin">
        <color rgb="FF909090"/>
      </bottom>
      <diagonal/>
    </border>
    <border>
      <left style="thin">
        <color rgb="FF000000"/>
      </left>
      <right style="thin">
        <color rgb="FF909090"/>
      </right>
      <top style="thin">
        <color rgb="FF909090"/>
      </top>
      <bottom/>
      <diagonal/>
    </border>
    <border>
      <left style="thin">
        <color rgb="FF909090"/>
      </left>
      <right style="thin">
        <color rgb="FF909090"/>
      </right>
      <top style="thin">
        <color rgb="FF909090"/>
      </top>
      <bottom/>
      <diagonal/>
    </border>
    <border>
      <left style="thin">
        <color rgb="FF909090"/>
      </left>
      <right style="thin">
        <color rgb="FF000000"/>
      </right>
      <top style="thin">
        <color rgb="FF909090"/>
      </top>
      <bottom/>
      <diagonal/>
    </border>
    <border>
      <left style="thin">
        <color rgb="FF000000"/>
      </left>
      <right style="thin">
        <color rgb="FF909090"/>
      </right>
      <top/>
      <bottom style="thin">
        <color rgb="FF000000"/>
      </bottom>
      <diagonal/>
    </border>
    <border>
      <left style="thin">
        <color rgb="FF909090"/>
      </left>
      <right style="thin">
        <color rgb="FF909090"/>
      </right>
      <top/>
      <bottom style="thin">
        <color rgb="FF000000"/>
      </bottom>
      <diagonal/>
    </border>
    <border>
      <left style="thin">
        <color rgb="FF90909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909090"/>
      </right>
      <top style="thin">
        <color rgb="FF000000"/>
      </top>
      <bottom style="thin">
        <color rgb="FF909090"/>
      </bottom>
      <diagonal/>
    </border>
    <border>
      <left/>
      <right style="thin">
        <color rgb="FF909090"/>
      </right>
      <top style="thin">
        <color rgb="FF909090"/>
      </top>
      <bottom style="thin">
        <color rgb="FF909090"/>
      </bottom>
      <diagonal/>
    </border>
    <border>
      <left/>
      <right style="thin">
        <color rgb="FF909090"/>
      </right>
      <top/>
      <bottom style="thin">
        <color rgb="FF000000"/>
      </bottom>
      <diagonal/>
    </border>
    <border>
      <left/>
      <right style="thin">
        <color rgb="FF909090"/>
      </right>
      <top/>
      <bottom/>
      <diagonal/>
    </border>
  </borders>
  <cellStyleXfs count="2">
    <xf numFmtId="0" fontId="0" fillId="0" borderId="0"/>
    <xf numFmtId="0" fontId="7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0" borderId="0" xfId="0" applyFont="1"/>
    <xf numFmtId="165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1"/>
    <xf numFmtId="2" fontId="5" fillId="0" borderId="1" xfId="0" applyNumberFormat="1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8" fillId="0" borderId="13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10" fillId="0" borderId="17" xfId="0" applyFont="1" applyBorder="1" applyAlignment="1">
      <alignment wrapText="1"/>
    </xf>
    <xf numFmtId="0" fontId="8" fillId="0" borderId="17" xfId="0" applyFont="1" applyBorder="1"/>
    <xf numFmtId="0" fontId="8" fillId="0" borderId="18" xfId="0" applyFont="1" applyBorder="1" applyAlignment="1">
      <alignment wrapText="1"/>
    </xf>
    <xf numFmtId="0" fontId="0" fillId="0" borderId="19" xfId="0" applyBorder="1"/>
    <xf numFmtId="0" fontId="0" fillId="0" borderId="20" xfId="0" applyBorder="1"/>
    <xf numFmtId="0" fontId="8" fillId="0" borderId="20" xfId="0" applyFont="1" applyBorder="1"/>
    <xf numFmtId="0" fontId="0" fillId="0" borderId="21" xfId="0" applyBorder="1"/>
    <xf numFmtId="0" fontId="8" fillId="0" borderId="23" xfId="0" applyFont="1" applyBorder="1" applyAlignment="1">
      <alignment wrapText="1"/>
    </xf>
    <xf numFmtId="0" fontId="0" fillId="0" borderId="24" xfId="0" applyBorder="1"/>
    <xf numFmtId="14" fontId="8" fillId="0" borderId="23" xfId="0" applyNumberFormat="1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8" fillId="0" borderId="25" xfId="0" applyFont="1" applyBorder="1" applyAlignment="1">
      <alignment wrapText="1"/>
    </xf>
    <xf numFmtId="0" fontId="11" fillId="0" borderId="15" xfId="0" applyFont="1" applyBorder="1" applyAlignment="1">
      <alignment wrapText="1"/>
    </xf>
    <xf numFmtId="0" fontId="1" fillId="0" borderId="0" xfId="0" applyFont="1"/>
    <xf numFmtId="165" fontId="1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0" applyNumberFormat="1"/>
    <xf numFmtId="0" fontId="3" fillId="0" borderId="4" xfId="0" applyFont="1" applyBorder="1" applyAlignment="1">
      <alignment horizontal="center"/>
    </xf>
    <xf numFmtId="0" fontId="0" fillId="0" borderId="4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agun Kapur" id="{4C079F90-0400-4710-8F7C-E399E1BAF55C}" userId="skapur@GeneralGrapheneCorp.com" providerId="PeoplePicker"/>
  <person displayName="Sean Barton" id="{A189F903-BCD7-4DEF-B98E-0273A89D828B}" userId="S::sbarton@generalgraphenecorp.com::87388df8-fcc6-422f-82e9-f0e4eb509ced" providerId="AD"/>
  <person displayName="GG Science" id="{120B11C9-0C82-4965-9FFF-3F575C85B987}" userId="S::science@generalgraphenecorp.com::e7fa4bfc-0af8-431e-979c-f38a01799e9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98" dT="2023-04-13T18:10:52.26" personId="{A189F903-BCD7-4DEF-B98E-0273A89D828B}" id="{334035E0-33DA-483F-BD92-0997DBE44265}">
    <text>@Shagun Kapur hey when you have a moment could you input/correct your NUS wafer transfers so Michael can have a look? I started sample 100 and 101 for you</text>
    <mentions>
      <mention mentionpersonId="{4C079F90-0400-4710-8F7C-E399E1BAF55C}" mentionId="{7DA99B43-F141-4D4F-8DFE-60ADE07FFBD8}" startIndex="0" length="13"/>
    </mentions>
  </threadedComment>
  <threadedComment ref="J98" dT="2023-04-13T18:16:33.40" personId="{120B11C9-0C82-4965-9FFF-3F575C85B987}" id="{9E39BDF4-7962-463E-BE6A-EEB719C12B65}" parentId="{334035E0-33DA-483F-BD92-0997DBE44265}">
    <text>Oh, thanks! I'll work on filling it in. I'll have to check the wafers again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gg-app01\Shares\Science\GFET\GFET%20Plots\P80-1_1X_001.png" TargetMode="External"/><Relationship Id="rId299" Type="http://schemas.openxmlformats.org/officeDocument/2006/relationships/hyperlink" Target="file:///\\gg-app01\Shares\Science\GFET\GFET%20Plots\P131-1-1X_001.png" TargetMode="External"/><Relationship Id="rId21" Type="http://schemas.openxmlformats.org/officeDocument/2006/relationships/hyperlink" Target="file:///\\gg-app01\Shares\Science\GFET\GFET%20Plots\P55-5_1X_001.png" TargetMode="External"/><Relationship Id="rId63" Type="http://schemas.openxmlformats.org/officeDocument/2006/relationships/hyperlink" Target="file:///\\gg-app01\Shares\Science\GFET\GFET%20Plots\P64-3_10X_001.png" TargetMode="External"/><Relationship Id="rId159" Type="http://schemas.openxmlformats.org/officeDocument/2006/relationships/hyperlink" Target="file:///\\gg-app01\Shares\Science\GFET\GFET%20Plots\P97-1_1X_001.png" TargetMode="External"/><Relationship Id="rId324" Type="http://schemas.openxmlformats.org/officeDocument/2006/relationships/hyperlink" Target="file:///\\gg-app01\Shares\Science\GFET\GFET%20Plots\P136-1_1X_15minUvO3.png" TargetMode="External"/><Relationship Id="rId366" Type="http://schemas.openxmlformats.org/officeDocument/2006/relationships/hyperlink" Target="file:///\\gg-app01\Shares\Science\GFET\GFET%20Plots\P145-1_1X_001.png" TargetMode="External"/><Relationship Id="rId170" Type="http://schemas.openxmlformats.org/officeDocument/2006/relationships/hyperlink" Target="file:///\\gg-app01\Shares\Science\GFET\GFET%20Plots\P101-2_1X_001.png" TargetMode="External"/><Relationship Id="rId226" Type="http://schemas.openxmlformats.org/officeDocument/2006/relationships/hyperlink" Target="file:///\\gg-app01\Shares\Science\GFET\GFET%20Plots\P114-1_1X_20221219.png" TargetMode="External"/><Relationship Id="rId268" Type="http://schemas.openxmlformats.org/officeDocument/2006/relationships/hyperlink" Target="file:///\\gg-app01\Shares\Science\GFET\GFET%20Plots\P123-3_1X_001.png" TargetMode="External"/><Relationship Id="rId32" Type="http://schemas.openxmlformats.org/officeDocument/2006/relationships/hyperlink" Target="file:///\\gg-app01\Shares\Science\GFET\GFET%20Plots\P57-5_10X_001.png" TargetMode="External"/><Relationship Id="rId74" Type="http://schemas.openxmlformats.org/officeDocument/2006/relationships/hyperlink" Target="file:///\\gg-app01\Shares\Science\GFET\GFET%20Plots\P69-1_1X_001.png" TargetMode="External"/><Relationship Id="rId128" Type="http://schemas.openxmlformats.org/officeDocument/2006/relationships/hyperlink" Target="file:///\\gg-app01\Shares\Science\GFET\GFET%20Plots\P81-3_1X_001.png" TargetMode="External"/><Relationship Id="rId335" Type="http://schemas.openxmlformats.org/officeDocument/2006/relationships/hyperlink" Target="file:///\\gg-app01\Shares\Science\GFET\GFET%20Plots\P140-1_1X_001.png" TargetMode="External"/><Relationship Id="rId377" Type="http://schemas.openxmlformats.org/officeDocument/2006/relationships/hyperlink" Target="file:///\\gg-app01\Shares\Science\GFET\GFET%20Plots\P152-3_1X_001.png" TargetMode="External"/><Relationship Id="rId5" Type="http://schemas.openxmlformats.org/officeDocument/2006/relationships/hyperlink" Target="file:///\\gg-app01\Shares\Science\GFET\GFET%20Plots\P39-2_1X_001.png" TargetMode="External"/><Relationship Id="rId181" Type="http://schemas.openxmlformats.org/officeDocument/2006/relationships/hyperlink" Target="file:///\\gg-app01\Shares\Science\GFET\GFET%20Plots\P104-1_1X_001.png" TargetMode="External"/><Relationship Id="rId237" Type="http://schemas.openxmlformats.org/officeDocument/2006/relationships/hyperlink" Target="file:///\\gg-app01\Shares\Science\GFET\GFET%20Plots\P117-1_1X_001.png" TargetMode="External"/><Relationship Id="rId402" Type="http://schemas.openxmlformats.org/officeDocument/2006/relationships/hyperlink" Target="file:///\\gg-app01\Shares\Science\GFET\GFET%20Plots\P160-1_1X_001.png" TargetMode="External"/><Relationship Id="rId279" Type="http://schemas.openxmlformats.org/officeDocument/2006/relationships/hyperlink" Target="file:///\\gg-app01\Shares\Science\GFET\GFET%20Plots\P125-1_1X_001.png" TargetMode="External"/><Relationship Id="rId43" Type="http://schemas.openxmlformats.org/officeDocument/2006/relationships/hyperlink" Target="file:///\\gg-app01\Shares\Science\GFET\GFET%20Plots\P60-6_10X_001.png" TargetMode="External"/><Relationship Id="rId139" Type="http://schemas.openxmlformats.org/officeDocument/2006/relationships/hyperlink" Target="file:///\\gg-app01\Shares\Science\GFET\GFET%20Plots\P83-4_1X_001.png" TargetMode="External"/><Relationship Id="rId290" Type="http://schemas.openxmlformats.org/officeDocument/2006/relationships/hyperlink" Target="file:///\\gg-app01\Shares\Science\GFET\GFET%20Plots\P129-1_1X_002.png" TargetMode="External"/><Relationship Id="rId304" Type="http://schemas.openxmlformats.org/officeDocument/2006/relationships/hyperlink" Target="file:///\\gg-app01\Shares\Science\GFET\GFET%20Plots\P130-7-1X_001.png" TargetMode="External"/><Relationship Id="rId346" Type="http://schemas.openxmlformats.org/officeDocument/2006/relationships/hyperlink" Target="file:///\\gg-app01\Shares\Science\GFET\GFET%20Plots\P139-2_1X_001.png" TargetMode="External"/><Relationship Id="rId388" Type="http://schemas.openxmlformats.org/officeDocument/2006/relationships/hyperlink" Target="file:///\\gg-app01\Shares\Science\GFET\GFET%20Plots\P154-3_1X_001.png" TargetMode="External"/><Relationship Id="rId85" Type="http://schemas.openxmlformats.org/officeDocument/2006/relationships/hyperlink" Target="file:///\\gg-app01\Shares\Science\GFET\GFET%20Plots\N12-2_1X_001.png" TargetMode="External"/><Relationship Id="rId150" Type="http://schemas.openxmlformats.org/officeDocument/2006/relationships/hyperlink" Target="file:///\\gg-app01\Shares\Science\GFET\GFET%20Plots\P89-1_1X_001.png" TargetMode="External"/><Relationship Id="rId192" Type="http://schemas.openxmlformats.org/officeDocument/2006/relationships/hyperlink" Target="file:///\\gg-app01\Shares\Science\GFET\GFET%20Plots\P99-5_1X_001.png" TargetMode="External"/><Relationship Id="rId206" Type="http://schemas.openxmlformats.org/officeDocument/2006/relationships/hyperlink" Target="file:///\\gg-app01\Shares\Science\GFET\GFET%20Plots\P109-4_1X_001.png" TargetMode="External"/><Relationship Id="rId248" Type="http://schemas.openxmlformats.org/officeDocument/2006/relationships/hyperlink" Target="file:///\\gg-app01\Shares\Science\GFET\GFET%20Plots\P119-1_1X_001.png" TargetMode="External"/><Relationship Id="rId12" Type="http://schemas.openxmlformats.org/officeDocument/2006/relationships/hyperlink" Target="file:///\\gg-app01\Shares\Science\GFET\GFET%20Plots\P53-6_01X_001.png" TargetMode="External"/><Relationship Id="rId108" Type="http://schemas.openxmlformats.org/officeDocument/2006/relationships/hyperlink" Target="file:///\\gg-app01\Shares\Science\GFET\GFET%20Plots\P78-4_1X_001.png" TargetMode="External"/><Relationship Id="rId315" Type="http://schemas.openxmlformats.org/officeDocument/2006/relationships/hyperlink" Target="file:///\\gg-app01\Shares\Science\GFET\GFET%20Plots\P123-1_1X_20230125.png" TargetMode="External"/><Relationship Id="rId357" Type="http://schemas.openxmlformats.org/officeDocument/2006/relationships/hyperlink" Target="file:///\\gg-app01\Shares\Science\GFET\GFET%20Plots\P150-2_1X_001.png" TargetMode="External"/><Relationship Id="rId54" Type="http://schemas.openxmlformats.org/officeDocument/2006/relationships/hyperlink" Target="file:///\\gg-app01\Shares\Science\GFET\GFET%20Plots\P53-2_NaOH_1X_001.png" TargetMode="External"/><Relationship Id="rId96" Type="http://schemas.openxmlformats.org/officeDocument/2006/relationships/hyperlink" Target="file:///\\gg-app01\Shares\Science\GFET\GFET%20Plots\P75-2_1X_001.png" TargetMode="External"/><Relationship Id="rId161" Type="http://schemas.openxmlformats.org/officeDocument/2006/relationships/hyperlink" Target="file:///\\gg-app01\Shares\Science\GFET\GFET%20Plots\P97-3_1X_001.png" TargetMode="External"/><Relationship Id="rId217" Type="http://schemas.openxmlformats.org/officeDocument/2006/relationships/hyperlink" Target="file:///\\gg-app01\Shares\Science\GFET\GFET%20Plots\P112-1_1X_001_DMF.png" TargetMode="External"/><Relationship Id="rId399" Type="http://schemas.openxmlformats.org/officeDocument/2006/relationships/hyperlink" Target="file:///\\gg-app01\Shares\Science\GFET\GFET%20Plots\P158-1_1X_001.png" TargetMode="External"/><Relationship Id="rId259" Type="http://schemas.openxmlformats.org/officeDocument/2006/relationships/hyperlink" Target="file:///\\gg-app01\Shares\Science\GFET\GFET%20Plots\P121-4_1X_001.png" TargetMode="External"/><Relationship Id="rId23" Type="http://schemas.openxmlformats.org/officeDocument/2006/relationships/hyperlink" Target="file:///\\gg-app01\Shares\Science\GFET\GFET%20Plots\P56-1_10X_001.png" TargetMode="External"/><Relationship Id="rId119" Type="http://schemas.openxmlformats.org/officeDocument/2006/relationships/hyperlink" Target="file:///\\gg-app01\Shares\Science\GFET\GFET%20Plots\N14-2_1X_001.png" TargetMode="External"/><Relationship Id="rId270" Type="http://schemas.openxmlformats.org/officeDocument/2006/relationships/hyperlink" Target="file:///\\gg-app01\Shares\Science\GFET\GFET%20Plots\P123-5_1X_001.png" TargetMode="External"/><Relationship Id="rId326" Type="http://schemas.openxmlformats.org/officeDocument/2006/relationships/hyperlink" Target="file:///\\gg-app01\Shares\Science\GFET\GFET%20Plots\P136-3_1X_15minUvO3.png" TargetMode="External"/><Relationship Id="rId65" Type="http://schemas.openxmlformats.org/officeDocument/2006/relationships/hyperlink" Target="file:///\\gg-app01\Shares\Science\GFET\GFET%20Plots\P64-5_1X_001.png" TargetMode="External"/><Relationship Id="rId130" Type="http://schemas.openxmlformats.org/officeDocument/2006/relationships/hyperlink" Target="file:///\\gg-app01\Shares\Science\GFET\GFET%20Plots\P81-5_1X_001.png" TargetMode="External"/><Relationship Id="rId368" Type="http://schemas.openxmlformats.org/officeDocument/2006/relationships/hyperlink" Target="file:///\\gg-app01\Shares\Science\GFET\GFET%20Plots\P145-3_1X_001.png" TargetMode="External"/><Relationship Id="rId172" Type="http://schemas.openxmlformats.org/officeDocument/2006/relationships/hyperlink" Target="file:///\\gg-app01\Shares\Science\GFET\GFET%20Plots\P101-4_1X_001.png" TargetMode="External"/><Relationship Id="rId228" Type="http://schemas.openxmlformats.org/officeDocument/2006/relationships/hyperlink" Target="file:///\\gg-app01\Shares\Science\GFET\GFET%20Plots\P114-3_1X_20221220.png" TargetMode="External"/><Relationship Id="rId281" Type="http://schemas.openxmlformats.org/officeDocument/2006/relationships/hyperlink" Target="file:///\\gg-app01\Shares\Science\GFET\GFET%20Plots\P125-3_1X_001.png" TargetMode="External"/><Relationship Id="rId337" Type="http://schemas.openxmlformats.org/officeDocument/2006/relationships/hyperlink" Target="file:///\\gg-app01\Shares\Science\GFET\GFET%20Plots\P140-3_1X_001.png" TargetMode="External"/><Relationship Id="rId34" Type="http://schemas.openxmlformats.org/officeDocument/2006/relationships/hyperlink" Target="file:///\\gg-app01\Shares\Science\GFET\GFET%20Plots\P58-2_01X_001.png" TargetMode="External"/><Relationship Id="rId76" Type="http://schemas.openxmlformats.org/officeDocument/2006/relationships/hyperlink" Target="file:///\\gg-app01\Shares\Science\GFET\GFET%20Plots\P69-3_1X_001.png" TargetMode="External"/><Relationship Id="rId141" Type="http://schemas.openxmlformats.org/officeDocument/2006/relationships/hyperlink" Target="file:///\\gg-app01\Shares\Science\GFET\GFET%20Plots\P85-2_1X_001.png" TargetMode="External"/><Relationship Id="rId379" Type="http://schemas.openxmlformats.org/officeDocument/2006/relationships/hyperlink" Target="file:///\\gg-app01\Shares\Science\GFET\GFET%20Plots\P115-2_1X_20230217.png" TargetMode="External"/><Relationship Id="rId7" Type="http://schemas.openxmlformats.org/officeDocument/2006/relationships/hyperlink" Target="file:///\\gg-app01\Shares\Science\GFET\GFET%20Plots\P39-3_01X_002.png" TargetMode="External"/><Relationship Id="rId183" Type="http://schemas.openxmlformats.org/officeDocument/2006/relationships/hyperlink" Target="file:///\\gg-app01\Shares\Science\GFET\GFET%20Plots\P106-1_1X_150C_001.png" TargetMode="External"/><Relationship Id="rId239" Type="http://schemas.openxmlformats.org/officeDocument/2006/relationships/hyperlink" Target="file:///\\gg-app01\Shares\Science\GFET\GFET%20Plots\P117-3_1X_001.png" TargetMode="External"/><Relationship Id="rId390" Type="http://schemas.openxmlformats.org/officeDocument/2006/relationships/hyperlink" Target="file:///\\gg-app01\Shares\Science\GFET\GFET%20Plots\P154-5_1X_001.png" TargetMode="External"/><Relationship Id="rId404" Type="http://schemas.openxmlformats.org/officeDocument/2006/relationships/hyperlink" Target="file:///\\gg-app01\Shares\Science\GFET\GFET%20Plots\P160-3_1X_001.png" TargetMode="External"/><Relationship Id="rId250" Type="http://schemas.openxmlformats.org/officeDocument/2006/relationships/hyperlink" Target="file:///\\gg-app01\Shares\Science\GFET\GFET%20Plots\P119-3_1X_001.png" TargetMode="External"/><Relationship Id="rId292" Type="http://schemas.openxmlformats.org/officeDocument/2006/relationships/hyperlink" Target="file:///\\gg-app01\Shares\Science\GFET\GFET%20Plots\P129-3_1X_001.png" TargetMode="External"/><Relationship Id="rId306" Type="http://schemas.openxmlformats.org/officeDocument/2006/relationships/hyperlink" Target="file:///\\gg-app01\Shares\Science\GFET\GFET%20Plots\P141-4_1X_001.png" TargetMode="External"/><Relationship Id="rId45" Type="http://schemas.openxmlformats.org/officeDocument/2006/relationships/hyperlink" Target="file:///\\gg-app01\Shares\Science\GFET\GFET%20Plots\P61-2_10X_001.png" TargetMode="External"/><Relationship Id="rId87" Type="http://schemas.openxmlformats.org/officeDocument/2006/relationships/hyperlink" Target="file:///\\gg-app01\Shares\Science\GFET\GFET%20Plots\N13-2_1X_001.png" TargetMode="External"/><Relationship Id="rId110" Type="http://schemas.openxmlformats.org/officeDocument/2006/relationships/hyperlink" Target="file:///\\gg-app01\Shares\Science\GFET\GFET%20Plots\P78-6_10X_001.png" TargetMode="External"/><Relationship Id="rId348" Type="http://schemas.openxmlformats.org/officeDocument/2006/relationships/hyperlink" Target="file:///\\gg-app01\Shares\Science\GFET\GFET%20Plots\P143-2_1X_001.png" TargetMode="External"/><Relationship Id="rId152" Type="http://schemas.openxmlformats.org/officeDocument/2006/relationships/hyperlink" Target="file:///\\gg-app01\Shares\Science\GFET\GFET%20Plots\P94-2_1X_001.png" TargetMode="External"/><Relationship Id="rId194" Type="http://schemas.openxmlformats.org/officeDocument/2006/relationships/hyperlink" Target="file:///\\gg-app01\Shares\Science\GFET\GFET%20Plots\C1-1_1X_001.png" TargetMode="External"/><Relationship Id="rId208" Type="http://schemas.openxmlformats.org/officeDocument/2006/relationships/hyperlink" Target="file:///\\gg-app01\Shares\Science\GFET\GFET%20Plots\P110-2_1X_001.png" TargetMode="External"/><Relationship Id="rId261" Type="http://schemas.openxmlformats.org/officeDocument/2006/relationships/hyperlink" Target="file:///\\gg-app01\Shares\Science\GFET\GFET%20Plots\P122-2_1X_001.png" TargetMode="External"/><Relationship Id="rId14" Type="http://schemas.openxmlformats.org/officeDocument/2006/relationships/hyperlink" Target="file:///\\gg-app01\Shares\Science\GFET\GFET%20Plots\P53-8_10X_001.png" TargetMode="External"/><Relationship Id="rId56" Type="http://schemas.openxmlformats.org/officeDocument/2006/relationships/hyperlink" Target="file:///\\gg-app01\Shares\Science\GFET\GFET%20Plots\P53-4_10X_001.png" TargetMode="External"/><Relationship Id="rId317" Type="http://schemas.openxmlformats.org/officeDocument/2006/relationships/hyperlink" Target="file:///\\gg-app01\Shares\Science\GFET\GFET%20Plots\P123-3_1X_20230125.png" TargetMode="External"/><Relationship Id="rId359" Type="http://schemas.openxmlformats.org/officeDocument/2006/relationships/hyperlink" Target="file:///\\gg-app01\Shares\Science\GFET\GFET%20Plots\P150-4_1X_001.png" TargetMode="External"/><Relationship Id="rId98" Type="http://schemas.openxmlformats.org/officeDocument/2006/relationships/hyperlink" Target="file:///\\gg-app01\Shares\Science\GFET\GFET%20Plots\P76-1_2M-NaOH_1X_001.png" TargetMode="External"/><Relationship Id="rId121" Type="http://schemas.openxmlformats.org/officeDocument/2006/relationships/hyperlink" Target="file:///\\gg-app01\Shares\Science\GFET\GFET%20Plots\P80-2_1X_001.png" TargetMode="External"/><Relationship Id="rId163" Type="http://schemas.openxmlformats.org/officeDocument/2006/relationships/hyperlink" Target="file:///\\gg-app01\Shares\Science\GFET\GFET%20Plots\P98-1_1X_001.png" TargetMode="External"/><Relationship Id="rId219" Type="http://schemas.openxmlformats.org/officeDocument/2006/relationships/hyperlink" Target="file:///\\gg-app01\Shares\Science\GFET\GFET%20Plots\P113-2_1X_001.png" TargetMode="External"/><Relationship Id="rId370" Type="http://schemas.openxmlformats.org/officeDocument/2006/relationships/hyperlink" Target="file:///\\gg-app01\Shares\Science\GFET\GFET%20Plots\P145-5_1X_001.png" TargetMode="External"/><Relationship Id="rId230" Type="http://schemas.openxmlformats.org/officeDocument/2006/relationships/hyperlink" Target="file:///\\gg-app01\Shares\Science\GFET\GFET%20Plots\P115-1_1X_20221219.png" TargetMode="External"/><Relationship Id="rId25" Type="http://schemas.openxmlformats.org/officeDocument/2006/relationships/hyperlink" Target="file:///\\gg-app01\Shares\Science\GFET\GFET%20Plots\P56-3_01X_001.png" TargetMode="External"/><Relationship Id="rId67" Type="http://schemas.openxmlformats.org/officeDocument/2006/relationships/hyperlink" Target="file:///\\gg-app01\Shares\Science\GFET\GFET%20Plots\P65-2_10X_001.png" TargetMode="External"/><Relationship Id="rId272" Type="http://schemas.openxmlformats.org/officeDocument/2006/relationships/hyperlink" Target="file:///\\gg-app01\Shares\Science\GFET\GFET%20Plots\P123-7_1X_001.png" TargetMode="External"/><Relationship Id="rId328" Type="http://schemas.openxmlformats.org/officeDocument/2006/relationships/hyperlink" Target="file:///\\gg-app01\Shares\Science\GFET\GFET%20Plots\P137-1_1X_15minUvO3+NaOH.png" TargetMode="External"/><Relationship Id="rId132" Type="http://schemas.openxmlformats.org/officeDocument/2006/relationships/hyperlink" Target="file:///\\gg-app01\Shares\Science\GFET\GFET%20Plots\P82-1_1X_001.png" TargetMode="External"/><Relationship Id="rId174" Type="http://schemas.openxmlformats.org/officeDocument/2006/relationships/hyperlink" Target="file:///\\gg-app01\Shares\Science\GFET\GFET%20Plots\P102-1_1X_001.png" TargetMode="External"/><Relationship Id="rId381" Type="http://schemas.openxmlformats.org/officeDocument/2006/relationships/hyperlink" Target="file:///\\gg-app01\Shares\Science\GFET\GFET%20Plots\P153_1_1X_001.png" TargetMode="External"/><Relationship Id="rId241" Type="http://schemas.openxmlformats.org/officeDocument/2006/relationships/hyperlink" Target="file:///\\gg-app01\Shares\Science\GFET\GFET%20Plots\P117-5_1X_001.png" TargetMode="External"/><Relationship Id="rId36" Type="http://schemas.openxmlformats.org/officeDocument/2006/relationships/hyperlink" Target="file:///\\gg-app01\Shares\Science\GFET\GFET%20Plots\P58-4_1X_001.png" TargetMode="External"/><Relationship Id="rId283" Type="http://schemas.openxmlformats.org/officeDocument/2006/relationships/hyperlink" Target="file:///\\gg-app01\Shares\Science\GFET\GFET%20Plots\P125-5_1X_001.png" TargetMode="External"/><Relationship Id="rId339" Type="http://schemas.openxmlformats.org/officeDocument/2006/relationships/hyperlink" Target="file:///\\gg-app01\Shares\Science\GFET\GFET%20Plots\P141-1_1X_001.png" TargetMode="External"/><Relationship Id="rId78" Type="http://schemas.openxmlformats.org/officeDocument/2006/relationships/hyperlink" Target="file:///\\gg-app01\Shares\Science\GFET\GFET%20Plots\P70-2_1X_001.png" TargetMode="External"/><Relationship Id="rId101" Type="http://schemas.openxmlformats.org/officeDocument/2006/relationships/hyperlink" Target="file:///\\gg-app01\Shares\Science\GFET\GFET%20Plots\P77-1_1X_001.png" TargetMode="External"/><Relationship Id="rId143" Type="http://schemas.openxmlformats.org/officeDocument/2006/relationships/hyperlink" Target="file:///\\gg-app01\Shares\Science\GFET\GFET%20Plots\P87-1_1X_001.png" TargetMode="External"/><Relationship Id="rId185" Type="http://schemas.openxmlformats.org/officeDocument/2006/relationships/hyperlink" Target="file:///\\gg-app01\Shares\Science\GFET\GFET%20Plots\P108-1_1X_001.png" TargetMode="External"/><Relationship Id="rId350" Type="http://schemas.openxmlformats.org/officeDocument/2006/relationships/hyperlink" Target="file:///\\gg-app01\Shares\Science\GFET\GFET%20Plots\P139-3_1X_001.png" TargetMode="External"/><Relationship Id="rId406" Type="http://schemas.openxmlformats.org/officeDocument/2006/relationships/hyperlink" Target="file:///\\gg-app01\Shares\Science\GFET\GFET%20Plots\P161-2_1X_001.png" TargetMode="External"/><Relationship Id="rId9" Type="http://schemas.openxmlformats.org/officeDocument/2006/relationships/hyperlink" Target="file:///\\gg-app01\Shares\Science\GFET\GFET%20Plots\P53-4_01X_002.png" TargetMode="External"/><Relationship Id="rId210" Type="http://schemas.openxmlformats.org/officeDocument/2006/relationships/hyperlink" Target="file:///\\gg-app01\Shares\Science\GFET\GFET%20Plots\P110-4_1X_001.png" TargetMode="External"/><Relationship Id="rId392" Type="http://schemas.openxmlformats.org/officeDocument/2006/relationships/hyperlink" Target="file:///\\gg-app01\Shares\Science\GFET\GFET%20Plots\P155-2_1X_001.png" TargetMode="External"/><Relationship Id="rId252" Type="http://schemas.openxmlformats.org/officeDocument/2006/relationships/hyperlink" Target="file:///\\gg-app01\Shares\Science\GFET\GFET%20Plots\P119-5_1X_001.png" TargetMode="External"/><Relationship Id="rId294" Type="http://schemas.openxmlformats.org/officeDocument/2006/relationships/hyperlink" Target="file:///\\gg-app01\Shares\Science\GFET\GFET%20Plots\P129-5_1X_001.png" TargetMode="External"/><Relationship Id="rId308" Type="http://schemas.openxmlformats.org/officeDocument/2006/relationships/hyperlink" Target="file:///\\gg-app01\Shares\Science\GFET\GFET%20Plots\P141-6_1X_001.png" TargetMode="External"/><Relationship Id="rId47" Type="http://schemas.openxmlformats.org/officeDocument/2006/relationships/hyperlink" Target="file:///\\gg-app01\Shares\Science\GFET\GFET%20Plots\P61-4_1X_001.png" TargetMode="External"/><Relationship Id="rId89" Type="http://schemas.openxmlformats.org/officeDocument/2006/relationships/hyperlink" Target="file:///\\gg-app01\Shares\Science\GFET\GFET%20Plots\P72-1_1X_001.png" TargetMode="External"/><Relationship Id="rId112" Type="http://schemas.openxmlformats.org/officeDocument/2006/relationships/hyperlink" Target="file:///\\gg-app01\Shares\Science\GFET\GFET%20Plots\P79-2_1X_002.png" TargetMode="External"/><Relationship Id="rId154" Type="http://schemas.openxmlformats.org/officeDocument/2006/relationships/hyperlink" Target="file:///\\gg-app01\Shares\Science\GFET\GFET%20Plots\P94-4_1X_001.png" TargetMode="External"/><Relationship Id="rId361" Type="http://schemas.openxmlformats.org/officeDocument/2006/relationships/hyperlink" Target="file:///\\gg-app01\Shares\Science\GFET\GFET%20Plots\P150-6_1X_001.png" TargetMode="External"/><Relationship Id="rId196" Type="http://schemas.openxmlformats.org/officeDocument/2006/relationships/hyperlink" Target="file:///\\gg-app01\Shares\Science\GFET\GFET%20Plots\C1-3_1X_001.png" TargetMode="External"/><Relationship Id="rId16" Type="http://schemas.openxmlformats.org/officeDocument/2006/relationships/hyperlink" Target="file:///\\gg-app01\Shares\Science\GFET\GFET%20Plots\P53-9_10X_001.png" TargetMode="External"/><Relationship Id="rId221" Type="http://schemas.openxmlformats.org/officeDocument/2006/relationships/hyperlink" Target="file:///\\gg-app01\Shares\Science\GFET\GFET%20Plots\P113-4_1X_001.png" TargetMode="External"/><Relationship Id="rId263" Type="http://schemas.openxmlformats.org/officeDocument/2006/relationships/hyperlink" Target="file:///\\gg-app01\Shares\Science\GFET\GFET%20Plots\P122-4_1X_001.png" TargetMode="External"/><Relationship Id="rId319" Type="http://schemas.openxmlformats.org/officeDocument/2006/relationships/hyperlink" Target="file:///\\gg-app01\Shares\Science\GFET\GFET%20Plots\P133-1_1X_20230125.png" TargetMode="External"/><Relationship Id="rId58" Type="http://schemas.openxmlformats.org/officeDocument/2006/relationships/hyperlink" Target="file:///\\gg-app01\Shares\Science\GFET\GFET%20Plots\P61-2_1X_001.png" TargetMode="External"/><Relationship Id="rId123" Type="http://schemas.openxmlformats.org/officeDocument/2006/relationships/hyperlink" Target="file:///\\gg-app01\Shares\Science\GFET\GFET%20Plots\P80-4_1X_001.png" TargetMode="External"/><Relationship Id="rId330" Type="http://schemas.openxmlformats.org/officeDocument/2006/relationships/hyperlink" Target="file:///\\gg-app01\Shares\Science\GFET\GFET%20Plots\P137-3_1X_15minUvO3+NaOH.png" TargetMode="External"/><Relationship Id="rId165" Type="http://schemas.openxmlformats.org/officeDocument/2006/relationships/hyperlink" Target="file:///\\gg-app01\Shares\Science\GFET\GFET%20Plots\P98-3_1X_001.png" TargetMode="External"/><Relationship Id="rId372" Type="http://schemas.openxmlformats.org/officeDocument/2006/relationships/hyperlink" Target="file:///\\gg-app01\Shares\Science\GFET\GFET%20Plots\P147-1_1X_20230214.png" TargetMode="External"/><Relationship Id="rId211" Type="http://schemas.openxmlformats.org/officeDocument/2006/relationships/hyperlink" Target="file:///\\gg-app01\Shares\Science\GFET\GFET%20Plots\P111-2_1X_001.png" TargetMode="External"/><Relationship Id="rId232" Type="http://schemas.openxmlformats.org/officeDocument/2006/relationships/hyperlink" Target="file:///\\gg-app01\Shares\Science\GFET\GFET%20Plots\P115-3_1X_001.png" TargetMode="External"/><Relationship Id="rId253" Type="http://schemas.openxmlformats.org/officeDocument/2006/relationships/hyperlink" Target="file:///\\gg-app01\Shares\Science\GFET\GFET%20Plots\P102-1_1X_20230104.png" TargetMode="External"/><Relationship Id="rId274" Type="http://schemas.openxmlformats.org/officeDocument/2006/relationships/hyperlink" Target="file:///\\gg-app01\Shares\Science\GFET\GFET%20Plots\P123-9_1X_001.png" TargetMode="External"/><Relationship Id="rId295" Type="http://schemas.openxmlformats.org/officeDocument/2006/relationships/hyperlink" Target="file:///\\gg-app01\Shares\Science\GFET\GFET%20Plots\P130-1-1X_001.png" TargetMode="External"/><Relationship Id="rId309" Type="http://schemas.openxmlformats.org/officeDocument/2006/relationships/hyperlink" Target="file:///\\gg-app01\Shares\Science\GFET\GFET%20Plots\P142-4_1X_001.png" TargetMode="External"/><Relationship Id="rId27" Type="http://schemas.openxmlformats.org/officeDocument/2006/relationships/hyperlink" Target="file:///\\gg-app01\Shares\Science\GFET\GFET%20Plots\P56-5_1X_001.png" TargetMode="External"/><Relationship Id="rId48" Type="http://schemas.openxmlformats.org/officeDocument/2006/relationships/hyperlink" Target="file:///\\gg-app01\Shares\Science\GFET\GFET%20Plots\P61-_1X_001.png" TargetMode="External"/><Relationship Id="rId69" Type="http://schemas.openxmlformats.org/officeDocument/2006/relationships/hyperlink" Target="file:///\\gg-app01\Shares\Science\GFET\GFET%20Plots\P65-4_1X_001.png" TargetMode="External"/><Relationship Id="rId113" Type="http://schemas.openxmlformats.org/officeDocument/2006/relationships/hyperlink" Target="file:///\\gg-app01\Shares\Science\GFET\GFET%20Plots\P79-3_1X_001.png" TargetMode="External"/><Relationship Id="rId134" Type="http://schemas.openxmlformats.org/officeDocument/2006/relationships/hyperlink" Target="file:///\\gg-app01\Shares\Science\GFET\GFET%20Plots\P82-3_1X_001.png" TargetMode="External"/><Relationship Id="rId320" Type="http://schemas.openxmlformats.org/officeDocument/2006/relationships/hyperlink" Target="file:///\\gg-app01\Shares\Science\GFET\GFET%20Plots\P134-1_1X_5minUvO3.png" TargetMode="External"/><Relationship Id="rId80" Type="http://schemas.openxmlformats.org/officeDocument/2006/relationships/hyperlink" Target="file:///\\gg-app01\Shares\Science\GFET\GFET%20Plots\P70-4_1X_001.png" TargetMode="External"/><Relationship Id="rId155" Type="http://schemas.openxmlformats.org/officeDocument/2006/relationships/hyperlink" Target="file:///\\gg-app01\Shares\Science\GFET\GFET%20Plots\P96-1_1X_001.png" TargetMode="External"/><Relationship Id="rId176" Type="http://schemas.openxmlformats.org/officeDocument/2006/relationships/hyperlink" Target="file:///\\gg-app01\Shares\Science\GFET\GFET%20Plots\P102-3_1X_001.png" TargetMode="External"/><Relationship Id="rId197" Type="http://schemas.openxmlformats.org/officeDocument/2006/relationships/hyperlink" Target="file:///\\gg-app01\Shares\Science\GFET\GFET%20Plots\P101-10_1X_001_12days_1h_DMF.png" TargetMode="External"/><Relationship Id="rId341" Type="http://schemas.openxmlformats.org/officeDocument/2006/relationships/hyperlink" Target="file:///\\gg-app01\Shares\Science\GFET\GFET%20Plots\P141-3_1X_001.png" TargetMode="External"/><Relationship Id="rId362" Type="http://schemas.openxmlformats.org/officeDocument/2006/relationships/hyperlink" Target="file:///\\gg-app01\Shares\Science\GFET\GFET%20Plots\P146-1_1X_001.png" TargetMode="External"/><Relationship Id="rId383" Type="http://schemas.openxmlformats.org/officeDocument/2006/relationships/hyperlink" Target="file:///\\gg-app01\Shares\Science\GFET\GFET%20Plots\P153_3_1X_003.png" TargetMode="External"/><Relationship Id="rId201" Type="http://schemas.openxmlformats.org/officeDocument/2006/relationships/hyperlink" Target="file:///\\gg-app01\Shares\Science\GFET\GFET%20Plots\P108-2_1X_001.png" TargetMode="External"/><Relationship Id="rId222" Type="http://schemas.openxmlformats.org/officeDocument/2006/relationships/hyperlink" Target="file:///\\gg-app01\Shares\Science\GFET\GFET%20Plots\P102-11_1X_20221219.png" TargetMode="External"/><Relationship Id="rId243" Type="http://schemas.openxmlformats.org/officeDocument/2006/relationships/hyperlink" Target="file:///\\gg-app01\Shares\Science\GFET\GFET%20Plots\P118-1_1X_001.png" TargetMode="External"/><Relationship Id="rId264" Type="http://schemas.openxmlformats.org/officeDocument/2006/relationships/hyperlink" Target="file:///\\gg-app01\Shares\Science\GFET\GFET%20Plots\P122-5_1X_001.png" TargetMode="External"/><Relationship Id="rId285" Type="http://schemas.openxmlformats.org/officeDocument/2006/relationships/hyperlink" Target="file:///\\gg-app01\Shares\Science\GFET\GFET%20Plots\P126-2_1X_001.png" TargetMode="External"/><Relationship Id="rId17" Type="http://schemas.openxmlformats.org/officeDocument/2006/relationships/hyperlink" Target="file:///\\gg-app01\Shares\Science\GFET\GFET%20Plots\P55-1_10X_001.png" TargetMode="External"/><Relationship Id="rId38" Type="http://schemas.openxmlformats.org/officeDocument/2006/relationships/hyperlink" Target="file:///\\gg-app01\Shares\Science\GFET\GFET%20Plots\P58-6_1X_001.png" TargetMode="External"/><Relationship Id="rId59" Type="http://schemas.openxmlformats.org/officeDocument/2006/relationships/hyperlink" Target="file:///\\gg-app01\Shares\Science\GFET\GFET%20Plots\P63-7_anneal_1X_001.png" TargetMode="External"/><Relationship Id="rId103" Type="http://schemas.openxmlformats.org/officeDocument/2006/relationships/hyperlink" Target="file:///\\gg-app01\Shares\Science\GFET\GFET%20Plots\P77-3_1X_001.png" TargetMode="External"/><Relationship Id="rId124" Type="http://schemas.openxmlformats.org/officeDocument/2006/relationships/hyperlink" Target="file:///\\gg-app01\Shares\Science\GFET\GFET%20Plots\P80-5_1X_001.png" TargetMode="External"/><Relationship Id="rId310" Type="http://schemas.openxmlformats.org/officeDocument/2006/relationships/hyperlink" Target="file:///\\gg-app01\Shares\Science\GFET\GFET%20Plots\P142-5_1X_001.png" TargetMode="External"/><Relationship Id="rId70" Type="http://schemas.openxmlformats.org/officeDocument/2006/relationships/hyperlink" Target="file:///\\gg-app01\Shares\Science\GFET\GFET%20Plots\P65-5_1X_001.png" TargetMode="External"/><Relationship Id="rId91" Type="http://schemas.openxmlformats.org/officeDocument/2006/relationships/hyperlink" Target="file:///\\gg-app01\Shares\Science\GFET\GFET%20Plots\P72-2_1X_002.png" TargetMode="External"/><Relationship Id="rId145" Type="http://schemas.openxmlformats.org/officeDocument/2006/relationships/hyperlink" Target="file:///\\gg-app01\Shares\Science\GFET\GFET%20Plots\P88-1_1X_001.png" TargetMode="External"/><Relationship Id="rId166" Type="http://schemas.openxmlformats.org/officeDocument/2006/relationships/hyperlink" Target="file:///\\gg-app01\Shares\Science\GFET\GFET%20Plots\P98-4_1X_001.png" TargetMode="External"/><Relationship Id="rId187" Type="http://schemas.openxmlformats.org/officeDocument/2006/relationships/hyperlink" Target="file:///\\gg-app01\Shares\Science\GFET\GFET%20Plots\P98-5_1X_001.png" TargetMode="External"/><Relationship Id="rId331" Type="http://schemas.openxmlformats.org/officeDocument/2006/relationships/hyperlink" Target="file:///\\gg-app01\Shares\Science\GFET\GFET%20Plots\P137-4_1X_15minUvO3+NaOH.png" TargetMode="External"/><Relationship Id="rId352" Type="http://schemas.openxmlformats.org/officeDocument/2006/relationships/hyperlink" Target="file:///\\gg-app01\Shares\Science\GFET\GFET%20Plots\P144-2_1X_001.png" TargetMode="External"/><Relationship Id="rId373" Type="http://schemas.openxmlformats.org/officeDocument/2006/relationships/hyperlink" Target="file:///\\gg-app01\Shares\Science\GFET\GFET%20Plots\P151-1_1X_001.png" TargetMode="External"/><Relationship Id="rId394" Type="http://schemas.openxmlformats.org/officeDocument/2006/relationships/hyperlink" Target="file:///\\gg-app01\Shares\Science\GFET\GFET%20Plots\P155-4_1X_001.png" TargetMode="External"/><Relationship Id="rId408" Type="http://schemas.openxmlformats.org/officeDocument/2006/relationships/hyperlink" Target="file:///\\gg-app01\Shares\Science\GFET\GFET%20Plots\P161-4_1X_001.png" TargetMode="External"/><Relationship Id="rId1" Type="http://schemas.openxmlformats.org/officeDocument/2006/relationships/hyperlink" Target="file:///\\gg-app01\Shares\Science\GFET\GFET%20Plots\P37-1_10X_001.png" TargetMode="External"/><Relationship Id="rId212" Type="http://schemas.openxmlformats.org/officeDocument/2006/relationships/hyperlink" Target="file:///\\gg-app01\Shares\Science\GFET\GFET%20Plots\P111-3_1X_001.png" TargetMode="External"/><Relationship Id="rId233" Type="http://schemas.openxmlformats.org/officeDocument/2006/relationships/hyperlink" Target="file:///\\gg-app01\Shares\Science\GFET\GFET%20Plots\P116-1_1X_001.png" TargetMode="External"/><Relationship Id="rId254" Type="http://schemas.openxmlformats.org/officeDocument/2006/relationships/hyperlink" Target="file:///\\gg-app01\Shares\Science\GFET\GFET%20Plots\P120-1_1X_001.png" TargetMode="External"/><Relationship Id="rId28" Type="http://schemas.openxmlformats.org/officeDocument/2006/relationships/hyperlink" Target="file:///\\gg-app01\Shares\Science\GFET\GFET%20Plots\P57-1_10X_001.png" TargetMode="External"/><Relationship Id="rId49" Type="http://schemas.openxmlformats.org/officeDocument/2006/relationships/hyperlink" Target="file:///\\gg-app01\Shares\Science\GFET\GFET%20Plots\P62-1_1X_001.png" TargetMode="External"/><Relationship Id="rId114" Type="http://schemas.openxmlformats.org/officeDocument/2006/relationships/hyperlink" Target="file:///\\gg-app01\Shares\Science\GFET\GFET%20Plots\P79-4_1X_001.png" TargetMode="External"/><Relationship Id="rId275" Type="http://schemas.openxmlformats.org/officeDocument/2006/relationships/hyperlink" Target="file:///\\gg-app01\Shares\Science\GFET\GFET%20Plots\P124-1_1X_001.png" TargetMode="External"/><Relationship Id="rId296" Type="http://schemas.openxmlformats.org/officeDocument/2006/relationships/hyperlink" Target="file:///\\gg-app01\Shares\Science\GFET\GFET%20Plots\P130-2-1X_001.png" TargetMode="External"/><Relationship Id="rId300" Type="http://schemas.openxmlformats.org/officeDocument/2006/relationships/hyperlink" Target="file:///\\gg-app01\Shares\Science\GFET\GFET%20Plots\P131-2-1X_001.png" TargetMode="External"/><Relationship Id="rId60" Type="http://schemas.openxmlformats.org/officeDocument/2006/relationships/hyperlink" Target="file:///\\gg-app01\Shares\Science\GFET\GFET%20Plots\P63-8_anneal_1X_001.png" TargetMode="External"/><Relationship Id="rId81" Type="http://schemas.openxmlformats.org/officeDocument/2006/relationships/hyperlink" Target="file:///\\gg-app01\Shares\Science\GFET\GFET%20Plots\P71-1_1X_001.png" TargetMode="External"/><Relationship Id="rId135" Type="http://schemas.openxmlformats.org/officeDocument/2006/relationships/hyperlink" Target="file:///\\gg-app01\Shares\Science\GFET\GFET%20Plots\P82-4_1X_001.png" TargetMode="External"/><Relationship Id="rId156" Type="http://schemas.openxmlformats.org/officeDocument/2006/relationships/hyperlink" Target="file:///\\gg-app01\Shares\Science\GFET\GFET%20Plots\P96-2_1X_001.png" TargetMode="External"/><Relationship Id="rId177" Type="http://schemas.openxmlformats.org/officeDocument/2006/relationships/hyperlink" Target="file:///\\gg-app01\Shares\Science\GFET\GFET%20Plots\P102-4_1X_001.png" TargetMode="External"/><Relationship Id="rId198" Type="http://schemas.openxmlformats.org/officeDocument/2006/relationships/hyperlink" Target="file:///\\gg-app01\Shares\Science\GFET\GFET%20Plots\P101-10_1X_12days.png" TargetMode="External"/><Relationship Id="rId321" Type="http://schemas.openxmlformats.org/officeDocument/2006/relationships/hyperlink" Target="file:///\\gg-app01\Shares\Science\GFET\GFET%20Plots\P134-2_1X_5minUvO3.png" TargetMode="External"/><Relationship Id="rId342" Type="http://schemas.openxmlformats.org/officeDocument/2006/relationships/hyperlink" Target="file:///\\gg-app01\Shares\Science\GFET\GFET%20Plots\P142-1_1X_001.png" TargetMode="External"/><Relationship Id="rId363" Type="http://schemas.openxmlformats.org/officeDocument/2006/relationships/hyperlink" Target="file:///\\gg-app01\Shares\Science\GFET\GFET%20Plots\P147-3_1X_001.png" TargetMode="External"/><Relationship Id="rId384" Type="http://schemas.openxmlformats.org/officeDocument/2006/relationships/hyperlink" Target="file:///\\gg-app01\Shares\Science\GFET\GFET%20Plots\P153_4_1X_O3_004.png" TargetMode="External"/><Relationship Id="rId202" Type="http://schemas.openxmlformats.org/officeDocument/2006/relationships/hyperlink" Target="file:///\\gg-app01\Shares\Science\GFET\GFET%20Plots\P108-3_1X_001.png" TargetMode="External"/><Relationship Id="rId223" Type="http://schemas.openxmlformats.org/officeDocument/2006/relationships/hyperlink" Target="file:///\\gg-app01\Shares\Science\GFET\GFET%20Plots\P111-10_1X_20221219.png" TargetMode="External"/><Relationship Id="rId244" Type="http://schemas.openxmlformats.org/officeDocument/2006/relationships/hyperlink" Target="file:///\\gg-app01\Shares\Science\GFET\GFET%20Plots\P118-2_1X_001.png" TargetMode="External"/><Relationship Id="rId18" Type="http://schemas.openxmlformats.org/officeDocument/2006/relationships/hyperlink" Target="file:///\\gg-app01\Shares\Science\GFET\GFET%20Plots\P55-2_01X_001.png" TargetMode="External"/><Relationship Id="rId39" Type="http://schemas.openxmlformats.org/officeDocument/2006/relationships/hyperlink" Target="file:///\\gg-app01\Shares\Science\GFET\GFET%20Plots\P60-2_1X_001.png" TargetMode="External"/><Relationship Id="rId265" Type="http://schemas.openxmlformats.org/officeDocument/2006/relationships/hyperlink" Target="file:///\\gg-app01\Shares\Science\GFET\GFET%20Plots\P122-6_1X_001.png" TargetMode="External"/><Relationship Id="rId286" Type="http://schemas.openxmlformats.org/officeDocument/2006/relationships/hyperlink" Target="file:///\\gg-app01\Shares\Science\GFET\GFET%20Plots\P126-3_1X_001.png" TargetMode="External"/><Relationship Id="rId50" Type="http://schemas.openxmlformats.org/officeDocument/2006/relationships/hyperlink" Target="file:///\\gg-app01\Shares\Science\GFET\GFET%20Plots\P62-2_10X_001.png" TargetMode="External"/><Relationship Id="rId104" Type="http://schemas.openxmlformats.org/officeDocument/2006/relationships/hyperlink" Target="file:///\\gg-app01\Shares\Science\GFET\GFET%20Plots\P77-4_1X_001.png" TargetMode="External"/><Relationship Id="rId125" Type="http://schemas.openxmlformats.org/officeDocument/2006/relationships/hyperlink" Target="file:///\\gg-app01\Shares\Science\GFET\GFET%20Plots\P80-6_1X_001.png" TargetMode="External"/><Relationship Id="rId146" Type="http://schemas.openxmlformats.org/officeDocument/2006/relationships/hyperlink" Target="file:///\\gg-app01\Shares\Science\GFET\GFET%20Plots\P88-2_1X_001.png" TargetMode="External"/><Relationship Id="rId167" Type="http://schemas.openxmlformats.org/officeDocument/2006/relationships/hyperlink" Target="file:///\\gg-app01\Shares\Science\GFET\GFET%20Plots\P98-6_1X_001.png" TargetMode="External"/><Relationship Id="rId188" Type="http://schemas.openxmlformats.org/officeDocument/2006/relationships/hyperlink" Target="file:///\\gg-app01\Shares\Science\GFET\GFET%20Plots\P99-1_1X_001.png" TargetMode="External"/><Relationship Id="rId311" Type="http://schemas.openxmlformats.org/officeDocument/2006/relationships/hyperlink" Target="file:///\\gg-app01\Shares\Science\GFET\GFET%20Plots\P142-6_1X_001.png" TargetMode="External"/><Relationship Id="rId332" Type="http://schemas.openxmlformats.org/officeDocument/2006/relationships/hyperlink" Target="file:///\\gg-app01\Shares\Science\GFET\GFET%20Plots\P138-1_1X_30minUvO3.png" TargetMode="External"/><Relationship Id="rId353" Type="http://schemas.openxmlformats.org/officeDocument/2006/relationships/hyperlink" Target="file:///\\gg-app01\Shares\Science\GFET\GFET%20Plots\P147-1_1X_001.png" TargetMode="External"/><Relationship Id="rId374" Type="http://schemas.openxmlformats.org/officeDocument/2006/relationships/hyperlink" Target="file:///\\gg-app01\Shares\Science\GFET\GFET%20Plots\P151-2_1X_001.png" TargetMode="External"/><Relationship Id="rId395" Type="http://schemas.openxmlformats.org/officeDocument/2006/relationships/hyperlink" Target="file:///\\gg-app01\Shares\Science\GFET\GFET%20Plots\P156-1_1X_001.png" TargetMode="External"/><Relationship Id="rId71" Type="http://schemas.openxmlformats.org/officeDocument/2006/relationships/hyperlink" Target="file:///\\gg-app01\Shares\Science\GFET\GFET%20Plots\P67-1_1X_001.png" TargetMode="External"/><Relationship Id="rId92" Type="http://schemas.openxmlformats.org/officeDocument/2006/relationships/hyperlink" Target="file:///\\gg-app01\Shares\Science\GFET\GFET%20Plots\P72-3_1X_001.png" TargetMode="External"/><Relationship Id="rId213" Type="http://schemas.openxmlformats.org/officeDocument/2006/relationships/hyperlink" Target="file:///\\gg-app01\Shares\Science\GFET\GFET%20Plots\P111-4_1X_001.png" TargetMode="External"/><Relationship Id="rId234" Type="http://schemas.openxmlformats.org/officeDocument/2006/relationships/hyperlink" Target="file:///\\gg-app01\Shares\Science\GFET\GFET%20Plots\P116-2_1X_001.png" TargetMode="External"/><Relationship Id="rId2" Type="http://schemas.openxmlformats.org/officeDocument/2006/relationships/hyperlink" Target="file:///\\gg-app01\Shares\Science\GFET\GFET%20Plots\P37-2_10X_001.png" TargetMode="External"/><Relationship Id="rId29" Type="http://schemas.openxmlformats.org/officeDocument/2006/relationships/hyperlink" Target="file:///\\gg-app01\Shares\Science\GFET\GFET%20Plots\P57-2_1X_001.png" TargetMode="External"/><Relationship Id="rId255" Type="http://schemas.openxmlformats.org/officeDocument/2006/relationships/hyperlink" Target="file:///\\gg-app01\Shares\Science\GFET\GFET%20Plots\P120-2_1X_001.png" TargetMode="External"/><Relationship Id="rId276" Type="http://schemas.openxmlformats.org/officeDocument/2006/relationships/hyperlink" Target="file:///\\gg-app01\Shares\Science\GFET\GFET%20Plots\P124-2_1X_001.png" TargetMode="External"/><Relationship Id="rId297" Type="http://schemas.openxmlformats.org/officeDocument/2006/relationships/hyperlink" Target="file:///\\gg-app01\Shares\Science\GFET\GFET%20Plots\P130-3-1X_001.png" TargetMode="External"/><Relationship Id="rId40" Type="http://schemas.openxmlformats.org/officeDocument/2006/relationships/hyperlink" Target="file:///\\gg-app01\Shares\Science\GFET\GFET%20Plots\P60-3_01X_001.png" TargetMode="External"/><Relationship Id="rId115" Type="http://schemas.openxmlformats.org/officeDocument/2006/relationships/hyperlink" Target="file:///\\gg-app01\Shares\Science\GFET\GFET%20Plots\P79-5_1X_001.png" TargetMode="External"/><Relationship Id="rId136" Type="http://schemas.openxmlformats.org/officeDocument/2006/relationships/hyperlink" Target="file:///\\gg-app01\Shares\Science\GFET\GFET%20Plots\P83-1_1X_001.png" TargetMode="External"/><Relationship Id="rId157" Type="http://schemas.openxmlformats.org/officeDocument/2006/relationships/hyperlink" Target="file:///\\gg-app01\Shares\Science\GFET\GFET%20Plots\P96-3_1X_001.png" TargetMode="External"/><Relationship Id="rId178" Type="http://schemas.openxmlformats.org/officeDocument/2006/relationships/hyperlink" Target="file:///\\gg-app01\Shares\Science\GFET\GFET%20Plots\P102-5_1X_001.png" TargetMode="External"/><Relationship Id="rId301" Type="http://schemas.openxmlformats.org/officeDocument/2006/relationships/hyperlink" Target="file:///\\gg-app01\Shares\Science\GFET\GFET%20Plots\P131-3-1X_001.png" TargetMode="External"/><Relationship Id="rId322" Type="http://schemas.openxmlformats.org/officeDocument/2006/relationships/hyperlink" Target="file:///\\gg-app01\Shares\Science\GFET\GFET%20Plots\P135-1_1X_10minUvO3.png" TargetMode="External"/><Relationship Id="rId343" Type="http://schemas.openxmlformats.org/officeDocument/2006/relationships/hyperlink" Target="file:///\\gg-app01\Shares\Science\GFET\GFET%20Plots\P142-2_1X_001.png" TargetMode="External"/><Relationship Id="rId364" Type="http://schemas.openxmlformats.org/officeDocument/2006/relationships/hyperlink" Target="file:///\\gg-app01\Shares\Science\GFET\GFET%20Plots\P149-1_1X_001.png" TargetMode="External"/><Relationship Id="rId61" Type="http://schemas.openxmlformats.org/officeDocument/2006/relationships/hyperlink" Target="file:///\\gg-app01\Shares\Science\GFET\GFET%20Plots\P64-1_1X_001.png" TargetMode="External"/><Relationship Id="rId82" Type="http://schemas.openxmlformats.org/officeDocument/2006/relationships/hyperlink" Target="file:///\\gg-app01\Shares\Science\GFET\GFET%20Plots\P71-2_1X_001.png" TargetMode="External"/><Relationship Id="rId199" Type="http://schemas.openxmlformats.org/officeDocument/2006/relationships/hyperlink" Target="file:///\\gg-app01\Shares\Science\GFET\GFET%20Plots\P102-10_1X_001_12days.png" TargetMode="External"/><Relationship Id="rId203" Type="http://schemas.openxmlformats.org/officeDocument/2006/relationships/hyperlink" Target="file:///\\gg-app01\Shares\Science\GFET\GFET%20Plots\P109-1_1X_001.png" TargetMode="External"/><Relationship Id="rId385" Type="http://schemas.openxmlformats.org/officeDocument/2006/relationships/hyperlink" Target="file:///\\gg-app01\Shares\Science\GFET\GFET%20Plots\P153_5_1X_O3_005.png" TargetMode="External"/><Relationship Id="rId19" Type="http://schemas.openxmlformats.org/officeDocument/2006/relationships/hyperlink" Target="file:///\\gg-app01\Shares\Science\GFET\GFET%20Plots\P55-3_10X_001.png" TargetMode="External"/><Relationship Id="rId224" Type="http://schemas.openxmlformats.org/officeDocument/2006/relationships/hyperlink" Target="file:///\\gg-app01\Shares\Science\GFET\GFET%20Plots\P111-8_1X_20221219.png" TargetMode="External"/><Relationship Id="rId245" Type="http://schemas.openxmlformats.org/officeDocument/2006/relationships/hyperlink" Target="file:///\\gg-app01\Shares\Science\GFET\GFET%20Plots\P118-3_1X_001.png" TargetMode="External"/><Relationship Id="rId266" Type="http://schemas.openxmlformats.org/officeDocument/2006/relationships/hyperlink" Target="file:///\\gg-app01\Shares\Science\GFET\GFET%20Plots\P123-1_1X_001.png" TargetMode="External"/><Relationship Id="rId287" Type="http://schemas.openxmlformats.org/officeDocument/2006/relationships/hyperlink" Target="file:///\\gg-app01\Shares\Science\GFET\GFET%20Plots\P126-4_1X_001.png" TargetMode="External"/><Relationship Id="rId30" Type="http://schemas.openxmlformats.org/officeDocument/2006/relationships/hyperlink" Target="file:///\\gg-app01\Shares\Science\GFET\GFET%20Plots\P57-3_01X_001.png" TargetMode="External"/><Relationship Id="rId105" Type="http://schemas.openxmlformats.org/officeDocument/2006/relationships/hyperlink" Target="file:///\\gg-app01\Shares\Science\GFET\GFET%20Plots\P78-1_1X_001.png" TargetMode="External"/><Relationship Id="rId126" Type="http://schemas.openxmlformats.org/officeDocument/2006/relationships/hyperlink" Target="file:///\\gg-app01\Shares\Science\GFET\GFET%20Plots\P81-1_1X_001.png" TargetMode="External"/><Relationship Id="rId147" Type="http://schemas.openxmlformats.org/officeDocument/2006/relationships/hyperlink" Target="file:///\\gg-app01\Shares\Science\GFET\GFET%20Plots\P88-3_1X_001.png" TargetMode="External"/><Relationship Id="rId168" Type="http://schemas.openxmlformats.org/officeDocument/2006/relationships/hyperlink" Target="file:///\\gg-app01\Shares\Science\GFET\GFET%20Plots\P100-2_1X_001.png" TargetMode="External"/><Relationship Id="rId312" Type="http://schemas.openxmlformats.org/officeDocument/2006/relationships/hyperlink" Target="file:///\\gg-app01\Shares\Science\GFET\GFET%20Plots\P122-1_1X_20230124.png" TargetMode="External"/><Relationship Id="rId333" Type="http://schemas.openxmlformats.org/officeDocument/2006/relationships/hyperlink" Target="file:///\\gg-app01\Shares\Science\GFET\GFET%20Plots\P138-2_1X_30minUvO3.png" TargetMode="External"/><Relationship Id="rId354" Type="http://schemas.openxmlformats.org/officeDocument/2006/relationships/hyperlink" Target="file:///\\gg-app01\Shares\Science\GFET\GFET%20Plots\P147-2_1X_001.png" TargetMode="External"/><Relationship Id="rId51" Type="http://schemas.openxmlformats.org/officeDocument/2006/relationships/hyperlink" Target="file:///\\gg-app01\Shares\Science\GFET\GFET%20Plots\P63-1_10X_001.png" TargetMode="External"/><Relationship Id="rId72" Type="http://schemas.openxmlformats.org/officeDocument/2006/relationships/hyperlink" Target="file:///\\gg-app01\Shares\Science\GFET\GFET%20Plots\P67-2_1X_001.png" TargetMode="External"/><Relationship Id="rId93" Type="http://schemas.openxmlformats.org/officeDocument/2006/relationships/hyperlink" Target="file:///\\gg-app01\Shares\Science\GFET\GFET%20Plots\P74-1_1X_001.png" TargetMode="External"/><Relationship Id="rId189" Type="http://schemas.openxmlformats.org/officeDocument/2006/relationships/hyperlink" Target="file:///\\gg-app01\Shares\Science\GFET\GFET%20Plots\P99-2_1X_001.png" TargetMode="External"/><Relationship Id="rId375" Type="http://schemas.openxmlformats.org/officeDocument/2006/relationships/hyperlink" Target="file:///\\gg-app01\Shares\Science\GFET\GFET%20Plots\P151-3_1X_001.png" TargetMode="External"/><Relationship Id="rId396" Type="http://schemas.openxmlformats.org/officeDocument/2006/relationships/hyperlink" Target="file:///\\gg-app01\Shares\Science\GFET\GFET%20Plots\P157-2_1X_001.png" TargetMode="External"/><Relationship Id="rId3" Type="http://schemas.openxmlformats.org/officeDocument/2006/relationships/hyperlink" Target="file:///\\gg-app01\Shares\Science\GFET\GFET%20Plots\P37-3_01X_001.png" TargetMode="External"/><Relationship Id="rId214" Type="http://schemas.openxmlformats.org/officeDocument/2006/relationships/hyperlink" Target="file:///\\gg-app01\Shares\Science\GFET\GFET%20Plots\P111-5_1X_001.png" TargetMode="External"/><Relationship Id="rId235" Type="http://schemas.openxmlformats.org/officeDocument/2006/relationships/hyperlink" Target="file:///\\gg-app01\Shares\Science\GFET\GFET%20Plots\P116-3_1X_001.png" TargetMode="External"/><Relationship Id="rId256" Type="http://schemas.openxmlformats.org/officeDocument/2006/relationships/hyperlink" Target="file:///\\gg-app01\Shares\Science\GFET\GFET%20Plots\P120-3_1X_001.png" TargetMode="External"/><Relationship Id="rId277" Type="http://schemas.openxmlformats.org/officeDocument/2006/relationships/hyperlink" Target="file:///\\gg-app01\Shares\Science\GFET\GFET%20Plots\P124-3_1X_Middle.png" TargetMode="External"/><Relationship Id="rId298" Type="http://schemas.openxmlformats.org/officeDocument/2006/relationships/hyperlink" Target="file:///\\gg-app01\Shares\Science\GFET\GFET%20Plots\P130-4-1X_001.png" TargetMode="External"/><Relationship Id="rId400" Type="http://schemas.openxmlformats.org/officeDocument/2006/relationships/hyperlink" Target="file:///\\gg-app01\Shares\Science\GFET\GFET%20Plots\P158-2_1X_001.png" TargetMode="External"/><Relationship Id="rId116" Type="http://schemas.openxmlformats.org/officeDocument/2006/relationships/hyperlink" Target="file:///\\gg-app01\Shares\Science\GFET\GFET%20Plots\P79-6_1X_001.png" TargetMode="External"/><Relationship Id="rId137" Type="http://schemas.openxmlformats.org/officeDocument/2006/relationships/hyperlink" Target="file:///\\gg-app01\Shares\Science\GFET\GFET%20Plots\P83-2_1X_001.png" TargetMode="External"/><Relationship Id="rId158" Type="http://schemas.openxmlformats.org/officeDocument/2006/relationships/hyperlink" Target="file:///\\gg-app01\Shares\Science\GFET\GFET%20Plots\P96-4_1X_001.png" TargetMode="External"/><Relationship Id="rId302" Type="http://schemas.openxmlformats.org/officeDocument/2006/relationships/hyperlink" Target="file:///\\gg-app01\Shares\Science\GFET\GFET%20Plots\P130-5-1X_001.png" TargetMode="External"/><Relationship Id="rId323" Type="http://schemas.openxmlformats.org/officeDocument/2006/relationships/hyperlink" Target="file:///\\gg-app01\Shares\Science\GFET\GFET%20Plots\P135-2_1X_10minUvO3.png" TargetMode="External"/><Relationship Id="rId344" Type="http://schemas.openxmlformats.org/officeDocument/2006/relationships/hyperlink" Target="file:///\\gg-app01\Shares\Science\GFET\GFET%20Plots\P142-3_1X_001.png" TargetMode="External"/><Relationship Id="rId20" Type="http://schemas.openxmlformats.org/officeDocument/2006/relationships/hyperlink" Target="file:///\\gg-app01\Shares\Science\GFET\GFET%20Plots\P55-4_01X_001.png" TargetMode="External"/><Relationship Id="rId41" Type="http://schemas.openxmlformats.org/officeDocument/2006/relationships/hyperlink" Target="file:///\\gg-app01\Shares\Science\GFET\GFET%20Plots\P60-4_10X_001.png" TargetMode="External"/><Relationship Id="rId62" Type="http://schemas.openxmlformats.org/officeDocument/2006/relationships/hyperlink" Target="file:///\\gg-app01\Shares\Science\GFET\GFET%20Plots\P64-2_1X_001.png" TargetMode="External"/><Relationship Id="rId83" Type="http://schemas.openxmlformats.org/officeDocument/2006/relationships/hyperlink" Target="file:///\\gg-app01\Shares\Science\GFET\GFET%20Plots\P71-3_1X_001.png" TargetMode="External"/><Relationship Id="rId179" Type="http://schemas.openxmlformats.org/officeDocument/2006/relationships/hyperlink" Target="file:///\\gg-app01\Shares\Science\GFET\GFET%20Plots\P102-6_1X_001.png" TargetMode="External"/><Relationship Id="rId365" Type="http://schemas.openxmlformats.org/officeDocument/2006/relationships/hyperlink" Target="file:///\\gg-app01\Shares\Science\GFET\GFET%20Plots\P149-2_1X_001.png" TargetMode="External"/><Relationship Id="rId386" Type="http://schemas.openxmlformats.org/officeDocument/2006/relationships/hyperlink" Target="file:///\\gg-app01\Shares\Science\GFET\GFET%20Plots\P154-1_1X_001.png" TargetMode="External"/><Relationship Id="rId190" Type="http://schemas.openxmlformats.org/officeDocument/2006/relationships/hyperlink" Target="file:///\\gg-app01\Shares\Science\GFET\GFET%20Plots\P99-3_1X_001.png" TargetMode="External"/><Relationship Id="rId204" Type="http://schemas.openxmlformats.org/officeDocument/2006/relationships/hyperlink" Target="file:///\\gg-app01\Shares\Science\GFET\GFET%20Plots\P109-2_1X_001.png" TargetMode="External"/><Relationship Id="rId225" Type="http://schemas.openxmlformats.org/officeDocument/2006/relationships/hyperlink" Target="file:///\\gg-app01\Shares\Science\GFET\GFET%20Plots\P111-9_1X_20221219.png" TargetMode="External"/><Relationship Id="rId246" Type="http://schemas.openxmlformats.org/officeDocument/2006/relationships/hyperlink" Target="file:///\\gg-app01\Shares\Science\GFET\GFET%20Plots\P118-4_1X_001.png" TargetMode="External"/><Relationship Id="rId267" Type="http://schemas.openxmlformats.org/officeDocument/2006/relationships/hyperlink" Target="file:///\\gg-app01\Shares\Science\GFET\GFET%20Plots\P123-2_1X_001.png" TargetMode="External"/><Relationship Id="rId288" Type="http://schemas.openxmlformats.org/officeDocument/2006/relationships/hyperlink" Target="file:///\\gg-app01\Shares\Science\GFET\GFET%20Plots\P126-5_1X_001.png" TargetMode="External"/><Relationship Id="rId106" Type="http://schemas.openxmlformats.org/officeDocument/2006/relationships/hyperlink" Target="file:///\\gg-app01\Shares\Science\GFET\GFET%20Plots\P78-2_1X_003.png" TargetMode="External"/><Relationship Id="rId127" Type="http://schemas.openxmlformats.org/officeDocument/2006/relationships/hyperlink" Target="file:///\\gg-app01\Shares\Science\GFET\GFET%20Plots\P81-2_1X_001.png" TargetMode="External"/><Relationship Id="rId313" Type="http://schemas.openxmlformats.org/officeDocument/2006/relationships/hyperlink" Target="file:///\\gg-app01\Shares\Science\GFET\GFET%20Plots\P122-2_1X_20230124.png" TargetMode="External"/><Relationship Id="rId10" Type="http://schemas.openxmlformats.org/officeDocument/2006/relationships/hyperlink" Target="file:///\\gg-app01\Shares\Science\GFET\GFET%20Plots\P53-5_10X_001.png" TargetMode="External"/><Relationship Id="rId31" Type="http://schemas.openxmlformats.org/officeDocument/2006/relationships/hyperlink" Target="file:///\\gg-app01\Shares\Science\GFET\GFET%20Plots\P57-4_01X_001.png" TargetMode="External"/><Relationship Id="rId52" Type="http://schemas.openxmlformats.org/officeDocument/2006/relationships/hyperlink" Target="file:///\\gg-app01\Shares\Science\GFET\GFET%20Plots\P63-3_1X_001.png" TargetMode="External"/><Relationship Id="rId73" Type="http://schemas.openxmlformats.org/officeDocument/2006/relationships/hyperlink" Target="file:///\\gg-app01\Shares\Science\GFET\GFET%20Plots\P67-3_1X_001.png" TargetMode="External"/><Relationship Id="rId94" Type="http://schemas.openxmlformats.org/officeDocument/2006/relationships/hyperlink" Target="file:///\\gg-app01\Shares\Science\GFET\GFET%20Plots\P74-2_10X_001.png" TargetMode="External"/><Relationship Id="rId148" Type="http://schemas.openxmlformats.org/officeDocument/2006/relationships/hyperlink" Target="file:///\\gg-app01\Shares\Science\GFET\GFET%20Plots\P100-1_1X_002.png" TargetMode="External"/><Relationship Id="rId169" Type="http://schemas.openxmlformats.org/officeDocument/2006/relationships/hyperlink" Target="file:///\\gg-app01\Shares\Science\GFET\GFET%20Plots\P101-1_1X_001.png" TargetMode="External"/><Relationship Id="rId334" Type="http://schemas.openxmlformats.org/officeDocument/2006/relationships/hyperlink" Target="file:///\\gg-app01\Shares\Science\GFET\GFET%20Plots\P138-3_1X_30minUvO3.png" TargetMode="External"/><Relationship Id="rId355" Type="http://schemas.openxmlformats.org/officeDocument/2006/relationships/hyperlink" Target="file:///\\gg-app01\Shares\Science\GFET\GFET%20Plots\P148-1_1X_001.png" TargetMode="External"/><Relationship Id="rId376" Type="http://schemas.openxmlformats.org/officeDocument/2006/relationships/hyperlink" Target="file:///\\gg-app01\Shares\Science\GFET\GFET%20Plots\P152-2_1X_001.png" TargetMode="External"/><Relationship Id="rId397" Type="http://schemas.openxmlformats.org/officeDocument/2006/relationships/hyperlink" Target="file:///\\gg-app01\Shares\Science\GFET\GFET%20Plots\P157-3_1X_001.png" TargetMode="External"/><Relationship Id="rId4" Type="http://schemas.openxmlformats.org/officeDocument/2006/relationships/hyperlink" Target="file:///\\gg-app01\Shares\Science\GFET\GFET%20Plots\P39-1_10X_001.png" TargetMode="External"/><Relationship Id="rId180" Type="http://schemas.openxmlformats.org/officeDocument/2006/relationships/hyperlink" Target="file:///\\gg-app01\Shares\Science\GFET\GFET%20Plots\P103-1_1X_001.png" TargetMode="External"/><Relationship Id="rId215" Type="http://schemas.openxmlformats.org/officeDocument/2006/relationships/hyperlink" Target="file:///\\gg-app01\Shares\Science\GFET\GFET%20Plots\P111-6_1X_001.png" TargetMode="External"/><Relationship Id="rId236" Type="http://schemas.openxmlformats.org/officeDocument/2006/relationships/hyperlink" Target="file:///\\gg-app01\Shares\Science\GFET\GFET%20Plots\P116-4_1X_001.png" TargetMode="External"/><Relationship Id="rId257" Type="http://schemas.openxmlformats.org/officeDocument/2006/relationships/hyperlink" Target="file:///\\gg-app01\Shares\Science\GFET\GFET%20Plots\P121-1_1X_001.png" TargetMode="External"/><Relationship Id="rId278" Type="http://schemas.openxmlformats.org/officeDocument/2006/relationships/hyperlink" Target="file:///\\gg-app01\Shares\Science\GFET\GFET%20Plots\P124-4_1X_Middle.png" TargetMode="External"/><Relationship Id="rId401" Type="http://schemas.openxmlformats.org/officeDocument/2006/relationships/hyperlink" Target="file:///\\gg-app01\Shares\Science\GFET\GFET%20Plots\P158-3_1X_001.png" TargetMode="External"/><Relationship Id="rId303" Type="http://schemas.openxmlformats.org/officeDocument/2006/relationships/hyperlink" Target="file:///\\gg-app01\Shares\Science\GFET\GFET%20Plots\P130-6-1X_001.png" TargetMode="External"/><Relationship Id="rId42" Type="http://schemas.openxmlformats.org/officeDocument/2006/relationships/hyperlink" Target="file:///\\gg-app01\Shares\Science\GFET\GFET%20Plots\P60-5_01X_001.png" TargetMode="External"/><Relationship Id="rId84" Type="http://schemas.openxmlformats.org/officeDocument/2006/relationships/hyperlink" Target="file:///\\gg-app01\Shares\Science\GFET\GFET%20Plots\N12-1_1X_001.png" TargetMode="External"/><Relationship Id="rId138" Type="http://schemas.openxmlformats.org/officeDocument/2006/relationships/hyperlink" Target="file:///\\gg-app01\Shares\Science\GFET\GFET%20Plots\P83-3_1X_001.png" TargetMode="External"/><Relationship Id="rId345" Type="http://schemas.openxmlformats.org/officeDocument/2006/relationships/hyperlink" Target="file:///\\gg-app01\Shares\Science\GFET\GFET%20Plots\P139-1_1X_001.png" TargetMode="External"/><Relationship Id="rId387" Type="http://schemas.openxmlformats.org/officeDocument/2006/relationships/hyperlink" Target="file:///\\gg-app01\Shares\Science\GFET\GFET%20Plots\P154-2_1X_001.png" TargetMode="External"/><Relationship Id="rId191" Type="http://schemas.openxmlformats.org/officeDocument/2006/relationships/hyperlink" Target="file:///\\gg-app01\Shares\Science\GFET\GFET%20Plots\P99-4_1X_001.png" TargetMode="External"/><Relationship Id="rId205" Type="http://schemas.openxmlformats.org/officeDocument/2006/relationships/hyperlink" Target="file:///\\gg-app01\Shares\Science\GFET\GFET%20Plots\P109-3_1X_001.png" TargetMode="External"/><Relationship Id="rId247" Type="http://schemas.openxmlformats.org/officeDocument/2006/relationships/hyperlink" Target="file:///\\gg-app01\Shares\Science\GFET\GFET%20Plots\P118-5_1X_001.png" TargetMode="External"/><Relationship Id="rId107" Type="http://schemas.openxmlformats.org/officeDocument/2006/relationships/hyperlink" Target="file:///\\gg-app01\Shares\Science\GFET\GFET%20Plots\P78-3_1X_001.png" TargetMode="External"/><Relationship Id="rId289" Type="http://schemas.openxmlformats.org/officeDocument/2006/relationships/hyperlink" Target="file:///\\gg-app01\Shares\Science\GFET\GFET%20Plots\P126-6_1X_001.png" TargetMode="External"/><Relationship Id="rId11" Type="http://schemas.openxmlformats.org/officeDocument/2006/relationships/hyperlink" Target="file:///\\gg-app01\Shares\Science\GFET\GFET%20Plots\P53-5_10X_002.png" TargetMode="External"/><Relationship Id="rId53" Type="http://schemas.openxmlformats.org/officeDocument/2006/relationships/hyperlink" Target="file:///\\gg-app01\Shares\Science\GFET\GFET%20Plots\P53-1_1X_001.png" TargetMode="External"/><Relationship Id="rId149" Type="http://schemas.openxmlformats.org/officeDocument/2006/relationships/hyperlink" Target="file:///\\gg-app01\Shares\Science\GFET\GFET%20Plots\P88-4_1X_001.png" TargetMode="External"/><Relationship Id="rId314" Type="http://schemas.openxmlformats.org/officeDocument/2006/relationships/hyperlink" Target="file:///\\gg-app01\Shares\Science\GFET\GFET%20Plots\P122-3_1X_20230125.png" TargetMode="External"/><Relationship Id="rId356" Type="http://schemas.openxmlformats.org/officeDocument/2006/relationships/hyperlink" Target="file:///\\gg-app01\Shares\Science\GFET\GFET%20Plots\P150-1_1X_001.png" TargetMode="External"/><Relationship Id="rId398" Type="http://schemas.openxmlformats.org/officeDocument/2006/relationships/hyperlink" Target="file:///\\gg-app01\Shares\Science\GFET\GFET%20Plots\P157-4_1X_001.png" TargetMode="External"/><Relationship Id="rId95" Type="http://schemas.openxmlformats.org/officeDocument/2006/relationships/hyperlink" Target="file:///\\gg-app01\Shares\Science\GFET\GFET%20Plots\P75-1_1X_001.png" TargetMode="External"/><Relationship Id="rId160" Type="http://schemas.openxmlformats.org/officeDocument/2006/relationships/hyperlink" Target="file:///\\gg-app01\Shares\Science\GFET\GFET%20Plots\P97-2_1X_001.png" TargetMode="External"/><Relationship Id="rId216" Type="http://schemas.openxmlformats.org/officeDocument/2006/relationships/hyperlink" Target="file:///\\gg-app01\Shares\Science\GFET\GFET%20Plots\P112-1_1X_001.png" TargetMode="External"/><Relationship Id="rId258" Type="http://schemas.openxmlformats.org/officeDocument/2006/relationships/hyperlink" Target="file:///\\gg-app01\Shares\Science\GFET\GFET%20Plots\P121-3_1X_001.png" TargetMode="External"/><Relationship Id="rId22" Type="http://schemas.openxmlformats.org/officeDocument/2006/relationships/hyperlink" Target="file:///\\gg-app01\Shares\Science\GFET\GFET%20Plots\P55-6_1X_001.png" TargetMode="External"/><Relationship Id="rId64" Type="http://schemas.openxmlformats.org/officeDocument/2006/relationships/hyperlink" Target="file:///\\gg-app01\Shares\Science\GFET\GFET%20Plots\P64-4_10X_001.png" TargetMode="External"/><Relationship Id="rId118" Type="http://schemas.openxmlformats.org/officeDocument/2006/relationships/hyperlink" Target="file:///\\gg-app01\Shares\Science\GFET\GFET%20Plots\N14-1_1X_001.png" TargetMode="External"/><Relationship Id="rId325" Type="http://schemas.openxmlformats.org/officeDocument/2006/relationships/hyperlink" Target="file:///\\gg-app01\Shares\Science\GFET\GFET%20Plots\P136-2_1X_15minUvO3.png" TargetMode="External"/><Relationship Id="rId367" Type="http://schemas.openxmlformats.org/officeDocument/2006/relationships/hyperlink" Target="file:///\\gg-app01\Shares\Science\GFET\GFET%20Plots\P145-2_1X_001.png" TargetMode="External"/><Relationship Id="rId171" Type="http://schemas.openxmlformats.org/officeDocument/2006/relationships/hyperlink" Target="file:///\\gg-app01\Shares\Science\GFET\GFET%20Plots\P101-3_1X_001.png" TargetMode="External"/><Relationship Id="rId227" Type="http://schemas.openxmlformats.org/officeDocument/2006/relationships/hyperlink" Target="file:///\\gg-app01\Shares\Science\GFET\GFET%20Plots\P114-2_1X_20221220.png" TargetMode="External"/><Relationship Id="rId269" Type="http://schemas.openxmlformats.org/officeDocument/2006/relationships/hyperlink" Target="file:///\\gg-app01\Shares\Science\GFET\GFET%20Plots\P123-4_1X_001.png" TargetMode="External"/><Relationship Id="rId33" Type="http://schemas.openxmlformats.org/officeDocument/2006/relationships/hyperlink" Target="file:///\\gg-app01\Shares\Science\GFET\GFET%20Plots\P58-1_1X_001.png" TargetMode="External"/><Relationship Id="rId129" Type="http://schemas.openxmlformats.org/officeDocument/2006/relationships/hyperlink" Target="file:///\\gg-app01\Shares\Science\GFET\GFET%20Plots\P81-4_1X_001.png" TargetMode="External"/><Relationship Id="rId280" Type="http://schemas.openxmlformats.org/officeDocument/2006/relationships/hyperlink" Target="file:///\\gg-app01\Shares\Science\GFET\GFET%20Plots\P125-2_1X_001.png" TargetMode="External"/><Relationship Id="rId336" Type="http://schemas.openxmlformats.org/officeDocument/2006/relationships/hyperlink" Target="file:///\\gg-app01\Shares\Science\GFET\GFET%20Plots\P140-2_1X_001.png" TargetMode="External"/><Relationship Id="rId75" Type="http://schemas.openxmlformats.org/officeDocument/2006/relationships/hyperlink" Target="file:///\\gg-app01\Shares\Science\GFET\GFET%20Plots\P69-2_1X_001.png" TargetMode="External"/><Relationship Id="rId140" Type="http://schemas.openxmlformats.org/officeDocument/2006/relationships/hyperlink" Target="file:///\\gg-app01\Shares\Science\GFET\GFET%20Plots\P85-1_1X_001.png" TargetMode="External"/><Relationship Id="rId182" Type="http://schemas.openxmlformats.org/officeDocument/2006/relationships/hyperlink" Target="file:///\\gg-app01\Shares\Science\GFET\GFET%20Plots\P104-2_1X_001.png" TargetMode="External"/><Relationship Id="rId378" Type="http://schemas.openxmlformats.org/officeDocument/2006/relationships/hyperlink" Target="file:///\\gg-app01\Shares\Science\GFET\GFET%20Plots\P152-1_1X_001.png" TargetMode="External"/><Relationship Id="rId403" Type="http://schemas.openxmlformats.org/officeDocument/2006/relationships/hyperlink" Target="file:///\\gg-app01\Shares\Science\GFET\GFET%20Plots\P160-2_1X_001.png" TargetMode="External"/><Relationship Id="rId6" Type="http://schemas.openxmlformats.org/officeDocument/2006/relationships/hyperlink" Target="file:///\\gg-app01\Shares\Science\GFET\GFET%20Plots\P39-3_01X_001.png" TargetMode="External"/><Relationship Id="rId238" Type="http://schemas.openxmlformats.org/officeDocument/2006/relationships/hyperlink" Target="file:///\\gg-app01\Shares\Science\GFET\GFET%20Plots\P117-2_1X_001.png" TargetMode="External"/><Relationship Id="rId291" Type="http://schemas.openxmlformats.org/officeDocument/2006/relationships/hyperlink" Target="file:///\\gg-app01\Shares\Science\GFET\GFET%20Plots\P129-2_1X_001.png" TargetMode="External"/><Relationship Id="rId305" Type="http://schemas.openxmlformats.org/officeDocument/2006/relationships/hyperlink" Target="file:///\\gg-app01\Shares\Science\GFET\GFET%20Plots\P130-8-1X_001.png" TargetMode="External"/><Relationship Id="rId347" Type="http://schemas.openxmlformats.org/officeDocument/2006/relationships/hyperlink" Target="file:///\\gg-app01\Shares\Science\GFET\GFET%20Plots\P143-1_1X_001.png" TargetMode="External"/><Relationship Id="rId44" Type="http://schemas.openxmlformats.org/officeDocument/2006/relationships/hyperlink" Target="file:///\\gg-app01\Shares\Science\GFET\GFET%20Plots\P61-1_1X_001.png" TargetMode="External"/><Relationship Id="rId86" Type="http://schemas.openxmlformats.org/officeDocument/2006/relationships/hyperlink" Target="file:///\\gg-app01\Shares\Science\GFET\GFET%20Plots\N13-1_1X_001.png" TargetMode="External"/><Relationship Id="rId151" Type="http://schemas.openxmlformats.org/officeDocument/2006/relationships/hyperlink" Target="file:///\\gg-app01\Shares\Science\GFET\GFET%20Plots\P94-1_1X_001.png" TargetMode="External"/><Relationship Id="rId389" Type="http://schemas.openxmlformats.org/officeDocument/2006/relationships/hyperlink" Target="file:///\\gg-app01\Shares\Science\GFET\GFET%20Plots\P154-4_1X_001.png" TargetMode="External"/><Relationship Id="rId193" Type="http://schemas.openxmlformats.org/officeDocument/2006/relationships/hyperlink" Target="file:///\\gg-app01\Shares\Science\GFET\GFET%20Plots\P99-6_1X_001.png" TargetMode="External"/><Relationship Id="rId207" Type="http://schemas.openxmlformats.org/officeDocument/2006/relationships/hyperlink" Target="file:///\\gg-app01\Shares\Science\GFET\GFET%20Plots\P110-1_1X_001.png" TargetMode="External"/><Relationship Id="rId249" Type="http://schemas.openxmlformats.org/officeDocument/2006/relationships/hyperlink" Target="file:///\\gg-app01\Shares\Science\GFET\GFET%20Plots\P119-2_1X_001.png" TargetMode="External"/><Relationship Id="rId13" Type="http://schemas.openxmlformats.org/officeDocument/2006/relationships/hyperlink" Target="file:///\\gg-app01\Shares\Science\GFET\GFET%20Plots\P53-7_01X_001.png" TargetMode="External"/><Relationship Id="rId109" Type="http://schemas.openxmlformats.org/officeDocument/2006/relationships/hyperlink" Target="file:///\\gg-app01\Shares\Science\GFET\GFET%20Plots\P78-5_1X_001.png" TargetMode="External"/><Relationship Id="rId260" Type="http://schemas.openxmlformats.org/officeDocument/2006/relationships/hyperlink" Target="file:///\\gg-app01\Shares\Science\GFET\GFET%20Plots\P122-1_1X_001.png" TargetMode="External"/><Relationship Id="rId316" Type="http://schemas.openxmlformats.org/officeDocument/2006/relationships/hyperlink" Target="file:///\\gg-app01\Shares\Science\GFET\GFET%20Plots\P123-2_1X_20230125.png" TargetMode="External"/><Relationship Id="rId55" Type="http://schemas.openxmlformats.org/officeDocument/2006/relationships/hyperlink" Target="file:///\\gg-app01\Shares\Science\GFET\GFET%20Plots\P53-3_NaOH_10X_001.png" TargetMode="External"/><Relationship Id="rId97" Type="http://schemas.openxmlformats.org/officeDocument/2006/relationships/hyperlink" Target="file:///\\gg-app01\Shares\Science\GFET\GFET%20Plots\P76-1_1X_001.png" TargetMode="External"/><Relationship Id="rId120" Type="http://schemas.openxmlformats.org/officeDocument/2006/relationships/hyperlink" Target="file:///\\gg-app01\Shares\Science\GFET\GFET%20Plots\P76-3_1X_001.png" TargetMode="External"/><Relationship Id="rId358" Type="http://schemas.openxmlformats.org/officeDocument/2006/relationships/hyperlink" Target="file:///\\gg-app01\Shares\Science\GFET\GFET%20Plots\P150-3_1X_001.png" TargetMode="External"/><Relationship Id="rId162" Type="http://schemas.openxmlformats.org/officeDocument/2006/relationships/hyperlink" Target="file:///\\gg-app01\Shares\Science\GFET\GFET%20Plots\P97-4_1X_001.png" TargetMode="External"/><Relationship Id="rId218" Type="http://schemas.openxmlformats.org/officeDocument/2006/relationships/hyperlink" Target="file:///\\gg-app01\Shares\Science\GFET\GFET%20Plots\P113-1_1X_001.png" TargetMode="External"/><Relationship Id="rId271" Type="http://schemas.openxmlformats.org/officeDocument/2006/relationships/hyperlink" Target="file:///\\gg-app01\Shares\Science\GFET\GFET%20Plots\P123-6_1X_001.png" TargetMode="External"/><Relationship Id="rId24" Type="http://schemas.openxmlformats.org/officeDocument/2006/relationships/hyperlink" Target="file:///\\gg-app01\Shares\Science\GFET\GFET%20Plots\P56-2_10X_001.png" TargetMode="External"/><Relationship Id="rId66" Type="http://schemas.openxmlformats.org/officeDocument/2006/relationships/hyperlink" Target="file:///\\gg-app01\Shares\Science\GFET\GFET%20Plots\P65-1_1X_001.png" TargetMode="External"/><Relationship Id="rId131" Type="http://schemas.openxmlformats.org/officeDocument/2006/relationships/hyperlink" Target="file:///\\gg-app01\Shares\Science\GFET\GFET%20Plots\P81-6_1X_001.png" TargetMode="External"/><Relationship Id="rId327" Type="http://schemas.openxmlformats.org/officeDocument/2006/relationships/hyperlink" Target="file:///\\gg-app01\Shares\Science\GFET\GFET%20Plots\P136-4_1X_15minUvO3.png" TargetMode="External"/><Relationship Id="rId369" Type="http://schemas.openxmlformats.org/officeDocument/2006/relationships/hyperlink" Target="file:///\\gg-app01\Shares\Science\GFET\GFET%20Plots\P145-4_1X_001.png" TargetMode="External"/><Relationship Id="rId173" Type="http://schemas.openxmlformats.org/officeDocument/2006/relationships/hyperlink" Target="file:///\\gg-app01\Shares\Science\GFET\GFET%20Plots\P101-5_1X_001.png" TargetMode="External"/><Relationship Id="rId229" Type="http://schemas.openxmlformats.org/officeDocument/2006/relationships/hyperlink" Target="file:///\\gg-app01\Shares\Science\GFET\GFET%20Plots\P114-4_1X_20221220.png" TargetMode="External"/><Relationship Id="rId380" Type="http://schemas.openxmlformats.org/officeDocument/2006/relationships/hyperlink" Target="file:///\\gg-app01\Shares\Science\GFET\GFET%20Plots\P115-3_1X_20230217.png" TargetMode="External"/><Relationship Id="rId240" Type="http://schemas.openxmlformats.org/officeDocument/2006/relationships/hyperlink" Target="file:///\\gg-app01\Shares\Science\GFET\GFET%20Plots\P117-4_1X_001.png" TargetMode="External"/><Relationship Id="rId35" Type="http://schemas.openxmlformats.org/officeDocument/2006/relationships/hyperlink" Target="file:///\\gg-app01\Shares\Science\GFET\GFET%20Plots\P58-3_10X_001.png" TargetMode="External"/><Relationship Id="rId77" Type="http://schemas.openxmlformats.org/officeDocument/2006/relationships/hyperlink" Target="file:///\\gg-app01\Shares\Science\GFET\GFET%20Plots\P70-1_1X_001.png" TargetMode="External"/><Relationship Id="rId100" Type="http://schemas.openxmlformats.org/officeDocument/2006/relationships/hyperlink" Target="file:///\\gg-app01\Shares\Science\GFET\GFET%20Plots\P76-_1X_001.png" TargetMode="External"/><Relationship Id="rId282" Type="http://schemas.openxmlformats.org/officeDocument/2006/relationships/hyperlink" Target="file:///\\gg-app01\Shares\Science\GFET\GFET%20Plots\P125-4_1X_001.png" TargetMode="External"/><Relationship Id="rId338" Type="http://schemas.openxmlformats.org/officeDocument/2006/relationships/hyperlink" Target="file:///\\gg-app01\Shares\Science\GFET\GFET%20Plots\P140-4_1X_001.png" TargetMode="External"/><Relationship Id="rId8" Type="http://schemas.openxmlformats.org/officeDocument/2006/relationships/hyperlink" Target="file:///\\gg-app01\Shares\Science\GFET\GFET%20Plots\P53-4_01X_001.png" TargetMode="External"/><Relationship Id="rId142" Type="http://schemas.openxmlformats.org/officeDocument/2006/relationships/hyperlink" Target="file:///\\gg-app01\Shares\Science\GFET\GFET%20Plots\P86-1_1X_001.png" TargetMode="External"/><Relationship Id="rId184" Type="http://schemas.openxmlformats.org/officeDocument/2006/relationships/hyperlink" Target="file:///\\gg-app01\Shares\Science\GFET\GFET%20Plots\P107-1_1X_150C_001.png" TargetMode="External"/><Relationship Id="rId391" Type="http://schemas.openxmlformats.org/officeDocument/2006/relationships/hyperlink" Target="file:///\\gg-app01\Shares\Science\GFET\GFET%20Plots\P155-1_1X_001.png" TargetMode="External"/><Relationship Id="rId405" Type="http://schemas.openxmlformats.org/officeDocument/2006/relationships/hyperlink" Target="file:///\\gg-app01\Shares\Science\GFET\GFET%20Plots\P161-1_1X_001.png" TargetMode="External"/><Relationship Id="rId251" Type="http://schemas.openxmlformats.org/officeDocument/2006/relationships/hyperlink" Target="file:///\\gg-app01\Shares\Science\GFET\GFET%20Plots\P119-4_1X_001.png" TargetMode="External"/><Relationship Id="rId46" Type="http://schemas.openxmlformats.org/officeDocument/2006/relationships/hyperlink" Target="file:///\\gg-app01\Shares\Science\GFET\GFET%20Plots\P61-3_01X_001.png" TargetMode="External"/><Relationship Id="rId293" Type="http://schemas.openxmlformats.org/officeDocument/2006/relationships/hyperlink" Target="file:///\\gg-app01\Shares\Science\GFET\GFET%20Plots\P129-4_1X_001.png" TargetMode="External"/><Relationship Id="rId307" Type="http://schemas.openxmlformats.org/officeDocument/2006/relationships/hyperlink" Target="file:///\\gg-app01\Shares\Science\GFET\GFET%20Plots\P141-5_1X_001.png" TargetMode="External"/><Relationship Id="rId349" Type="http://schemas.openxmlformats.org/officeDocument/2006/relationships/hyperlink" Target="file:///\\gg-app01\Shares\Science\GFET\GFET%20Plots\P143-3_1X_001.png" TargetMode="External"/><Relationship Id="rId88" Type="http://schemas.openxmlformats.org/officeDocument/2006/relationships/hyperlink" Target="file:///\\gg-app01\Shares\Science\GFET\GFET%20Plots\N13-3_1X_001.png" TargetMode="External"/><Relationship Id="rId111" Type="http://schemas.openxmlformats.org/officeDocument/2006/relationships/hyperlink" Target="file:///\\gg-app01\Shares\Science\GFET\GFET%20Plots\P79-1_1X_001.png" TargetMode="External"/><Relationship Id="rId153" Type="http://schemas.openxmlformats.org/officeDocument/2006/relationships/hyperlink" Target="file:///\\gg-app01\Shares\Science\GFET\GFET%20Plots\P94-3_1X_001.png" TargetMode="External"/><Relationship Id="rId195" Type="http://schemas.openxmlformats.org/officeDocument/2006/relationships/hyperlink" Target="file:///\\gg-app01\Shares\Science\GFET\GFET%20Plots\C1-2_1X_001.png" TargetMode="External"/><Relationship Id="rId209" Type="http://schemas.openxmlformats.org/officeDocument/2006/relationships/hyperlink" Target="file:///\\gg-app01\Shares\Science\GFET\GFET%20Plots\P110-3_1X_001.png" TargetMode="External"/><Relationship Id="rId360" Type="http://schemas.openxmlformats.org/officeDocument/2006/relationships/hyperlink" Target="file:///\\gg-app01\Shares\Science\GFET\GFET%20Plots\P150-5_1X_001.png" TargetMode="External"/><Relationship Id="rId220" Type="http://schemas.openxmlformats.org/officeDocument/2006/relationships/hyperlink" Target="file:///\\gg-app01\Shares\Science\GFET\GFET%20Plots\P113-3_1X_001.png" TargetMode="External"/><Relationship Id="rId15" Type="http://schemas.openxmlformats.org/officeDocument/2006/relationships/hyperlink" Target="file:///\\gg-app01\Shares\Science\GFET\GFET%20Plots\P53-8_1X_001.png" TargetMode="External"/><Relationship Id="rId57" Type="http://schemas.openxmlformats.org/officeDocument/2006/relationships/hyperlink" Target="file:///\\gg-app01\Shares\Science\GFET\GFET%20Plots\P57-1_1X_001.png" TargetMode="External"/><Relationship Id="rId262" Type="http://schemas.openxmlformats.org/officeDocument/2006/relationships/hyperlink" Target="file:///\\gg-app01\Shares\Science\GFET\GFET%20Plots\P122-3_1X_001.png" TargetMode="External"/><Relationship Id="rId318" Type="http://schemas.openxmlformats.org/officeDocument/2006/relationships/hyperlink" Target="file:///\\gg-app01\Shares\Science\GFET\GFET%20Plots\P133-1_1X_15UV.png" TargetMode="External"/><Relationship Id="rId99" Type="http://schemas.openxmlformats.org/officeDocument/2006/relationships/hyperlink" Target="file:///\\gg-app01\Shares\Science\GFET\GFET%20Plots\P76-2_1X_001.png" TargetMode="External"/><Relationship Id="rId122" Type="http://schemas.openxmlformats.org/officeDocument/2006/relationships/hyperlink" Target="file:///\\gg-app01\Shares\Science\GFET\GFET%20Plots\P80-3_1X_001.png" TargetMode="External"/><Relationship Id="rId164" Type="http://schemas.openxmlformats.org/officeDocument/2006/relationships/hyperlink" Target="file:///\\gg-app01\Shares\Science\GFET\GFET%20Plots\P98-2_1X_001.png" TargetMode="External"/><Relationship Id="rId371" Type="http://schemas.openxmlformats.org/officeDocument/2006/relationships/hyperlink" Target="file:///\\gg-app01\Shares\Science\GFET\GFET%20Plots\P145-6_1X_001.png" TargetMode="External"/><Relationship Id="rId26" Type="http://schemas.openxmlformats.org/officeDocument/2006/relationships/hyperlink" Target="file:///\\gg-app01\Shares\Science\GFET\GFET%20Plots\P56-4_1X_001.png" TargetMode="External"/><Relationship Id="rId231" Type="http://schemas.openxmlformats.org/officeDocument/2006/relationships/hyperlink" Target="file:///\\gg-app01\Shares\Science\GFET\GFET%20Plots\P115-2_1X_20221219.png" TargetMode="External"/><Relationship Id="rId273" Type="http://schemas.openxmlformats.org/officeDocument/2006/relationships/hyperlink" Target="file:///\\gg-app01\Shares\Science\GFET\GFET%20Plots\P123-8_1X_001.png" TargetMode="External"/><Relationship Id="rId329" Type="http://schemas.openxmlformats.org/officeDocument/2006/relationships/hyperlink" Target="file:///\\gg-app01\Shares\Science\GFET\GFET%20Plots\P137-2_1X_15minUvO3+NaOH.png" TargetMode="External"/><Relationship Id="rId68" Type="http://schemas.openxmlformats.org/officeDocument/2006/relationships/hyperlink" Target="file:///\\gg-app01\Shares\Science\GFET\GFET%20Plots\P65-3_1X_001.png" TargetMode="External"/><Relationship Id="rId133" Type="http://schemas.openxmlformats.org/officeDocument/2006/relationships/hyperlink" Target="file:///\\gg-app01\Shares\Science\GFET\GFET%20Plots\P82-2_1X_001.png" TargetMode="External"/><Relationship Id="rId175" Type="http://schemas.openxmlformats.org/officeDocument/2006/relationships/hyperlink" Target="file:///\\gg-app01\Shares\Science\GFET\GFET%20Plots\P102-2_1X_001.png" TargetMode="External"/><Relationship Id="rId340" Type="http://schemas.openxmlformats.org/officeDocument/2006/relationships/hyperlink" Target="file:///\\gg-app01\Shares\Science\GFET\GFET%20Plots\P141-2_1X_001.png" TargetMode="External"/><Relationship Id="rId200" Type="http://schemas.openxmlformats.org/officeDocument/2006/relationships/hyperlink" Target="file:///\\gg-app01\Shares\Science\GFET\GFET%20Plots\P102-10_1X_12days.png" TargetMode="External"/><Relationship Id="rId382" Type="http://schemas.openxmlformats.org/officeDocument/2006/relationships/hyperlink" Target="file:///\\gg-app01\Shares\Science\GFET\GFET%20Plots\P153_2_1X_002.png" TargetMode="External"/><Relationship Id="rId242" Type="http://schemas.openxmlformats.org/officeDocument/2006/relationships/hyperlink" Target="file:///\\gg-app01\Shares\Science\GFET\GFET%20Plots\P117-6_1X_001.png" TargetMode="External"/><Relationship Id="rId284" Type="http://schemas.openxmlformats.org/officeDocument/2006/relationships/hyperlink" Target="file:///\\gg-app01\Shares\Science\GFET\GFET%20Plots\P126-1_1X_001.png" TargetMode="External"/><Relationship Id="rId37" Type="http://schemas.openxmlformats.org/officeDocument/2006/relationships/hyperlink" Target="file:///\\gg-app01\Shares\Science\GFET\GFET%20Plots\P58-5_01X_001.png" TargetMode="External"/><Relationship Id="rId79" Type="http://schemas.openxmlformats.org/officeDocument/2006/relationships/hyperlink" Target="file:///\\gg-app01\Shares\Science\GFET\GFET%20Plots\P70-3_1X_001.png" TargetMode="External"/><Relationship Id="rId102" Type="http://schemas.openxmlformats.org/officeDocument/2006/relationships/hyperlink" Target="file:///\\gg-app01\Shares\Science\GFET\GFET%20Plots\P77-2_1X_001.png" TargetMode="External"/><Relationship Id="rId144" Type="http://schemas.openxmlformats.org/officeDocument/2006/relationships/hyperlink" Target="file:///\\gg-app01\Shares\Science\GFET\GFET%20Plots\P87-2_1X_001.png" TargetMode="External"/><Relationship Id="rId90" Type="http://schemas.openxmlformats.org/officeDocument/2006/relationships/hyperlink" Target="file:///\\gg-app01\Shares\Science\GFET\GFET%20Plots\P72-2_1X_001.png" TargetMode="External"/><Relationship Id="rId186" Type="http://schemas.openxmlformats.org/officeDocument/2006/relationships/hyperlink" Target="file:///\\gg-app01\Shares\Science\GFET\GFET%20Plots\P63-1_1X_001.png" TargetMode="External"/><Relationship Id="rId351" Type="http://schemas.openxmlformats.org/officeDocument/2006/relationships/hyperlink" Target="file:///\\gg-app01\Shares\Science\GFET\GFET%20Plots\P144-1_1X_001.png" TargetMode="External"/><Relationship Id="rId393" Type="http://schemas.openxmlformats.org/officeDocument/2006/relationships/hyperlink" Target="file:///\\gg-app01\Shares\Science\GFET\GFET%20Plots\P155-3_1X_001.png" TargetMode="External"/><Relationship Id="rId407" Type="http://schemas.openxmlformats.org/officeDocument/2006/relationships/hyperlink" Target="file:///\\gg-app01\Shares\Science\GFET\GFET%20Plots\P161-3_1X_00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"/>
  <sheetViews>
    <sheetView topLeftCell="J1" zoomScale="80" zoomScaleNormal="80" workbookViewId="0">
      <pane ySplit="1" topLeftCell="A77" activePane="bottomLeft" state="frozen"/>
      <selection pane="bottomLeft" activeCell="Y98" sqref="Y98"/>
    </sheetView>
  </sheetViews>
  <sheetFormatPr defaultColWidth="9.1328125" defaultRowHeight="14.25" x14ac:dyDescent="0.45"/>
  <cols>
    <col min="1" max="1" width="9.1328125" style="1" customWidth="1"/>
    <col min="2" max="2" width="11.1328125" style="7" bestFit="1" customWidth="1"/>
    <col min="3" max="3" width="13.3984375" style="1" bestFit="1" customWidth="1"/>
    <col min="4" max="4" width="7" style="1" bestFit="1" customWidth="1"/>
    <col min="5" max="5" width="11.3984375" style="1" bestFit="1" customWidth="1"/>
    <col min="6" max="6" width="19.1328125" style="1" bestFit="1" customWidth="1"/>
    <col min="7" max="7" width="20.1328125" style="1" bestFit="1" customWidth="1"/>
    <col min="8" max="8" width="10.3984375" style="1" bestFit="1" customWidth="1"/>
    <col min="9" max="9" width="10.1328125" style="1" bestFit="1" customWidth="1"/>
    <col min="10" max="10" width="18.1328125" style="1" bestFit="1" customWidth="1"/>
    <col min="11" max="12" width="18.1328125" style="1" customWidth="1"/>
    <col min="13" max="13" width="15.265625" style="1" bestFit="1" customWidth="1"/>
    <col min="14" max="14" width="12.1328125" style="1" bestFit="1" customWidth="1"/>
    <col min="15" max="15" width="15.86328125" style="1" bestFit="1" customWidth="1"/>
    <col min="16" max="16" width="18" style="1" bestFit="1" customWidth="1"/>
    <col min="17" max="17" width="18" style="1" customWidth="1"/>
    <col min="18" max="18" width="7.86328125" style="1" bestFit="1" customWidth="1"/>
    <col min="19" max="19" width="11.86328125" style="1" bestFit="1" customWidth="1"/>
    <col min="20" max="20" width="10.86328125" style="1" bestFit="1" customWidth="1"/>
    <col min="21" max="21" width="10.73046875" style="1" bestFit="1" customWidth="1"/>
    <col min="22" max="22" width="10.73046875" style="1" customWidth="1"/>
    <col min="23" max="23" width="11.86328125" style="1" bestFit="1" customWidth="1"/>
    <col min="24" max="24" width="13.265625" style="1" bestFit="1" customWidth="1"/>
    <col min="25" max="25" width="13.265625" style="1" customWidth="1"/>
    <col min="26" max="26" width="11.59765625" style="1" bestFit="1" customWidth="1"/>
    <col min="27" max="27" width="11.73046875" style="1" bestFit="1" customWidth="1"/>
    <col min="28" max="28" width="14.1328125" style="1" bestFit="1" customWidth="1"/>
    <col min="29" max="29" width="13.86328125" style="1" bestFit="1" customWidth="1"/>
    <col min="30" max="30" width="27.3984375" style="1" bestFit="1" customWidth="1"/>
    <col min="31" max="31" width="21.1328125" style="1" bestFit="1" customWidth="1"/>
    <col min="32" max="32" width="11.73046875" style="9" bestFit="1" customWidth="1"/>
    <col min="33" max="33" width="9.265625" style="9" bestFit="1" customWidth="1"/>
    <col min="34" max="34" width="9.1328125" style="1" customWidth="1"/>
    <col min="35" max="35" width="16.59765625" style="1" bestFit="1" customWidth="1"/>
    <col min="36" max="36" width="232" style="4" bestFit="1" customWidth="1"/>
    <col min="37" max="96" width="9.1328125" style="1" customWidth="1"/>
    <col min="97" max="16384" width="9.1328125" style="1"/>
  </cols>
  <sheetData>
    <row r="1" spans="1:36" s="14" customFormat="1" x14ac:dyDescent="0.45">
      <c r="A1" s="10" t="s">
        <v>0</v>
      </c>
      <c r="B1" s="1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2" t="s">
        <v>31</v>
      </c>
      <c r="AG1" s="13" t="s">
        <v>32</v>
      </c>
      <c r="AH1" s="10" t="s">
        <v>33</v>
      </c>
      <c r="AI1" s="10" t="s">
        <v>34</v>
      </c>
      <c r="AJ1" s="15" t="s">
        <v>35</v>
      </c>
    </row>
    <row r="2" spans="1:36" x14ac:dyDescent="0.45">
      <c r="A2" s="2">
        <v>7</v>
      </c>
      <c r="B2" s="6">
        <v>44763</v>
      </c>
      <c r="C2" s="2" t="s">
        <v>36</v>
      </c>
      <c r="D2" s="2" t="s">
        <v>37</v>
      </c>
      <c r="E2" s="2"/>
      <c r="F2" s="2"/>
      <c r="G2" s="2">
        <v>2</v>
      </c>
      <c r="H2" s="2" t="s">
        <v>38</v>
      </c>
      <c r="I2" s="2">
        <v>2000</v>
      </c>
      <c r="J2" s="2">
        <v>3</v>
      </c>
      <c r="K2" s="2" t="s">
        <v>39</v>
      </c>
      <c r="L2" s="2"/>
      <c r="M2" s="2" t="s">
        <v>40</v>
      </c>
      <c r="N2" s="2">
        <v>0</v>
      </c>
      <c r="O2" s="2">
        <v>10</v>
      </c>
      <c r="P2" s="2"/>
      <c r="Q2" s="2"/>
      <c r="R2" s="2" t="s">
        <v>39</v>
      </c>
      <c r="S2" s="2" t="s">
        <v>39</v>
      </c>
      <c r="T2" s="2"/>
      <c r="U2" s="2"/>
      <c r="V2" s="2"/>
      <c r="W2" s="2">
        <v>3</v>
      </c>
      <c r="X2" s="2">
        <v>1</v>
      </c>
      <c r="Y2" s="2" t="s">
        <v>39</v>
      </c>
      <c r="Z2" s="2">
        <v>1</v>
      </c>
      <c r="AA2" s="2">
        <v>0.5</v>
      </c>
      <c r="AB2" s="2">
        <v>0.5</v>
      </c>
      <c r="AC2" s="2">
        <v>9</v>
      </c>
      <c r="AD2" s="2"/>
      <c r="AE2" s="2"/>
      <c r="AF2" s="8"/>
      <c r="AH2" s="2">
        <v>95</v>
      </c>
      <c r="AI2" s="2" t="s">
        <v>41</v>
      </c>
      <c r="AJ2" s="3"/>
    </row>
    <row r="3" spans="1:36" x14ac:dyDescent="0.45">
      <c r="A3" s="2">
        <v>8</v>
      </c>
      <c r="B3" s="6">
        <v>44764</v>
      </c>
      <c r="C3" s="2" t="s">
        <v>36</v>
      </c>
      <c r="D3" s="2" t="s">
        <v>37</v>
      </c>
      <c r="E3" s="2"/>
      <c r="F3" s="2"/>
      <c r="G3" s="2">
        <v>2</v>
      </c>
      <c r="H3" s="2" t="s">
        <v>38</v>
      </c>
      <c r="I3" s="2">
        <v>2000</v>
      </c>
      <c r="J3" s="2">
        <v>18</v>
      </c>
      <c r="K3" s="2" t="s">
        <v>39</v>
      </c>
      <c r="L3" s="2"/>
      <c r="M3" s="2" t="s">
        <v>40</v>
      </c>
      <c r="N3" s="2">
        <v>1</v>
      </c>
      <c r="O3" s="2">
        <v>5</v>
      </c>
      <c r="P3" s="2"/>
      <c r="Q3" s="2"/>
      <c r="R3" s="2" t="s">
        <v>39</v>
      </c>
      <c r="S3" s="2" t="s">
        <v>39</v>
      </c>
      <c r="T3" s="2"/>
      <c r="U3" s="2"/>
      <c r="V3" s="2"/>
      <c r="W3" s="2">
        <v>3</v>
      </c>
      <c r="X3" s="2">
        <v>1.6</v>
      </c>
      <c r="Y3" s="2" t="s">
        <v>39</v>
      </c>
      <c r="Z3" s="2">
        <v>1</v>
      </c>
      <c r="AA3" s="2">
        <v>0.5</v>
      </c>
      <c r="AB3" s="2">
        <v>0.5</v>
      </c>
      <c r="AC3" s="2">
        <v>9</v>
      </c>
      <c r="AD3" s="2"/>
      <c r="AE3" s="2"/>
      <c r="AF3" s="8"/>
      <c r="AH3" s="2">
        <v>95</v>
      </c>
      <c r="AI3" s="2" t="s">
        <v>41</v>
      </c>
      <c r="AJ3" s="3"/>
    </row>
    <row r="4" spans="1:36" x14ac:dyDescent="0.45">
      <c r="A4" s="2">
        <v>9</v>
      </c>
      <c r="B4" s="6">
        <v>44764</v>
      </c>
      <c r="C4" s="2" t="s">
        <v>36</v>
      </c>
      <c r="D4" s="2" t="s">
        <v>37</v>
      </c>
      <c r="E4" s="2"/>
      <c r="F4" s="2"/>
      <c r="G4" s="2">
        <v>2</v>
      </c>
      <c r="H4" s="2" t="s">
        <v>38</v>
      </c>
      <c r="I4" s="2">
        <v>2000</v>
      </c>
      <c r="J4" s="2">
        <v>18</v>
      </c>
      <c r="K4" s="2" t="s">
        <v>39</v>
      </c>
      <c r="L4" s="2"/>
      <c r="M4" s="2" t="s">
        <v>40</v>
      </c>
      <c r="N4" s="2">
        <v>1</v>
      </c>
      <c r="O4" s="2">
        <v>2.5</v>
      </c>
      <c r="P4" s="2"/>
      <c r="Q4" s="2"/>
      <c r="R4" s="2" t="s">
        <v>39</v>
      </c>
      <c r="S4" s="2" t="s">
        <v>39</v>
      </c>
      <c r="T4" s="2"/>
      <c r="U4" s="2"/>
      <c r="V4" s="2"/>
      <c r="W4" s="2">
        <v>3</v>
      </c>
      <c r="X4" s="2">
        <v>1.2</v>
      </c>
      <c r="Y4" s="2" t="s">
        <v>39</v>
      </c>
      <c r="Z4" s="2">
        <v>1</v>
      </c>
      <c r="AA4" s="2">
        <v>0.5</v>
      </c>
      <c r="AB4" s="2">
        <v>0.5</v>
      </c>
      <c r="AC4" s="2">
        <v>9</v>
      </c>
      <c r="AD4" s="2"/>
      <c r="AE4" s="2"/>
      <c r="AF4" s="8"/>
      <c r="AH4" s="2">
        <v>95</v>
      </c>
      <c r="AI4" s="2" t="s">
        <v>41</v>
      </c>
      <c r="AJ4" s="3"/>
    </row>
    <row r="5" spans="1:36" x14ac:dyDescent="0.45">
      <c r="A5" s="2">
        <v>10</v>
      </c>
      <c r="B5" s="6">
        <v>44767</v>
      </c>
      <c r="C5" s="2" t="s">
        <v>36</v>
      </c>
      <c r="D5" s="2" t="s">
        <v>37</v>
      </c>
      <c r="E5" s="2"/>
      <c r="F5" s="2"/>
      <c r="G5" s="2">
        <v>2</v>
      </c>
      <c r="H5" s="2" t="s">
        <v>42</v>
      </c>
      <c r="I5" s="2">
        <v>2000</v>
      </c>
      <c r="J5" s="2">
        <v>2</v>
      </c>
      <c r="K5" s="2" t="s">
        <v>39</v>
      </c>
      <c r="L5" s="2"/>
      <c r="M5" s="2" t="s">
        <v>43</v>
      </c>
      <c r="N5" s="2"/>
      <c r="O5" s="2">
        <v>1</v>
      </c>
      <c r="P5" s="2"/>
      <c r="Q5" s="2"/>
      <c r="R5" s="2" t="s">
        <v>39</v>
      </c>
      <c r="S5" s="2" t="s">
        <v>42</v>
      </c>
      <c r="T5" s="2">
        <v>1</v>
      </c>
      <c r="U5" s="2"/>
      <c r="V5" s="2"/>
      <c r="W5" s="2">
        <v>3</v>
      </c>
      <c r="X5" s="2">
        <v>1</v>
      </c>
      <c r="Y5" s="2" t="s">
        <v>39</v>
      </c>
      <c r="Z5" s="2">
        <v>1.3</v>
      </c>
      <c r="AA5" s="2">
        <v>0</v>
      </c>
      <c r="AB5" s="2">
        <v>0.5</v>
      </c>
      <c r="AC5" s="2">
        <v>1</v>
      </c>
      <c r="AD5" s="2"/>
      <c r="AE5" s="2"/>
      <c r="AF5" s="8"/>
      <c r="AH5" s="2">
        <v>95</v>
      </c>
      <c r="AI5" s="2" t="s">
        <v>41</v>
      </c>
      <c r="AJ5" s="3" t="s">
        <v>44</v>
      </c>
    </row>
    <row r="6" spans="1:36" x14ac:dyDescent="0.45">
      <c r="A6" s="2">
        <v>11</v>
      </c>
      <c r="B6" s="6">
        <v>44768</v>
      </c>
      <c r="C6" s="2" t="s">
        <v>36</v>
      </c>
      <c r="D6" s="2" t="s">
        <v>37</v>
      </c>
      <c r="E6" s="2"/>
      <c r="F6" s="2"/>
      <c r="G6" s="2">
        <v>2</v>
      </c>
      <c r="H6" s="2" t="s">
        <v>38</v>
      </c>
      <c r="I6" s="2">
        <v>2000</v>
      </c>
      <c r="J6" s="2">
        <v>18</v>
      </c>
      <c r="K6" s="2" t="s">
        <v>39</v>
      </c>
      <c r="L6" s="2"/>
      <c r="M6" s="2" t="s">
        <v>40</v>
      </c>
      <c r="N6" s="2">
        <v>2</v>
      </c>
      <c r="O6" s="2">
        <v>10</v>
      </c>
      <c r="P6" s="2"/>
      <c r="Q6" s="2"/>
      <c r="R6" s="2" t="s">
        <v>39</v>
      </c>
      <c r="S6" s="2" t="s">
        <v>39</v>
      </c>
      <c r="T6" s="2"/>
      <c r="U6" s="2"/>
      <c r="V6" s="2"/>
      <c r="W6" s="2">
        <v>3</v>
      </c>
      <c r="X6" s="2">
        <v>1.5</v>
      </c>
      <c r="Y6" s="2" t="s">
        <v>39</v>
      </c>
      <c r="Z6" s="2">
        <v>1</v>
      </c>
      <c r="AA6" s="2">
        <v>0.5</v>
      </c>
      <c r="AB6" s="2">
        <v>0.5</v>
      </c>
      <c r="AC6" s="2">
        <v>9</v>
      </c>
      <c r="AD6" s="2"/>
      <c r="AE6" s="2"/>
      <c r="AF6" s="8"/>
      <c r="AH6" s="2">
        <v>95</v>
      </c>
      <c r="AI6" s="2" t="s">
        <v>41</v>
      </c>
      <c r="AJ6" s="3"/>
    </row>
    <row r="7" spans="1:36" x14ac:dyDescent="0.45">
      <c r="A7" s="2">
        <v>12</v>
      </c>
      <c r="B7" s="6">
        <v>44768</v>
      </c>
      <c r="C7" s="2" t="s">
        <v>36</v>
      </c>
      <c r="D7" s="2" t="s">
        <v>37</v>
      </c>
      <c r="E7" s="2"/>
      <c r="F7" s="2"/>
      <c r="G7" s="2">
        <v>2</v>
      </c>
      <c r="H7" s="2" t="s">
        <v>38</v>
      </c>
      <c r="I7" s="2">
        <v>2000</v>
      </c>
      <c r="J7" s="2">
        <v>18</v>
      </c>
      <c r="K7" s="2" t="s">
        <v>39</v>
      </c>
      <c r="L7" s="2"/>
      <c r="M7" s="2" t="s">
        <v>40</v>
      </c>
      <c r="N7" s="2">
        <v>2</v>
      </c>
      <c r="O7" s="2">
        <v>10</v>
      </c>
      <c r="P7" s="2"/>
      <c r="Q7" s="2"/>
      <c r="R7" s="2" t="s">
        <v>39</v>
      </c>
      <c r="S7" s="2" t="s">
        <v>45</v>
      </c>
      <c r="T7" s="2">
        <v>1</v>
      </c>
      <c r="U7" s="2">
        <v>0.1</v>
      </c>
      <c r="V7" s="2"/>
      <c r="W7" s="2">
        <v>3</v>
      </c>
      <c r="X7" s="2">
        <v>1.5</v>
      </c>
      <c r="Y7" s="2" t="s">
        <v>39</v>
      </c>
      <c r="Z7" s="2">
        <v>1</v>
      </c>
      <c r="AA7" s="2">
        <v>0.5</v>
      </c>
      <c r="AB7" s="2">
        <v>0.5</v>
      </c>
      <c r="AC7" s="2">
        <v>6</v>
      </c>
      <c r="AD7" s="2"/>
      <c r="AE7" s="2"/>
      <c r="AF7" s="8"/>
      <c r="AH7" s="2">
        <v>95</v>
      </c>
      <c r="AI7" s="2" t="s">
        <v>41</v>
      </c>
      <c r="AJ7" s="3" t="s">
        <v>46</v>
      </c>
    </row>
    <row r="8" spans="1:36" x14ac:dyDescent="0.45">
      <c r="A8" s="2">
        <v>13</v>
      </c>
      <c r="B8" s="6">
        <v>44768</v>
      </c>
      <c r="C8" s="2" t="s">
        <v>36</v>
      </c>
      <c r="D8" s="2" t="s">
        <v>37</v>
      </c>
      <c r="E8" s="2"/>
      <c r="F8" s="2"/>
      <c r="G8" s="2">
        <v>2</v>
      </c>
      <c r="H8" s="2" t="s">
        <v>38</v>
      </c>
      <c r="I8" s="2">
        <v>2000</v>
      </c>
      <c r="J8" s="2">
        <v>18</v>
      </c>
      <c r="K8" s="2" t="s">
        <v>39</v>
      </c>
      <c r="L8" s="2"/>
      <c r="M8" s="2" t="s">
        <v>40</v>
      </c>
      <c r="N8" s="2">
        <v>2</v>
      </c>
      <c r="O8" s="2">
        <v>10</v>
      </c>
      <c r="P8" s="2"/>
      <c r="Q8" s="2"/>
      <c r="R8" s="2" t="s">
        <v>39</v>
      </c>
      <c r="S8" s="2" t="s">
        <v>45</v>
      </c>
      <c r="T8" s="2">
        <v>1</v>
      </c>
      <c r="U8" s="2">
        <v>0.1</v>
      </c>
      <c r="V8" s="2"/>
      <c r="W8" s="2">
        <v>3</v>
      </c>
      <c r="X8" s="2">
        <v>1.5</v>
      </c>
      <c r="Y8" s="2" t="s">
        <v>39</v>
      </c>
      <c r="Z8" s="2">
        <v>1</v>
      </c>
      <c r="AA8" s="2">
        <v>0.5</v>
      </c>
      <c r="AB8" s="2">
        <v>0.5</v>
      </c>
      <c r="AC8" s="2">
        <v>8</v>
      </c>
      <c r="AD8" s="2"/>
      <c r="AE8" s="2"/>
      <c r="AF8" s="8"/>
      <c r="AH8" s="2">
        <v>95</v>
      </c>
      <c r="AI8" s="2" t="s">
        <v>41</v>
      </c>
      <c r="AJ8" s="3" t="s">
        <v>47</v>
      </c>
    </row>
    <row r="9" spans="1:36" x14ac:dyDescent="0.45">
      <c r="A9" s="2">
        <v>14</v>
      </c>
      <c r="B9" s="6">
        <v>44769</v>
      </c>
      <c r="C9" s="2" t="s">
        <v>36</v>
      </c>
      <c r="D9" s="2" t="s">
        <v>48</v>
      </c>
      <c r="E9" s="5">
        <v>44732</v>
      </c>
      <c r="F9" s="1" t="s">
        <v>49</v>
      </c>
      <c r="G9" s="2">
        <v>2</v>
      </c>
      <c r="H9" s="2" t="s">
        <v>38</v>
      </c>
      <c r="I9" s="2">
        <v>2000</v>
      </c>
      <c r="J9" s="2">
        <v>3</v>
      </c>
      <c r="K9" s="2" t="s">
        <v>39</v>
      </c>
      <c r="L9" s="2"/>
      <c r="M9" s="2" t="s">
        <v>40</v>
      </c>
      <c r="N9" s="2">
        <v>3</v>
      </c>
      <c r="O9" s="2">
        <v>10</v>
      </c>
      <c r="P9" s="2"/>
      <c r="Q9" s="2"/>
      <c r="R9" s="2" t="s">
        <v>39</v>
      </c>
      <c r="S9" s="2" t="s">
        <v>39</v>
      </c>
      <c r="T9" s="2"/>
      <c r="U9" s="2"/>
      <c r="V9" s="2"/>
      <c r="W9" s="2">
        <v>3</v>
      </c>
      <c r="X9" s="2">
        <v>0.5</v>
      </c>
      <c r="Y9" s="2" t="s">
        <v>39</v>
      </c>
      <c r="Z9" s="2">
        <v>1</v>
      </c>
      <c r="AA9" s="2">
        <v>0.5</v>
      </c>
      <c r="AB9" s="2">
        <v>0.5</v>
      </c>
      <c r="AC9" s="2">
        <v>7</v>
      </c>
      <c r="AD9" s="2"/>
      <c r="AE9" s="2"/>
      <c r="AF9" s="8"/>
      <c r="AH9" s="2">
        <v>95</v>
      </c>
      <c r="AI9" s="2" t="s">
        <v>41</v>
      </c>
      <c r="AJ9" s="3"/>
    </row>
    <row r="10" spans="1:36" x14ac:dyDescent="0.45">
      <c r="A10" s="2">
        <v>15</v>
      </c>
      <c r="B10" s="6">
        <v>44770</v>
      </c>
      <c r="C10" s="2" t="s">
        <v>36</v>
      </c>
      <c r="D10" s="2" t="s">
        <v>48</v>
      </c>
      <c r="E10" s="5">
        <v>44732</v>
      </c>
      <c r="F10" s="1" t="s">
        <v>49</v>
      </c>
      <c r="G10" s="2">
        <v>2</v>
      </c>
      <c r="H10" s="2" t="s">
        <v>38</v>
      </c>
      <c r="I10" s="2">
        <v>2000</v>
      </c>
      <c r="J10" s="2">
        <v>2</v>
      </c>
      <c r="K10" s="2" t="s">
        <v>39</v>
      </c>
      <c r="L10" s="2"/>
      <c r="M10" s="2" t="s">
        <v>40</v>
      </c>
      <c r="N10" s="2">
        <v>4</v>
      </c>
      <c r="O10" s="2">
        <v>10</v>
      </c>
      <c r="P10" s="2"/>
      <c r="Q10" s="2"/>
      <c r="R10" s="2" t="s">
        <v>39</v>
      </c>
      <c r="S10" s="2" t="s">
        <v>39</v>
      </c>
      <c r="T10" s="2"/>
      <c r="U10" s="2"/>
      <c r="V10" s="2"/>
      <c r="W10" s="2">
        <v>3</v>
      </c>
      <c r="X10" s="2">
        <v>0.5</v>
      </c>
      <c r="Y10" s="2" t="s">
        <v>39</v>
      </c>
      <c r="Z10" s="2">
        <v>1</v>
      </c>
      <c r="AA10" s="2">
        <v>0.5</v>
      </c>
      <c r="AB10" s="2">
        <v>0.5</v>
      </c>
      <c r="AC10" s="2">
        <v>7</v>
      </c>
      <c r="AD10" s="2"/>
      <c r="AE10" s="2"/>
      <c r="AF10" s="8"/>
      <c r="AH10" s="2">
        <v>95</v>
      </c>
      <c r="AI10" s="2" t="s">
        <v>41</v>
      </c>
      <c r="AJ10" s="3" t="s">
        <v>50</v>
      </c>
    </row>
    <row r="11" spans="1:36" x14ac:dyDescent="0.45">
      <c r="A11" s="2">
        <v>16</v>
      </c>
      <c r="B11" s="6">
        <v>44771</v>
      </c>
      <c r="C11" s="2" t="s">
        <v>36</v>
      </c>
      <c r="D11" s="2" t="s">
        <v>48</v>
      </c>
      <c r="E11" s="5">
        <v>44732</v>
      </c>
      <c r="F11" s="1" t="s">
        <v>49</v>
      </c>
      <c r="G11" s="2">
        <v>2</v>
      </c>
      <c r="H11" s="2" t="s">
        <v>38</v>
      </c>
      <c r="I11" s="2">
        <v>2000</v>
      </c>
      <c r="J11" s="2">
        <v>2</v>
      </c>
      <c r="K11" s="2" t="s">
        <v>39</v>
      </c>
      <c r="L11" s="2"/>
      <c r="M11" s="2" t="s">
        <v>40</v>
      </c>
      <c r="N11" s="2">
        <v>5</v>
      </c>
      <c r="O11" s="2">
        <v>10</v>
      </c>
      <c r="P11" s="2"/>
      <c r="Q11" s="2"/>
      <c r="R11" s="2" t="s">
        <v>39</v>
      </c>
      <c r="S11" s="2" t="s">
        <v>45</v>
      </c>
      <c r="T11" s="2">
        <v>1</v>
      </c>
      <c r="U11" s="2">
        <v>0.1</v>
      </c>
      <c r="V11" s="2"/>
      <c r="W11" s="2">
        <v>3</v>
      </c>
      <c r="X11" s="2">
        <v>1</v>
      </c>
      <c r="Y11" s="2" t="s">
        <v>39</v>
      </c>
      <c r="Z11" s="2">
        <v>1</v>
      </c>
      <c r="AA11" s="2">
        <v>0</v>
      </c>
      <c r="AB11" s="2">
        <v>0.5</v>
      </c>
      <c r="AC11" s="2">
        <v>3</v>
      </c>
      <c r="AD11" s="2"/>
      <c r="AE11" s="2"/>
      <c r="AF11" s="8"/>
      <c r="AH11" s="2">
        <v>95</v>
      </c>
      <c r="AI11" s="2" t="s">
        <v>41</v>
      </c>
      <c r="AJ11" s="3" t="s">
        <v>51</v>
      </c>
    </row>
    <row r="12" spans="1:36" x14ac:dyDescent="0.45">
      <c r="A12" s="2">
        <v>17</v>
      </c>
      <c r="B12" s="6">
        <v>44771</v>
      </c>
      <c r="C12" s="2" t="s">
        <v>36</v>
      </c>
      <c r="D12" s="2" t="s">
        <v>48</v>
      </c>
      <c r="E12" s="5">
        <v>44732</v>
      </c>
      <c r="F12" s="1" t="s">
        <v>49</v>
      </c>
      <c r="G12" s="2">
        <v>2</v>
      </c>
      <c r="H12" s="2" t="s">
        <v>38</v>
      </c>
      <c r="I12" s="2">
        <v>2000</v>
      </c>
      <c r="J12" s="2">
        <v>1</v>
      </c>
      <c r="K12" s="2" t="s">
        <v>39</v>
      </c>
      <c r="L12" s="2"/>
      <c r="M12" s="2" t="s">
        <v>40</v>
      </c>
      <c r="N12" s="2">
        <v>5</v>
      </c>
      <c r="O12" s="2">
        <v>10</v>
      </c>
      <c r="P12" s="2"/>
      <c r="Q12" s="2"/>
      <c r="R12" s="2" t="s">
        <v>39</v>
      </c>
      <c r="S12" s="2" t="s">
        <v>45</v>
      </c>
      <c r="T12" s="2">
        <v>1</v>
      </c>
      <c r="U12" s="2">
        <v>1</v>
      </c>
      <c r="V12" s="2"/>
      <c r="W12" s="2">
        <v>3</v>
      </c>
      <c r="X12" s="2">
        <v>1</v>
      </c>
      <c r="Y12" s="2" t="s">
        <v>39</v>
      </c>
      <c r="Z12" s="2">
        <v>1</v>
      </c>
      <c r="AA12" s="2">
        <v>0.5</v>
      </c>
      <c r="AB12" s="2">
        <v>0.5</v>
      </c>
      <c r="AC12" s="2">
        <v>2</v>
      </c>
      <c r="AD12" s="2"/>
      <c r="AE12" s="2"/>
      <c r="AF12" s="8"/>
      <c r="AH12" s="2">
        <v>95</v>
      </c>
      <c r="AI12" s="2" t="s">
        <v>41</v>
      </c>
      <c r="AJ12" s="3"/>
    </row>
    <row r="13" spans="1:36" x14ac:dyDescent="0.45">
      <c r="A13" s="2">
        <v>18</v>
      </c>
      <c r="B13" s="6">
        <v>44771</v>
      </c>
      <c r="C13" s="2" t="s">
        <v>36</v>
      </c>
      <c r="D13" s="2" t="s">
        <v>48</v>
      </c>
      <c r="E13" s="5">
        <v>44732</v>
      </c>
      <c r="F13" s="1" t="s">
        <v>49</v>
      </c>
      <c r="G13" s="2">
        <v>2</v>
      </c>
      <c r="H13" s="2" t="s">
        <v>38</v>
      </c>
      <c r="I13" s="2">
        <v>2000</v>
      </c>
      <c r="J13" s="2">
        <v>1</v>
      </c>
      <c r="K13" s="2" t="s">
        <v>39</v>
      </c>
      <c r="L13" s="2"/>
      <c r="M13" s="2" t="s">
        <v>40</v>
      </c>
      <c r="N13" s="2">
        <v>5</v>
      </c>
      <c r="O13" s="2">
        <v>10</v>
      </c>
      <c r="P13" s="2"/>
      <c r="Q13" s="2"/>
      <c r="R13" s="2" t="s">
        <v>39</v>
      </c>
      <c r="S13" s="2" t="s">
        <v>39</v>
      </c>
      <c r="T13" s="2"/>
      <c r="U13" s="2"/>
      <c r="V13" s="2"/>
      <c r="W13" s="2">
        <v>3</v>
      </c>
      <c r="X13" s="2">
        <v>1</v>
      </c>
      <c r="Y13" s="2" t="s">
        <v>39</v>
      </c>
      <c r="Z13" s="2">
        <v>1</v>
      </c>
      <c r="AA13" s="2">
        <v>0.5</v>
      </c>
      <c r="AB13" s="2">
        <v>0.5</v>
      </c>
      <c r="AC13" s="2">
        <v>8</v>
      </c>
      <c r="AD13" s="2"/>
      <c r="AE13" s="2"/>
      <c r="AF13" s="8"/>
      <c r="AH13" s="2">
        <v>95</v>
      </c>
      <c r="AI13" s="2" t="s">
        <v>41</v>
      </c>
      <c r="AJ13" s="3"/>
    </row>
    <row r="14" spans="1:36" x14ac:dyDescent="0.45">
      <c r="A14" s="2">
        <v>19</v>
      </c>
      <c r="B14" s="6">
        <v>44774</v>
      </c>
      <c r="C14" s="2" t="s">
        <v>36</v>
      </c>
      <c r="D14" s="2" t="s">
        <v>48</v>
      </c>
      <c r="E14" s="5">
        <v>44732</v>
      </c>
      <c r="F14" s="1" t="s">
        <v>49</v>
      </c>
      <c r="G14" s="2">
        <v>2</v>
      </c>
      <c r="H14" s="2" t="s">
        <v>38</v>
      </c>
      <c r="I14" s="2">
        <v>2000</v>
      </c>
      <c r="J14" s="2">
        <v>0.5</v>
      </c>
      <c r="K14" s="2" t="s">
        <v>39</v>
      </c>
      <c r="L14" s="2"/>
      <c r="M14" s="2" t="s">
        <v>40</v>
      </c>
      <c r="N14" s="2">
        <v>6</v>
      </c>
      <c r="O14" s="2">
        <v>10</v>
      </c>
      <c r="P14" s="2"/>
      <c r="Q14" s="2"/>
      <c r="R14" s="2" t="s">
        <v>45</v>
      </c>
      <c r="S14" s="2" t="s">
        <v>45</v>
      </c>
      <c r="T14" s="2">
        <v>1</v>
      </c>
      <c r="U14" s="2">
        <v>1</v>
      </c>
      <c r="V14" s="2"/>
      <c r="W14" s="2">
        <v>3</v>
      </c>
      <c r="X14" s="2">
        <v>1</v>
      </c>
      <c r="Y14" s="2" t="s">
        <v>39</v>
      </c>
      <c r="Z14" s="2">
        <v>1</v>
      </c>
      <c r="AA14" s="2">
        <v>0.5</v>
      </c>
      <c r="AB14" s="2">
        <v>0.5</v>
      </c>
      <c r="AC14" s="2">
        <v>2</v>
      </c>
      <c r="AD14" s="2"/>
      <c r="AE14" s="2"/>
      <c r="AF14" s="8"/>
      <c r="AH14" s="2">
        <v>95</v>
      </c>
      <c r="AI14" s="2" t="s">
        <v>41</v>
      </c>
      <c r="AJ14" s="3"/>
    </row>
    <row r="15" spans="1:36" x14ac:dyDescent="0.45">
      <c r="A15" s="2">
        <v>20</v>
      </c>
      <c r="B15" s="6">
        <v>44774</v>
      </c>
      <c r="C15" s="2" t="s">
        <v>36</v>
      </c>
      <c r="D15" s="2" t="s">
        <v>37</v>
      </c>
      <c r="E15" s="2"/>
      <c r="F15" s="2"/>
      <c r="G15" s="2">
        <v>2</v>
      </c>
      <c r="H15" s="2" t="s">
        <v>38</v>
      </c>
      <c r="I15" s="2">
        <v>2000</v>
      </c>
      <c r="J15" s="2">
        <v>0.5</v>
      </c>
      <c r="K15" s="2" t="s">
        <v>39</v>
      </c>
      <c r="L15" s="2"/>
      <c r="M15" s="2" t="s">
        <v>40</v>
      </c>
      <c r="N15" s="2">
        <v>6</v>
      </c>
      <c r="O15" s="2">
        <v>10</v>
      </c>
      <c r="P15" s="2"/>
      <c r="Q15" s="2"/>
      <c r="R15" s="2" t="s">
        <v>39</v>
      </c>
      <c r="S15" s="2" t="s">
        <v>45</v>
      </c>
      <c r="T15" s="2">
        <v>1</v>
      </c>
      <c r="U15" s="2">
        <v>1</v>
      </c>
      <c r="V15" s="2"/>
      <c r="W15" s="2">
        <v>3</v>
      </c>
      <c r="X15" s="2">
        <v>1</v>
      </c>
      <c r="Y15" s="2" t="s">
        <v>39</v>
      </c>
      <c r="Z15" s="2">
        <v>1</v>
      </c>
      <c r="AA15" s="2">
        <v>0.5</v>
      </c>
      <c r="AB15" s="2">
        <v>0.5</v>
      </c>
      <c r="AC15" s="2">
        <v>2</v>
      </c>
      <c r="AD15" s="2"/>
      <c r="AE15" s="2"/>
      <c r="AF15" s="8"/>
      <c r="AH15" s="2">
        <v>95</v>
      </c>
      <c r="AI15" s="2" t="s">
        <v>41</v>
      </c>
      <c r="AJ15" s="3"/>
    </row>
    <row r="16" spans="1:36" x14ac:dyDescent="0.45">
      <c r="A16" s="2">
        <v>21</v>
      </c>
      <c r="B16" s="6">
        <v>44775</v>
      </c>
      <c r="C16" s="2" t="s">
        <v>36</v>
      </c>
      <c r="D16" s="2" t="s">
        <v>48</v>
      </c>
      <c r="E16" s="5">
        <v>44732</v>
      </c>
      <c r="F16" s="1" t="s">
        <v>49</v>
      </c>
      <c r="G16" s="2">
        <v>2</v>
      </c>
      <c r="H16" s="2" t="s">
        <v>38</v>
      </c>
      <c r="I16" s="2">
        <v>2000</v>
      </c>
      <c r="J16" s="2">
        <v>18</v>
      </c>
      <c r="K16" s="2" t="s">
        <v>39</v>
      </c>
      <c r="L16" s="2"/>
      <c r="M16" s="2" t="s">
        <v>40</v>
      </c>
      <c r="N16" s="2">
        <v>7</v>
      </c>
      <c r="O16" s="2">
        <v>10</v>
      </c>
      <c r="P16" s="2"/>
      <c r="Q16" s="2"/>
      <c r="R16" s="2" t="s">
        <v>39</v>
      </c>
      <c r="S16" s="2" t="s">
        <v>45</v>
      </c>
      <c r="T16" s="2">
        <v>1</v>
      </c>
      <c r="U16" s="2">
        <v>1</v>
      </c>
      <c r="V16" s="2"/>
      <c r="W16" s="2">
        <v>3</v>
      </c>
      <c r="X16" s="2">
        <v>1</v>
      </c>
      <c r="Y16" s="2" t="s">
        <v>39</v>
      </c>
      <c r="Z16" s="2">
        <v>1</v>
      </c>
      <c r="AA16" s="2">
        <v>0</v>
      </c>
      <c r="AB16" s="2">
        <v>0.5</v>
      </c>
      <c r="AC16" s="2">
        <v>2</v>
      </c>
      <c r="AD16" s="2"/>
      <c r="AE16" s="2"/>
      <c r="AF16" s="8"/>
      <c r="AH16" s="2">
        <v>95</v>
      </c>
      <c r="AI16" s="2" t="s">
        <v>41</v>
      </c>
      <c r="AJ16" s="3" t="s">
        <v>52</v>
      </c>
    </row>
    <row r="17" spans="1:36" x14ac:dyDescent="0.45">
      <c r="A17" s="2">
        <v>22</v>
      </c>
      <c r="B17" s="6">
        <v>44775</v>
      </c>
      <c r="C17" s="2" t="s">
        <v>36</v>
      </c>
      <c r="D17" s="2" t="s">
        <v>48</v>
      </c>
      <c r="E17" s="5">
        <v>44732</v>
      </c>
      <c r="F17" s="1" t="s">
        <v>49</v>
      </c>
      <c r="G17" s="2">
        <v>2</v>
      </c>
      <c r="H17" s="2" t="s">
        <v>38</v>
      </c>
      <c r="I17" s="2">
        <v>2000</v>
      </c>
      <c r="J17" s="2">
        <v>0.5</v>
      </c>
      <c r="K17" s="2" t="s">
        <v>39</v>
      </c>
      <c r="L17" s="2"/>
      <c r="M17" s="2" t="s">
        <v>40</v>
      </c>
      <c r="N17" s="2">
        <v>7</v>
      </c>
      <c r="O17" s="2">
        <v>10</v>
      </c>
      <c r="P17" s="2"/>
      <c r="Q17" s="2"/>
      <c r="R17" s="2" t="s">
        <v>39</v>
      </c>
      <c r="S17" s="2" t="s">
        <v>45</v>
      </c>
      <c r="T17" s="2">
        <v>1</v>
      </c>
      <c r="U17" s="2">
        <v>1</v>
      </c>
      <c r="V17" s="2"/>
      <c r="W17" s="2">
        <v>3</v>
      </c>
      <c r="X17" s="2">
        <v>1</v>
      </c>
      <c r="Y17" s="2" t="s">
        <v>39</v>
      </c>
      <c r="Z17" s="2">
        <v>1</v>
      </c>
      <c r="AA17" s="2">
        <v>0</v>
      </c>
      <c r="AB17" s="2">
        <v>0.5</v>
      </c>
      <c r="AC17" s="2">
        <v>3</v>
      </c>
      <c r="AD17" s="2"/>
      <c r="AE17" s="2"/>
      <c r="AF17" s="8"/>
      <c r="AH17" s="2">
        <v>95</v>
      </c>
      <c r="AI17" s="2" t="s">
        <v>41</v>
      </c>
      <c r="AJ17" s="3" t="s">
        <v>52</v>
      </c>
    </row>
    <row r="18" spans="1:36" x14ac:dyDescent="0.45">
      <c r="A18" s="2">
        <v>23</v>
      </c>
      <c r="B18" s="6">
        <v>44776</v>
      </c>
      <c r="C18" s="2" t="s">
        <v>36</v>
      </c>
      <c r="D18" s="2" t="s">
        <v>48</v>
      </c>
      <c r="E18" s="5">
        <v>44732</v>
      </c>
      <c r="F18" s="1" t="s">
        <v>49</v>
      </c>
      <c r="G18" s="2">
        <v>2</v>
      </c>
      <c r="H18" s="2" t="s">
        <v>38</v>
      </c>
      <c r="I18" s="2">
        <v>2000</v>
      </c>
      <c r="J18" s="2">
        <v>1</v>
      </c>
      <c r="K18" s="2" t="s">
        <v>39</v>
      </c>
      <c r="L18" s="2"/>
      <c r="M18" s="2" t="s">
        <v>40</v>
      </c>
      <c r="N18" s="2">
        <v>8</v>
      </c>
      <c r="O18" s="2">
        <v>10</v>
      </c>
      <c r="P18" s="2"/>
      <c r="Q18" s="2"/>
      <c r="R18" s="2" t="s">
        <v>39</v>
      </c>
      <c r="S18" s="2" t="s">
        <v>45</v>
      </c>
      <c r="T18" s="2">
        <v>1</v>
      </c>
      <c r="U18" s="2">
        <v>1</v>
      </c>
      <c r="V18" s="2"/>
      <c r="W18" s="2">
        <v>3</v>
      </c>
      <c r="X18" s="2">
        <v>3</v>
      </c>
      <c r="Y18" s="2" t="s">
        <v>39</v>
      </c>
      <c r="Z18" s="2">
        <v>18</v>
      </c>
      <c r="AA18" s="2">
        <v>0</v>
      </c>
      <c r="AB18" s="2">
        <v>0.5</v>
      </c>
      <c r="AC18" s="2">
        <v>3</v>
      </c>
      <c r="AD18" s="2"/>
      <c r="AE18" s="2"/>
      <c r="AF18" s="8">
        <v>600</v>
      </c>
      <c r="AH18" s="2">
        <v>95</v>
      </c>
      <c r="AI18" s="2" t="s">
        <v>41</v>
      </c>
      <c r="AJ18" s="3" t="s">
        <v>53</v>
      </c>
    </row>
    <row r="19" spans="1:36" x14ac:dyDescent="0.45">
      <c r="A19" s="2">
        <v>24</v>
      </c>
      <c r="B19" s="6">
        <v>44781</v>
      </c>
      <c r="C19" s="2" t="s">
        <v>36</v>
      </c>
      <c r="D19" s="2" t="s">
        <v>48</v>
      </c>
      <c r="E19" s="5">
        <v>44732</v>
      </c>
      <c r="F19" s="1" t="s">
        <v>49</v>
      </c>
      <c r="G19" s="2">
        <v>2</v>
      </c>
      <c r="H19" s="2" t="s">
        <v>38</v>
      </c>
      <c r="I19" s="2">
        <v>2000</v>
      </c>
      <c r="J19" s="2">
        <v>1</v>
      </c>
      <c r="K19" s="2" t="s">
        <v>39</v>
      </c>
      <c r="L19" s="2"/>
      <c r="M19" s="2" t="s">
        <v>40</v>
      </c>
      <c r="N19" s="2">
        <v>9</v>
      </c>
      <c r="O19" s="2">
        <v>10</v>
      </c>
      <c r="P19" s="2"/>
      <c r="Q19" s="2"/>
      <c r="R19" s="2" t="s">
        <v>39</v>
      </c>
      <c r="S19" s="2" t="s">
        <v>45</v>
      </c>
      <c r="T19" s="2">
        <v>0.1</v>
      </c>
      <c r="U19" s="2">
        <v>0.5</v>
      </c>
      <c r="V19" s="2"/>
      <c r="W19" s="2">
        <v>3</v>
      </c>
      <c r="X19" s="2">
        <v>1</v>
      </c>
      <c r="Y19" s="2" t="s">
        <v>39</v>
      </c>
      <c r="Z19" s="2">
        <v>1</v>
      </c>
      <c r="AA19" s="2">
        <v>0</v>
      </c>
      <c r="AB19" s="2">
        <v>0.5</v>
      </c>
      <c r="AC19" s="2">
        <v>2</v>
      </c>
      <c r="AD19" s="2"/>
      <c r="AE19" s="2"/>
      <c r="AF19" s="8"/>
      <c r="AH19" s="2">
        <v>95</v>
      </c>
      <c r="AI19" s="2" t="s">
        <v>41</v>
      </c>
      <c r="AJ19" s="3" t="s">
        <v>54</v>
      </c>
    </row>
    <row r="20" spans="1:36" x14ac:dyDescent="0.45">
      <c r="A20" s="2">
        <v>25</v>
      </c>
      <c r="B20" s="6">
        <v>44781</v>
      </c>
      <c r="C20" s="2" t="s">
        <v>36</v>
      </c>
      <c r="D20" s="2" t="s">
        <v>48</v>
      </c>
      <c r="E20" s="5">
        <v>44732</v>
      </c>
      <c r="F20" s="1" t="s">
        <v>49</v>
      </c>
      <c r="G20" s="2">
        <v>2</v>
      </c>
      <c r="H20" s="2" t="s">
        <v>38</v>
      </c>
      <c r="I20" s="2">
        <v>2000</v>
      </c>
      <c r="J20" s="2">
        <v>1</v>
      </c>
      <c r="K20" s="2" t="s">
        <v>39</v>
      </c>
      <c r="L20" s="2"/>
      <c r="M20" s="2" t="s">
        <v>40</v>
      </c>
      <c r="N20" s="2">
        <v>9</v>
      </c>
      <c r="O20" s="2">
        <v>10</v>
      </c>
      <c r="P20" s="2"/>
      <c r="Q20" s="2"/>
      <c r="R20" s="2" t="s">
        <v>39</v>
      </c>
      <c r="S20" s="2" t="s">
        <v>45</v>
      </c>
      <c r="T20" s="2">
        <v>0.5</v>
      </c>
      <c r="U20" s="2">
        <v>0.5</v>
      </c>
      <c r="V20" s="2"/>
      <c r="W20" s="2">
        <v>3</v>
      </c>
      <c r="X20" s="2">
        <v>1</v>
      </c>
      <c r="Y20" s="2" t="s">
        <v>39</v>
      </c>
      <c r="Z20" s="2">
        <v>1</v>
      </c>
      <c r="AA20" s="2">
        <v>0</v>
      </c>
      <c r="AB20" s="2">
        <v>0.5</v>
      </c>
      <c r="AC20" s="2">
        <v>2</v>
      </c>
      <c r="AD20" s="2"/>
      <c r="AE20" s="2"/>
      <c r="AF20" s="8"/>
      <c r="AH20" s="2">
        <v>90</v>
      </c>
      <c r="AI20" s="2" t="s">
        <v>41</v>
      </c>
      <c r="AJ20" s="3" t="s">
        <v>55</v>
      </c>
    </row>
    <row r="21" spans="1:36" x14ac:dyDescent="0.45">
      <c r="A21" s="2">
        <v>26</v>
      </c>
      <c r="B21" s="6">
        <v>44781</v>
      </c>
      <c r="C21" s="2" t="s">
        <v>36</v>
      </c>
      <c r="D21" s="2" t="s">
        <v>48</v>
      </c>
      <c r="E21" s="5">
        <v>44732</v>
      </c>
      <c r="F21" s="1" t="s">
        <v>49</v>
      </c>
      <c r="G21" s="2">
        <v>2</v>
      </c>
      <c r="H21" s="2" t="s">
        <v>38</v>
      </c>
      <c r="I21" s="2">
        <v>2000</v>
      </c>
      <c r="J21" s="2">
        <v>1</v>
      </c>
      <c r="K21" s="2" t="s">
        <v>39</v>
      </c>
      <c r="L21" s="2"/>
      <c r="M21" s="2" t="s">
        <v>40</v>
      </c>
      <c r="N21" s="2">
        <v>9</v>
      </c>
      <c r="O21" s="2">
        <v>10</v>
      </c>
      <c r="P21" s="2"/>
      <c r="Q21" s="2"/>
      <c r="R21" s="2" t="s">
        <v>39</v>
      </c>
      <c r="S21" s="2" t="s">
        <v>45</v>
      </c>
      <c r="T21" s="2">
        <v>1</v>
      </c>
      <c r="U21" s="2">
        <v>0.5</v>
      </c>
      <c r="V21" s="2"/>
      <c r="W21" s="2">
        <v>3</v>
      </c>
      <c r="X21" s="2">
        <v>1</v>
      </c>
      <c r="Y21" s="2" t="s">
        <v>39</v>
      </c>
      <c r="Z21" s="2">
        <v>1</v>
      </c>
      <c r="AA21" s="2">
        <v>0</v>
      </c>
      <c r="AB21" s="2">
        <v>0.5</v>
      </c>
      <c r="AC21" s="2">
        <v>7</v>
      </c>
      <c r="AD21" s="2"/>
      <c r="AE21" s="2"/>
      <c r="AF21" s="8"/>
      <c r="AH21" s="2">
        <v>95</v>
      </c>
      <c r="AI21" s="2" t="s">
        <v>41</v>
      </c>
      <c r="AJ21" s="3" t="s">
        <v>56</v>
      </c>
    </row>
    <row r="22" spans="1:36" x14ac:dyDescent="0.45">
      <c r="A22" s="2">
        <v>27</v>
      </c>
      <c r="B22" s="6">
        <v>44783</v>
      </c>
      <c r="C22" s="2" t="s">
        <v>36</v>
      </c>
      <c r="D22" s="2" t="s">
        <v>48</v>
      </c>
      <c r="E22" s="5">
        <v>44732</v>
      </c>
      <c r="F22" s="1" t="s">
        <v>49</v>
      </c>
      <c r="G22" s="2">
        <v>2</v>
      </c>
      <c r="H22" s="2" t="s">
        <v>38</v>
      </c>
      <c r="I22" s="2">
        <v>2000</v>
      </c>
      <c r="J22" s="2">
        <v>24</v>
      </c>
      <c r="K22" s="2" t="s">
        <v>39</v>
      </c>
      <c r="L22" s="2"/>
      <c r="M22" s="2" t="s">
        <v>57</v>
      </c>
      <c r="N22" s="2">
        <v>1</v>
      </c>
      <c r="O22" s="2"/>
      <c r="P22" s="2"/>
      <c r="Q22" s="2"/>
      <c r="R22" s="2" t="s">
        <v>45</v>
      </c>
      <c r="S22" s="2" t="s">
        <v>45</v>
      </c>
      <c r="T22" s="2">
        <v>0.1</v>
      </c>
      <c r="U22" s="2">
        <v>0.5</v>
      </c>
      <c r="V22" s="2"/>
      <c r="W22" s="2">
        <v>3</v>
      </c>
      <c r="X22" s="2">
        <v>1</v>
      </c>
      <c r="Y22" s="2" t="s">
        <v>39</v>
      </c>
      <c r="Z22" s="2">
        <v>1.5</v>
      </c>
      <c r="AA22" s="2">
        <v>0</v>
      </c>
      <c r="AB22" s="2">
        <v>0.5</v>
      </c>
      <c r="AC22" s="2">
        <v>2</v>
      </c>
      <c r="AD22" s="2"/>
      <c r="AE22" s="2"/>
      <c r="AF22" s="8">
        <v>600</v>
      </c>
      <c r="AH22" s="2">
        <v>95</v>
      </c>
      <c r="AI22" s="2" t="s">
        <v>41</v>
      </c>
      <c r="AJ22" s="3"/>
    </row>
    <row r="23" spans="1:36" x14ac:dyDescent="0.45">
      <c r="A23" s="2">
        <v>28</v>
      </c>
      <c r="B23" s="6">
        <v>44783</v>
      </c>
      <c r="C23" s="2" t="s">
        <v>36</v>
      </c>
      <c r="D23" s="2" t="s">
        <v>48</v>
      </c>
      <c r="E23" s="5">
        <v>44732</v>
      </c>
      <c r="F23" s="1" t="s">
        <v>49</v>
      </c>
      <c r="G23" s="2">
        <v>2</v>
      </c>
      <c r="H23" s="2" t="s">
        <v>38</v>
      </c>
      <c r="I23" s="2">
        <v>2000</v>
      </c>
      <c r="J23" s="2">
        <v>2</v>
      </c>
      <c r="K23" s="2" t="s">
        <v>39</v>
      </c>
      <c r="L23" s="2"/>
      <c r="M23" s="2" t="s">
        <v>57</v>
      </c>
      <c r="N23" s="2">
        <v>1</v>
      </c>
      <c r="O23" s="2"/>
      <c r="P23" s="2"/>
      <c r="Q23" s="2"/>
      <c r="R23" s="2" t="s">
        <v>45</v>
      </c>
      <c r="S23" s="2" t="s">
        <v>45</v>
      </c>
      <c r="T23" s="2">
        <v>0.1</v>
      </c>
      <c r="U23" s="2">
        <v>0.5</v>
      </c>
      <c r="V23" s="2"/>
      <c r="W23" s="2">
        <v>3</v>
      </c>
      <c r="X23" s="2">
        <v>1</v>
      </c>
      <c r="Y23" s="2" t="s">
        <v>39</v>
      </c>
      <c r="Z23" s="2">
        <v>1.5</v>
      </c>
      <c r="AA23" s="2">
        <v>0</v>
      </c>
      <c r="AB23" s="2">
        <v>0.5</v>
      </c>
      <c r="AC23" s="2">
        <v>2</v>
      </c>
      <c r="AD23" s="2"/>
      <c r="AE23" s="2"/>
      <c r="AF23" s="8">
        <v>690</v>
      </c>
      <c r="AH23" s="2">
        <v>95</v>
      </c>
      <c r="AI23" s="2" t="s">
        <v>41</v>
      </c>
      <c r="AJ23" s="3"/>
    </row>
    <row r="24" spans="1:36" x14ac:dyDescent="0.45">
      <c r="A24" s="2">
        <v>29</v>
      </c>
      <c r="B24" s="6">
        <v>44784</v>
      </c>
      <c r="C24" s="2" t="s">
        <v>36</v>
      </c>
      <c r="D24" s="2" t="s">
        <v>48</v>
      </c>
      <c r="E24" s="5">
        <v>44732</v>
      </c>
      <c r="F24" s="1" t="s">
        <v>49</v>
      </c>
      <c r="G24" s="2">
        <v>2</v>
      </c>
      <c r="H24" s="2" t="s">
        <v>38</v>
      </c>
      <c r="I24" s="2">
        <v>2000</v>
      </c>
      <c r="J24" s="2">
        <v>24</v>
      </c>
      <c r="K24" s="2" t="s">
        <v>39</v>
      </c>
      <c r="L24" s="2"/>
      <c r="M24" s="2" t="s">
        <v>57</v>
      </c>
      <c r="N24" s="2">
        <v>2</v>
      </c>
      <c r="O24" s="2"/>
      <c r="P24" s="2"/>
      <c r="Q24" s="2"/>
      <c r="R24" s="2" t="s">
        <v>45</v>
      </c>
      <c r="S24" s="2" t="s">
        <v>39</v>
      </c>
      <c r="T24" s="2"/>
      <c r="U24" s="2"/>
      <c r="V24" s="2"/>
      <c r="W24" s="2">
        <v>3</v>
      </c>
      <c r="X24" s="2">
        <v>1</v>
      </c>
      <c r="Y24" s="2" t="s">
        <v>39</v>
      </c>
      <c r="Z24" s="2">
        <v>1.5</v>
      </c>
      <c r="AA24" s="2">
        <v>0</v>
      </c>
      <c r="AB24" s="2">
        <v>0.5</v>
      </c>
      <c r="AC24" s="2">
        <v>8</v>
      </c>
      <c r="AD24" s="2"/>
      <c r="AE24" s="2"/>
      <c r="AF24" s="8">
        <v>700</v>
      </c>
      <c r="AH24" s="2">
        <v>95</v>
      </c>
      <c r="AI24" s="2" t="s">
        <v>41</v>
      </c>
      <c r="AJ24" s="3"/>
    </row>
    <row r="25" spans="1:36" x14ac:dyDescent="0.45">
      <c r="A25" s="2">
        <v>30</v>
      </c>
      <c r="B25" s="6">
        <v>44785</v>
      </c>
      <c r="C25" s="2" t="s">
        <v>36</v>
      </c>
      <c r="D25" s="2" t="s">
        <v>48</v>
      </c>
      <c r="E25" s="5">
        <v>44732</v>
      </c>
      <c r="F25" s="1" t="s">
        <v>49</v>
      </c>
      <c r="G25" s="2">
        <v>2</v>
      </c>
      <c r="H25" s="2" t="s">
        <v>38</v>
      </c>
      <c r="I25" s="2">
        <v>2000</v>
      </c>
      <c r="J25" s="2">
        <v>2</v>
      </c>
      <c r="K25" s="2" t="s">
        <v>39</v>
      </c>
      <c r="L25" s="2"/>
      <c r="M25" s="2" t="s">
        <v>57</v>
      </c>
      <c r="N25" s="2">
        <v>3</v>
      </c>
      <c r="O25" s="2"/>
      <c r="P25" s="2"/>
      <c r="Q25" s="2"/>
      <c r="R25" s="2" t="s">
        <v>45</v>
      </c>
      <c r="S25" s="2" t="s">
        <v>45</v>
      </c>
      <c r="T25" s="2">
        <v>0.1</v>
      </c>
      <c r="U25" s="2">
        <v>0.25</v>
      </c>
      <c r="V25" s="2"/>
      <c r="W25" s="2">
        <v>3</v>
      </c>
      <c r="X25" s="2">
        <v>1</v>
      </c>
      <c r="Y25" s="2" t="s">
        <v>39</v>
      </c>
      <c r="Z25" s="2">
        <v>1.5</v>
      </c>
      <c r="AA25" s="2">
        <v>0</v>
      </c>
      <c r="AB25" s="2">
        <v>0.5</v>
      </c>
      <c r="AC25" s="2">
        <v>4</v>
      </c>
      <c r="AD25" s="2"/>
      <c r="AE25" s="2"/>
      <c r="AF25" s="8">
        <v>811</v>
      </c>
      <c r="AH25" s="2">
        <v>95</v>
      </c>
      <c r="AI25" s="2" t="s">
        <v>41</v>
      </c>
      <c r="AJ25" s="3" t="s">
        <v>58</v>
      </c>
    </row>
    <row r="26" spans="1:36" x14ac:dyDescent="0.45">
      <c r="A26" s="2">
        <v>31</v>
      </c>
      <c r="B26" s="6">
        <v>44785</v>
      </c>
      <c r="C26" s="2" t="s">
        <v>36</v>
      </c>
      <c r="D26" s="2" t="s">
        <v>48</v>
      </c>
      <c r="E26" s="5">
        <v>44732</v>
      </c>
      <c r="F26" s="1" t="s">
        <v>49</v>
      </c>
      <c r="G26" s="2">
        <v>2</v>
      </c>
      <c r="H26" s="2" t="s">
        <v>38</v>
      </c>
      <c r="I26" s="2">
        <v>2000</v>
      </c>
      <c r="J26" s="2">
        <v>2</v>
      </c>
      <c r="K26" s="2" t="s">
        <v>39</v>
      </c>
      <c r="L26" s="2"/>
      <c r="M26" s="2" t="s">
        <v>57</v>
      </c>
      <c r="N26" s="2">
        <v>3</v>
      </c>
      <c r="O26" s="2"/>
      <c r="P26" s="2"/>
      <c r="Q26" s="2"/>
      <c r="R26" s="2" t="s">
        <v>45</v>
      </c>
      <c r="S26" s="2" t="s">
        <v>45</v>
      </c>
      <c r="T26" s="2">
        <v>0.1</v>
      </c>
      <c r="U26" s="2">
        <v>0.5</v>
      </c>
      <c r="V26" s="2"/>
      <c r="W26" s="2">
        <v>3</v>
      </c>
      <c r="X26" s="2">
        <v>1</v>
      </c>
      <c r="Y26" s="2" t="s">
        <v>39</v>
      </c>
      <c r="Z26" s="2">
        <v>1.5</v>
      </c>
      <c r="AA26" s="2">
        <v>0</v>
      </c>
      <c r="AB26" s="2">
        <v>0.5</v>
      </c>
      <c r="AC26" s="2">
        <v>6</v>
      </c>
      <c r="AD26" s="2"/>
      <c r="AE26" s="2"/>
      <c r="AF26" s="8">
        <v>836</v>
      </c>
      <c r="AH26" s="2">
        <v>95</v>
      </c>
      <c r="AI26" s="2" t="s">
        <v>41</v>
      </c>
      <c r="AJ26" s="3"/>
    </row>
    <row r="27" spans="1:36" x14ac:dyDescent="0.45">
      <c r="A27" s="2">
        <v>32</v>
      </c>
      <c r="B27" s="6">
        <v>44785</v>
      </c>
      <c r="C27" s="2" t="s">
        <v>36</v>
      </c>
      <c r="D27" s="2" t="s">
        <v>48</v>
      </c>
      <c r="E27" s="5">
        <v>44732</v>
      </c>
      <c r="F27" s="1" t="s">
        <v>49</v>
      </c>
      <c r="G27" s="2">
        <v>2</v>
      </c>
      <c r="H27" s="2" t="s">
        <v>38</v>
      </c>
      <c r="I27" s="2">
        <v>2000</v>
      </c>
      <c r="J27" s="2">
        <v>2</v>
      </c>
      <c r="K27" s="2" t="s">
        <v>39</v>
      </c>
      <c r="L27" s="2"/>
      <c r="M27" s="2" t="s">
        <v>57</v>
      </c>
      <c r="N27" s="2">
        <v>3</v>
      </c>
      <c r="O27" s="2"/>
      <c r="P27" s="2"/>
      <c r="Q27" s="2"/>
      <c r="R27" s="2" t="s">
        <v>45</v>
      </c>
      <c r="S27" s="2" t="s">
        <v>45</v>
      </c>
      <c r="T27" s="2">
        <v>0.1</v>
      </c>
      <c r="U27" s="2">
        <v>1</v>
      </c>
      <c r="V27" s="2"/>
      <c r="W27" s="2">
        <v>3</v>
      </c>
      <c r="X27" s="2">
        <v>1</v>
      </c>
      <c r="Y27" s="2" t="s">
        <v>39</v>
      </c>
      <c r="Z27" s="2">
        <v>1.5</v>
      </c>
      <c r="AA27" s="2">
        <v>0</v>
      </c>
      <c r="AB27" s="2">
        <v>0.5</v>
      </c>
      <c r="AC27" s="2">
        <v>6</v>
      </c>
      <c r="AD27" s="2"/>
      <c r="AE27" s="2"/>
      <c r="AF27" s="8">
        <v>797</v>
      </c>
      <c r="AH27" s="2">
        <v>95</v>
      </c>
      <c r="AI27" s="2" t="s">
        <v>41</v>
      </c>
      <c r="AJ27" s="3"/>
    </row>
    <row r="28" spans="1:36" x14ac:dyDescent="0.45">
      <c r="A28" s="1">
        <v>33</v>
      </c>
      <c r="B28" s="7">
        <v>44792</v>
      </c>
      <c r="C28" s="2" t="s">
        <v>36</v>
      </c>
      <c r="D28" s="1" t="s">
        <v>37</v>
      </c>
      <c r="G28" s="2">
        <v>4</v>
      </c>
      <c r="H28" s="2" t="s">
        <v>38</v>
      </c>
      <c r="I28" s="2">
        <v>2000</v>
      </c>
      <c r="J28" s="1">
        <v>2</v>
      </c>
      <c r="K28" s="1" t="s">
        <v>39</v>
      </c>
      <c r="M28" s="1" t="s">
        <v>40</v>
      </c>
      <c r="N28" s="1">
        <v>0</v>
      </c>
      <c r="O28" s="1">
        <v>5</v>
      </c>
      <c r="R28" s="1" t="s">
        <v>39</v>
      </c>
      <c r="S28" s="1" t="s">
        <v>45</v>
      </c>
      <c r="T28" s="1">
        <v>1</v>
      </c>
      <c r="U28" s="1">
        <v>0.5</v>
      </c>
      <c r="V28" s="1">
        <v>0</v>
      </c>
      <c r="W28" s="1">
        <v>3</v>
      </c>
      <c r="X28" s="1">
        <v>1.25</v>
      </c>
      <c r="Y28" s="2" t="s">
        <v>39</v>
      </c>
      <c r="Z28" s="1">
        <v>20</v>
      </c>
      <c r="AA28" s="1">
        <v>1</v>
      </c>
      <c r="AB28" s="1">
        <v>0.67</v>
      </c>
      <c r="AC28" s="1">
        <v>3</v>
      </c>
      <c r="AH28" s="1">
        <v>95</v>
      </c>
      <c r="AI28" s="1" t="s">
        <v>41</v>
      </c>
      <c r="AJ28" s="4" t="s">
        <v>59</v>
      </c>
    </row>
    <row r="29" spans="1:36" x14ac:dyDescent="0.45">
      <c r="A29" s="1">
        <v>34</v>
      </c>
      <c r="B29" s="7">
        <v>44795</v>
      </c>
      <c r="C29" s="1" t="s">
        <v>36</v>
      </c>
      <c r="D29" s="1" t="s">
        <v>48</v>
      </c>
      <c r="E29" s="5">
        <v>44732</v>
      </c>
      <c r="F29" s="1" t="s">
        <v>49</v>
      </c>
      <c r="G29" s="1">
        <v>0.5</v>
      </c>
      <c r="H29" s="2" t="s">
        <v>38</v>
      </c>
      <c r="I29" s="2">
        <v>2000</v>
      </c>
      <c r="J29" s="1">
        <v>0.5</v>
      </c>
      <c r="K29" s="1" t="s">
        <v>39</v>
      </c>
      <c r="M29" s="1" t="s">
        <v>57</v>
      </c>
      <c r="N29" s="1">
        <v>10</v>
      </c>
      <c r="R29" s="1" t="s">
        <v>45</v>
      </c>
      <c r="S29" s="1" t="s">
        <v>39</v>
      </c>
      <c r="W29" s="1">
        <v>3</v>
      </c>
      <c r="X29" s="1">
        <v>1</v>
      </c>
      <c r="Y29" s="1" t="s">
        <v>39</v>
      </c>
      <c r="Z29" s="1">
        <v>1</v>
      </c>
      <c r="AA29" s="1">
        <v>0</v>
      </c>
      <c r="AB29" s="1">
        <v>0.5</v>
      </c>
      <c r="AC29" s="1">
        <v>7</v>
      </c>
      <c r="AF29" s="9">
        <v>450</v>
      </c>
      <c r="AH29" s="1">
        <v>95</v>
      </c>
      <c r="AI29" s="1" t="s">
        <v>41</v>
      </c>
    </row>
    <row r="30" spans="1:36" x14ac:dyDescent="0.45">
      <c r="A30" s="1">
        <v>35</v>
      </c>
      <c r="B30" s="7">
        <v>44795</v>
      </c>
      <c r="C30" s="1" t="s">
        <v>36</v>
      </c>
      <c r="D30" s="1" t="s">
        <v>37</v>
      </c>
      <c r="G30" s="1">
        <v>4</v>
      </c>
      <c r="H30" s="2" t="s">
        <v>42</v>
      </c>
      <c r="I30" s="2">
        <v>2000</v>
      </c>
      <c r="J30" s="1">
        <v>2</v>
      </c>
      <c r="K30" s="1" t="s">
        <v>39</v>
      </c>
      <c r="M30" s="2" t="s">
        <v>43</v>
      </c>
      <c r="R30" s="1" t="s">
        <v>39</v>
      </c>
      <c r="S30" s="2" t="s">
        <v>42</v>
      </c>
      <c r="T30" s="1">
        <v>1</v>
      </c>
      <c r="W30" s="1">
        <v>3</v>
      </c>
      <c r="X30" s="1">
        <v>3</v>
      </c>
      <c r="Y30" s="1" t="s">
        <v>39</v>
      </c>
      <c r="Z30" s="1">
        <v>62</v>
      </c>
      <c r="AA30" s="1">
        <v>0.5</v>
      </c>
      <c r="AB30" s="1">
        <v>2</v>
      </c>
      <c r="AC30" s="1">
        <v>1</v>
      </c>
      <c r="AF30" s="9">
        <v>1000</v>
      </c>
      <c r="AH30" s="1">
        <v>90</v>
      </c>
      <c r="AI30" s="1" t="s">
        <v>60</v>
      </c>
      <c r="AJ30" s="4" t="s">
        <v>61</v>
      </c>
    </row>
    <row r="31" spans="1:36" x14ac:dyDescent="0.45">
      <c r="A31" s="1">
        <v>36</v>
      </c>
      <c r="B31" s="7">
        <v>44795</v>
      </c>
      <c r="C31" s="1" t="s">
        <v>62</v>
      </c>
      <c r="D31" s="1" t="s">
        <v>48</v>
      </c>
      <c r="G31" s="1">
        <v>4</v>
      </c>
      <c r="H31" s="2" t="s">
        <v>42</v>
      </c>
      <c r="I31" s="2">
        <v>2000</v>
      </c>
      <c r="J31" s="1">
        <v>2</v>
      </c>
      <c r="K31" s="1" t="s">
        <v>39</v>
      </c>
      <c r="M31" s="2" t="s">
        <v>43</v>
      </c>
      <c r="R31" s="1" t="s">
        <v>39</v>
      </c>
      <c r="S31" s="2" t="s">
        <v>42</v>
      </c>
      <c r="T31" s="1">
        <v>1</v>
      </c>
      <c r="W31" s="1">
        <v>3</v>
      </c>
      <c r="X31" s="1">
        <v>3</v>
      </c>
      <c r="Y31" s="1" t="s">
        <v>39</v>
      </c>
      <c r="Z31" s="1">
        <v>62</v>
      </c>
      <c r="AA31" s="1">
        <v>0.5</v>
      </c>
      <c r="AB31" s="1">
        <v>2</v>
      </c>
      <c r="AC31" s="1">
        <v>1</v>
      </c>
      <c r="AF31" s="9">
        <v>1300</v>
      </c>
      <c r="AH31" s="1">
        <v>90</v>
      </c>
      <c r="AI31" s="1" t="s">
        <v>60</v>
      </c>
      <c r="AJ31" s="4" t="s">
        <v>63</v>
      </c>
    </row>
    <row r="32" spans="1:36" x14ac:dyDescent="0.45">
      <c r="A32" s="1">
        <v>37</v>
      </c>
      <c r="B32" s="7">
        <v>44796</v>
      </c>
      <c r="C32" s="1" t="s">
        <v>36</v>
      </c>
      <c r="D32" s="1" t="s">
        <v>48</v>
      </c>
      <c r="E32" s="5">
        <v>44732</v>
      </c>
      <c r="F32" s="1" t="s">
        <v>49</v>
      </c>
      <c r="G32" s="1">
        <v>0.5</v>
      </c>
      <c r="H32" s="2" t="s">
        <v>38</v>
      </c>
      <c r="I32" s="2">
        <v>2000</v>
      </c>
      <c r="J32" s="1">
        <v>24</v>
      </c>
      <c r="K32" s="1" t="s">
        <v>39</v>
      </c>
      <c r="M32" s="1" t="s">
        <v>40</v>
      </c>
      <c r="N32" s="1">
        <v>1</v>
      </c>
      <c r="O32" s="1">
        <v>5</v>
      </c>
      <c r="R32" s="1" t="s">
        <v>39</v>
      </c>
      <c r="S32" s="1" t="s">
        <v>39</v>
      </c>
      <c r="W32" s="1">
        <v>3</v>
      </c>
      <c r="X32" s="1">
        <v>1.5</v>
      </c>
      <c r="Y32" s="1" t="s">
        <v>39</v>
      </c>
      <c r="Z32" s="1">
        <v>1</v>
      </c>
      <c r="AA32" s="1">
        <v>0</v>
      </c>
      <c r="AB32" s="1">
        <v>0.5</v>
      </c>
      <c r="AC32" s="1">
        <v>4</v>
      </c>
      <c r="AD32" s="1" t="s">
        <v>64</v>
      </c>
      <c r="AF32" s="9">
        <v>770</v>
      </c>
      <c r="AH32" s="1">
        <v>70</v>
      </c>
      <c r="AI32" s="1" t="s">
        <v>41</v>
      </c>
    </row>
    <row r="33" spans="1:36" x14ac:dyDescent="0.45">
      <c r="A33" s="1">
        <v>38</v>
      </c>
      <c r="B33" s="7">
        <v>44796</v>
      </c>
      <c r="C33" s="1" t="s">
        <v>36</v>
      </c>
      <c r="D33" s="1" t="s">
        <v>48</v>
      </c>
      <c r="E33" s="5">
        <v>44732</v>
      </c>
      <c r="F33" s="1" t="s">
        <v>49</v>
      </c>
      <c r="G33" s="1">
        <v>0.5</v>
      </c>
      <c r="H33" s="2" t="s">
        <v>38</v>
      </c>
      <c r="I33" s="2">
        <v>2000</v>
      </c>
      <c r="J33" s="1">
        <v>24</v>
      </c>
      <c r="K33" s="1" t="s">
        <v>39</v>
      </c>
      <c r="M33" s="1" t="s">
        <v>40</v>
      </c>
      <c r="N33" s="1">
        <v>1</v>
      </c>
      <c r="O33" s="1">
        <v>5</v>
      </c>
      <c r="R33" s="1" t="s">
        <v>39</v>
      </c>
      <c r="S33" s="1" t="s">
        <v>65</v>
      </c>
      <c r="T33" s="1">
        <v>1</v>
      </c>
      <c r="U33" s="1">
        <v>1</v>
      </c>
      <c r="W33" s="1">
        <v>3</v>
      </c>
      <c r="X33" s="1">
        <v>1</v>
      </c>
      <c r="Y33" s="1" t="s">
        <v>39</v>
      </c>
      <c r="Z33" s="1">
        <v>1</v>
      </c>
      <c r="AA33" s="1">
        <v>0.5</v>
      </c>
      <c r="AB33" s="1">
        <v>0.45</v>
      </c>
      <c r="AC33" s="1">
        <v>4</v>
      </c>
      <c r="AD33" s="1" t="s">
        <v>64</v>
      </c>
      <c r="AF33" s="9">
        <v>850</v>
      </c>
      <c r="AH33" s="1">
        <v>90</v>
      </c>
      <c r="AI33" s="1" t="s">
        <v>41</v>
      </c>
    </row>
    <row r="34" spans="1:36" x14ac:dyDescent="0.45">
      <c r="A34" s="1">
        <v>39</v>
      </c>
      <c r="B34" s="7">
        <v>44796</v>
      </c>
      <c r="C34" s="1" t="s">
        <v>62</v>
      </c>
      <c r="D34" s="1" t="s">
        <v>48</v>
      </c>
      <c r="G34" s="1">
        <v>0.5</v>
      </c>
      <c r="H34" s="2" t="s">
        <v>38</v>
      </c>
      <c r="I34" s="2">
        <v>2000</v>
      </c>
      <c r="J34" s="1">
        <v>1</v>
      </c>
      <c r="K34" s="1" t="s">
        <v>39</v>
      </c>
      <c r="M34" s="1" t="s">
        <v>40</v>
      </c>
      <c r="N34" s="1">
        <v>0</v>
      </c>
      <c r="O34" s="1">
        <v>10</v>
      </c>
      <c r="R34" s="1" t="s">
        <v>39</v>
      </c>
      <c r="S34" s="1" t="s">
        <v>39</v>
      </c>
      <c r="W34" s="1">
        <v>3</v>
      </c>
      <c r="X34" s="1">
        <v>1</v>
      </c>
      <c r="Y34" s="1" t="s">
        <v>39</v>
      </c>
      <c r="Z34" s="1">
        <v>1</v>
      </c>
      <c r="AA34" s="1">
        <v>0.5</v>
      </c>
      <c r="AB34" s="1">
        <v>0.45</v>
      </c>
      <c r="AC34" s="1">
        <v>7</v>
      </c>
      <c r="AD34" s="1" t="s">
        <v>66</v>
      </c>
      <c r="AH34" s="1">
        <v>20</v>
      </c>
      <c r="AI34" s="1" t="s">
        <v>41</v>
      </c>
    </row>
    <row r="35" spans="1:36" x14ac:dyDescent="0.45">
      <c r="A35" s="1">
        <v>40</v>
      </c>
      <c r="B35" s="7">
        <v>44796</v>
      </c>
      <c r="C35" s="1" t="s">
        <v>36</v>
      </c>
      <c r="D35" s="1" t="s">
        <v>37</v>
      </c>
      <c r="G35" s="1">
        <v>4</v>
      </c>
      <c r="H35" s="2" t="s">
        <v>42</v>
      </c>
      <c r="I35" s="2">
        <v>2000</v>
      </c>
      <c r="J35" s="1">
        <v>2</v>
      </c>
      <c r="K35" s="1" t="s">
        <v>39</v>
      </c>
      <c r="M35" s="2" t="s">
        <v>43</v>
      </c>
      <c r="R35" s="1" t="s">
        <v>39</v>
      </c>
      <c r="S35" s="2" t="s">
        <v>42</v>
      </c>
      <c r="T35" s="1">
        <v>1</v>
      </c>
      <c r="W35" s="1">
        <v>3</v>
      </c>
      <c r="X35" s="1">
        <v>3</v>
      </c>
      <c r="Y35" s="1" t="s">
        <v>39</v>
      </c>
      <c r="Z35" s="1">
        <v>20</v>
      </c>
      <c r="AA35" s="1">
        <v>0.5</v>
      </c>
      <c r="AB35" s="1">
        <v>2</v>
      </c>
      <c r="AC35" s="1">
        <v>2</v>
      </c>
      <c r="AD35" s="1" t="s">
        <v>67</v>
      </c>
      <c r="AF35" s="9">
        <v>645</v>
      </c>
      <c r="AH35" s="1">
        <v>90</v>
      </c>
      <c r="AI35" s="1" t="s">
        <v>60</v>
      </c>
      <c r="AJ35" s="4" t="s">
        <v>68</v>
      </c>
    </row>
    <row r="36" spans="1:36" x14ac:dyDescent="0.45">
      <c r="A36" s="1">
        <v>41</v>
      </c>
      <c r="B36" s="7">
        <v>44797</v>
      </c>
      <c r="C36" s="1" t="s">
        <v>36</v>
      </c>
      <c r="D36" s="1" t="s">
        <v>48</v>
      </c>
      <c r="E36" s="5">
        <v>44732</v>
      </c>
      <c r="F36" s="1" t="s">
        <v>49</v>
      </c>
      <c r="G36" s="1">
        <v>0.5</v>
      </c>
      <c r="H36" s="2" t="s">
        <v>38</v>
      </c>
      <c r="I36" s="2">
        <v>2000</v>
      </c>
      <c r="J36" s="1">
        <v>48</v>
      </c>
      <c r="K36" s="1" t="s">
        <v>39</v>
      </c>
      <c r="M36" s="1" t="s">
        <v>40</v>
      </c>
      <c r="N36" s="1">
        <v>1</v>
      </c>
      <c r="O36" s="1">
        <v>5</v>
      </c>
      <c r="R36" s="1" t="s">
        <v>39</v>
      </c>
      <c r="S36" s="1" t="s">
        <v>45</v>
      </c>
      <c r="T36" s="1">
        <v>1</v>
      </c>
      <c r="U36" s="1">
        <v>16</v>
      </c>
      <c r="V36" s="1">
        <v>1</v>
      </c>
      <c r="W36" s="1">
        <v>3</v>
      </c>
      <c r="X36" s="1">
        <v>1.25</v>
      </c>
      <c r="Y36" s="1" t="s">
        <v>39</v>
      </c>
      <c r="Z36" s="1">
        <v>1</v>
      </c>
      <c r="AA36" s="1">
        <v>0</v>
      </c>
      <c r="AB36" s="1">
        <v>0.5</v>
      </c>
      <c r="AC36" s="1">
        <v>4</v>
      </c>
      <c r="AD36" s="1" t="s">
        <v>64</v>
      </c>
      <c r="AH36" s="1">
        <v>95</v>
      </c>
      <c r="AI36" s="1" t="s">
        <v>41</v>
      </c>
      <c r="AJ36" s="4" t="s">
        <v>69</v>
      </c>
    </row>
    <row r="37" spans="1:36" x14ac:dyDescent="0.45">
      <c r="A37" s="1">
        <v>42</v>
      </c>
      <c r="B37" s="7">
        <v>44798</v>
      </c>
      <c r="C37" s="1" t="s">
        <v>36</v>
      </c>
      <c r="D37" s="1" t="s">
        <v>48</v>
      </c>
      <c r="E37" s="5">
        <v>44732</v>
      </c>
      <c r="F37" s="1" t="s">
        <v>49</v>
      </c>
      <c r="G37" s="1">
        <v>0.5</v>
      </c>
      <c r="H37" s="2" t="s">
        <v>38</v>
      </c>
      <c r="I37" s="2">
        <v>2000</v>
      </c>
      <c r="J37" s="1">
        <v>1.5</v>
      </c>
      <c r="K37" s="1" t="s">
        <v>39</v>
      </c>
      <c r="M37" s="1" t="s">
        <v>40</v>
      </c>
      <c r="N37" s="1">
        <v>2</v>
      </c>
      <c r="O37" s="1">
        <v>5</v>
      </c>
      <c r="R37" s="1" t="s">
        <v>39</v>
      </c>
      <c r="S37" s="1" t="s">
        <v>45</v>
      </c>
      <c r="T37" s="1">
        <v>1</v>
      </c>
      <c r="U37" s="1">
        <v>1</v>
      </c>
      <c r="V37" s="1">
        <v>2</v>
      </c>
      <c r="W37" s="1">
        <v>3</v>
      </c>
      <c r="X37" s="1">
        <v>0.8</v>
      </c>
      <c r="Y37" s="1" t="s">
        <v>39</v>
      </c>
      <c r="Z37" s="1">
        <v>1</v>
      </c>
      <c r="AA37" s="1">
        <v>0.5</v>
      </c>
      <c r="AB37" s="1">
        <v>0.5</v>
      </c>
      <c r="AC37" s="1">
        <v>3</v>
      </c>
      <c r="AD37" s="1" t="s">
        <v>64</v>
      </c>
      <c r="AF37" s="9">
        <v>680</v>
      </c>
      <c r="AH37" s="1">
        <v>95</v>
      </c>
      <c r="AI37" s="1" t="s">
        <v>41</v>
      </c>
      <c r="AJ37" s="4" t="s">
        <v>70</v>
      </c>
    </row>
    <row r="38" spans="1:36" x14ac:dyDescent="0.45">
      <c r="A38" s="1">
        <v>43</v>
      </c>
      <c r="B38" s="7">
        <v>44798</v>
      </c>
      <c r="C38" s="1" t="s">
        <v>62</v>
      </c>
      <c r="D38" s="1" t="s">
        <v>48</v>
      </c>
      <c r="G38" s="1">
        <v>0.5</v>
      </c>
      <c r="H38" s="1" t="s">
        <v>38</v>
      </c>
      <c r="I38" s="2">
        <v>2000</v>
      </c>
      <c r="J38" s="1">
        <v>72</v>
      </c>
      <c r="K38" s="1" t="s">
        <v>39</v>
      </c>
      <c r="M38" s="1" t="s">
        <v>40</v>
      </c>
      <c r="N38" s="1">
        <v>2</v>
      </c>
      <c r="O38" s="1">
        <v>5</v>
      </c>
      <c r="R38" s="1" t="s">
        <v>39</v>
      </c>
      <c r="S38" s="1" t="s">
        <v>45</v>
      </c>
      <c r="T38" s="1">
        <v>1</v>
      </c>
      <c r="U38" s="1">
        <v>0.75</v>
      </c>
      <c r="V38" s="1">
        <v>3</v>
      </c>
      <c r="W38" s="1">
        <v>3</v>
      </c>
      <c r="X38" s="1">
        <v>1</v>
      </c>
      <c r="Y38" s="1" t="s">
        <v>39</v>
      </c>
      <c r="Z38" s="1">
        <v>1</v>
      </c>
      <c r="AA38" s="1">
        <v>0.5</v>
      </c>
      <c r="AB38" s="1">
        <v>0.5</v>
      </c>
      <c r="AC38" s="1">
        <v>6</v>
      </c>
      <c r="AD38" s="1" t="s">
        <v>71</v>
      </c>
      <c r="AF38" s="9">
        <v>580</v>
      </c>
      <c r="AH38" s="1">
        <v>95</v>
      </c>
      <c r="AI38" s="1" t="s">
        <v>41</v>
      </c>
      <c r="AJ38" t="s">
        <v>72</v>
      </c>
    </row>
    <row r="39" spans="1:36" x14ac:dyDescent="0.45">
      <c r="A39" s="1">
        <v>44</v>
      </c>
      <c r="B39" s="7">
        <v>44799</v>
      </c>
      <c r="C39" s="1" t="s">
        <v>36</v>
      </c>
      <c r="D39" s="1" t="s">
        <v>48</v>
      </c>
      <c r="E39" s="5">
        <v>44732</v>
      </c>
      <c r="F39" s="1" t="s">
        <v>49</v>
      </c>
      <c r="G39" s="1">
        <v>0.5</v>
      </c>
      <c r="H39" s="1" t="s">
        <v>38</v>
      </c>
      <c r="I39" s="2">
        <v>2000</v>
      </c>
      <c r="J39" s="1">
        <v>24</v>
      </c>
      <c r="K39" s="1" t="s">
        <v>39</v>
      </c>
      <c r="M39" s="1" t="s">
        <v>40</v>
      </c>
      <c r="N39" s="1">
        <v>3</v>
      </c>
      <c r="O39" s="1">
        <v>5</v>
      </c>
      <c r="R39" s="1" t="s">
        <v>45</v>
      </c>
      <c r="S39" s="1" t="s">
        <v>45</v>
      </c>
      <c r="T39" s="1">
        <v>1</v>
      </c>
      <c r="U39" s="1">
        <v>1</v>
      </c>
      <c r="V39" s="1">
        <v>4</v>
      </c>
      <c r="W39" s="1">
        <v>3</v>
      </c>
      <c r="X39" s="1">
        <v>1</v>
      </c>
      <c r="Y39" s="1" t="s">
        <v>39</v>
      </c>
      <c r="Z39" s="1">
        <v>1</v>
      </c>
      <c r="AA39" s="1">
        <v>0.5</v>
      </c>
      <c r="AB39" s="1">
        <v>0.5</v>
      </c>
      <c r="AC39" s="1">
        <v>2.5</v>
      </c>
      <c r="AD39" s="1" t="s">
        <v>64</v>
      </c>
      <c r="AF39" s="9">
        <v>464</v>
      </c>
      <c r="AH39" s="1">
        <v>95</v>
      </c>
      <c r="AI39" s="1" t="s">
        <v>41</v>
      </c>
      <c r="AJ39" s="4" t="s">
        <v>73</v>
      </c>
    </row>
    <row r="40" spans="1:36" x14ac:dyDescent="0.45">
      <c r="A40" s="1">
        <v>45</v>
      </c>
      <c r="B40" s="7">
        <v>44799</v>
      </c>
      <c r="C40" s="1" t="s">
        <v>36</v>
      </c>
      <c r="D40" s="1" t="s">
        <v>48</v>
      </c>
      <c r="E40" s="5">
        <v>44732</v>
      </c>
      <c r="F40" s="1" t="s">
        <v>49</v>
      </c>
      <c r="G40" s="1">
        <v>0.5</v>
      </c>
      <c r="H40" s="1" t="s">
        <v>38</v>
      </c>
      <c r="I40" s="2">
        <v>2000</v>
      </c>
      <c r="J40" s="1">
        <v>24</v>
      </c>
      <c r="K40" s="1" t="s">
        <v>39</v>
      </c>
      <c r="M40" s="1" t="s">
        <v>40</v>
      </c>
      <c r="N40" s="1">
        <v>3</v>
      </c>
      <c r="O40" s="1">
        <v>5</v>
      </c>
      <c r="R40" s="1" t="s">
        <v>45</v>
      </c>
      <c r="S40" s="1" t="s">
        <v>45</v>
      </c>
      <c r="T40" s="1">
        <v>1</v>
      </c>
      <c r="U40" s="1">
        <v>1</v>
      </c>
      <c r="V40" s="1">
        <v>5</v>
      </c>
      <c r="W40" s="1">
        <v>3</v>
      </c>
      <c r="X40" s="1">
        <v>1</v>
      </c>
      <c r="Y40" s="1" t="s">
        <v>39</v>
      </c>
      <c r="Z40" s="1">
        <v>1</v>
      </c>
      <c r="AA40" s="1">
        <v>0.5</v>
      </c>
      <c r="AB40" s="1">
        <v>0.5</v>
      </c>
      <c r="AC40" s="1">
        <v>3</v>
      </c>
      <c r="AD40" s="1" t="s">
        <v>64</v>
      </c>
      <c r="AF40" s="9">
        <v>394</v>
      </c>
      <c r="AH40" s="1">
        <v>90</v>
      </c>
      <c r="AI40" s="1" t="s">
        <v>41</v>
      </c>
      <c r="AJ40" s="4" t="s">
        <v>74</v>
      </c>
    </row>
    <row r="41" spans="1:36" x14ac:dyDescent="0.45">
      <c r="A41" s="1">
        <v>46</v>
      </c>
      <c r="B41" s="7">
        <v>44802</v>
      </c>
      <c r="C41" s="1" t="s">
        <v>36</v>
      </c>
      <c r="D41" s="1" t="s">
        <v>48</v>
      </c>
      <c r="E41" s="5">
        <v>44732</v>
      </c>
      <c r="F41" s="1" t="s">
        <v>49</v>
      </c>
      <c r="G41" s="1">
        <v>1</v>
      </c>
      <c r="H41" s="1" t="s">
        <v>42</v>
      </c>
      <c r="I41" s="2">
        <v>2000</v>
      </c>
      <c r="J41" s="1">
        <v>100</v>
      </c>
      <c r="K41" s="1" t="s">
        <v>39</v>
      </c>
      <c r="M41" s="1" t="s">
        <v>43</v>
      </c>
      <c r="P41" s="1">
        <v>4</v>
      </c>
      <c r="Q41" s="1">
        <v>3</v>
      </c>
      <c r="R41" s="1" t="s">
        <v>39</v>
      </c>
      <c r="S41" s="1" t="s">
        <v>42</v>
      </c>
      <c r="T41" s="1">
        <v>1</v>
      </c>
      <c r="W41" s="1">
        <v>3</v>
      </c>
      <c r="X41" s="1">
        <v>1</v>
      </c>
      <c r="Y41" s="1" t="s">
        <v>39</v>
      </c>
      <c r="Z41" s="1">
        <v>1</v>
      </c>
      <c r="AA41" s="1">
        <v>0.5</v>
      </c>
      <c r="AB41" s="1">
        <v>0.5</v>
      </c>
      <c r="AC41" s="1">
        <v>1.5</v>
      </c>
      <c r="AD41" s="1" t="s">
        <v>75</v>
      </c>
      <c r="AF41" s="9">
        <v>878</v>
      </c>
      <c r="AH41" s="1">
        <v>95</v>
      </c>
      <c r="AI41" s="1" t="s">
        <v>41</v>
      </c>
      <c r="AJ41" s="4" t="s">
        <v>76</v>
      </c>
    </row>
    <row r="42" spans="1:36" x14ac:dyDescent="0.45">
      <c r="A42" s="1">
        <v>47</v>
      </c>
      <c r="B42" s="7">
        <v>44802</v>
      </c>
      <c r="C42" s="1" t="s">
        <v>36</v>
      </c>
      <c r="D42" s="1" t="s">
        <v>77</v>
      </c>
      <c r="E42" s="5">
        <v>44666</v>
      </c>
      <c r="F42" s="1" t="s">
        <v>78</v>
      </c>
      <c r="G42" s="1">
        <v>0.5</v>
      </c>
      <c r="H42" s="1" t="s">
        <v>38</v>
      </c>
      <c r="I42" s="2">
        <v>2000</v>
      </c>
      <c r="J42" s="1">
        <v>2</v>
      </c>
      <c r="K42" s="1" t="s">
        <v>39</v>
      </c>
      <c r="M42" s="1" t="s">
        <v>40</v>
      </c>
      <c r="N42" s="1">
        <v>4</v>
      </c>
      <c r="O42" s="1">
        <v>5</v>
      </c>
      <c r="R42" s="1" t="s">
        <v>39</v>
      </c>
      <c r="S42" s="1" t="s">
        <v>45</v>
      </c>
      <c r="T42" s="1">
        <v>1</v>
      </c>
      <c r="U42" s="1">
        <v>1</v>
      </c>
      <c r="V42" s="1">
        <v>6</v>
      </c>
      <c r="W42" s="1">
        <v>3</v>
      </c>
      <c r="X42" s="1">
        <v>1</v>
      </c>
      <c r="Y42" s="1" t="s">
        <v>39</v>
      </c>
      <c r="Z42" s="1">
        <v>1</v>
      </c>
      <c r="AA42" s="1">
        <v>0.5</v>
      </c>
      <c r="AB42" s="1">
        <v>0.5</v>
      </c>
      <c r="AC42" s="1">
        <v>3</v>
      </c>
      <c r="AD42" s="1" t="s">
        <v>64</v>
      </c>
      <c r="AF42" s="9">
        <v>964</v>
      </c>
      <c r="AH42" s="1">
        <v>95</v>
      </c>
      <c r="AI42" s="1" t="s">
        <v>41</v>
      </c>
      <c r="AJ42" s="4" t="s">
        <v>79</v>
      </c>
    </row>
    <row r="43" spans="1:36" x14ac:dyDescent="0.45">
      <c r="A43" s="1">
        <v>48</v>
      </c>
      <c r="B43" s="7">
        <v>44802</v>
      </c>
      <c r="C43" s="1" t="s">
        <v>36</v>
      </c>
      <c r="D43" s="1" t="s">
        <v>77</v>
      </c>
      <c r="E43" s="5">
        <v>44666</v>
      </c>
      <c r="F43" s="1" t="s">
        <v>78</v>
      </c>
      <c r="G43" s="1">
        <v>1</v>
      </c>
      <c r="H43" s="1" t="s">
        <v>42</v>
      </c>
      <c r="I43" s="1">
        <v>2000</v>
      </c>
      <c r="J43" s="1">
        <v>2</v>
      </c>
      <c r="K43" s="1" t="s">
        <v>39</v>
      </c>
      <c r="M43" s="1" t="s">
        <v>43</v>
      </c>
      <c r="P43" s="1">
        <v>4</v>
      </c>
      <c r="Q43" s="1">
        <v>3</v>
      </c>
      <c r="R43" s="1" t="s">
        <v>39</v>
      </c>
      <c r="S43" s="1" t="s">
        <v>42</v>
      </c>
      <c r="T43" s="1">
        <v>1</v>
      </c>
      <c r="W43" s="1">
        <v>3</v>
      </c>
      <c r="X43" s="1">
        <v>1</v>
      </c>
      <c r="Y43" s="1" t="s">
        <v>39</v>
      </c>
      <c r="Z43" s="1">
        <v>1</v>
      </c>
      <c r="AA43" s="1">
        <v>0.5</v>
      </c>
      <c r="AB43" s="1">
        <v>0.5</v>
      </c>
      <c r="AC43" s="1">
        <v>2</v>
      </c>
      <c r="AD43" s="1" t="s">
        <v>75</v>
      </c>
      <c r="AF43" s="9">
        <v>1228</v>
      </c>
      <c r="AH43" s="1">
        <v>90</v>
      </c>
      <c r="AI43" s="1" t="s">
        <v>41</v>
      </c>
      <c r="AJ43" s="4" t="s">
        <v>80</v>
      </c>
    </row>
    <row r="44" spans="1:36" x14ac:dyDescent="0.45">
      <c r="A44" s="1">
        <v>49</v>
      </c>
      <c r="B44" s="7">
        <v>44802</v>
      </c>
      <c r="C44" s="1" t="s">
        <v>36</v>
      </c>
      <c r="D44" s="1" t="s">
        <v>77</v>
      </c>
      <c r="E44" s="5">
        <v>44666</v>
      </c>
      <c r="F44" s="1" t="s">
        <v>78</v>
      </c>
      <c r="G44" s="1">
        <v>1</v>
      </c>
      <c r="H44" s="1" t="s">
        <v>42</v>
      </c>
      <c r="I44" s="1">
        <v>1000</v>
      </c>
      <c r="J44" s="1">
        <v>2</v>
      </c>
      <c r="K44" s="1" t="s">
        <v>39</v>
      </c>
      <c r="M44" s="1" t="s">
        <v>43</v>
      </c>
      <c r="P44" s="1">
        <v>3</v>
      </c>
      <c r="Q44" s="1">
        <v>3</v>
      </c>
      <c r="R44" s="1" t="s">
        <v>39</v>
      </c>
      <c r="S44" s="1" t="s">
        <v>42</v>
      </c>
      <c r="T44" s="1">
        <v>1</v>
      </c>
      <c r="W44" s="1">
        <v>3</v>
      </c>
      <c r="X44" s="1">
        <v>1</v>
      </c>
      <c r="Y44" s="1" t="s">
        <v>39</v>
      </c>
      <c r="Z44" s="1">
        <v>1</v>
      </c>
      <c r="AA44" s="1">
        <v>0.5</v>
      </c>
      <c r="AB44" s="1">
        <v>0.5</v>
      </c>
      <c r="AC44" s="1">
        <v>3</v>
      </c>
      <c r="AD44" s="1" t="s">
        <v>67</v>
      </c>
      <c r="AF44" s="9">
        <v>919</v>
      </c>
      <c r="AH44" s="1">
        <v>90</v>
      </c>
      <c r="AI44" s="1" t="s">
        <v>41</v>
      </c>
      <c r="AJ44" s="4" t="s">
        <v>81</v>
      </c>
    </row>
    <row r="45" spans="1:36" x14ac:dyDescent="0.45">
      <c r="A45" s="1">
        <v>50</v>
      </c>
      <c r="B45" s="7">
        <v>44803</v>
      </c>
      <c r="C45" s="1" t="s">
        <v>36</v>
      </c>
      <c r="D45" s="1" t="s">
        <v>77</v>
      </c>
      <c r="E45" s="5">
        <v>44666</v>
      </c>
      <c r="F45" s="1" t="s">
        <v>78</v>
      </c>
      <c r="G45" s="1">
        <v>1</v>
      </c>
      <c r="H45" s="1" t="s">
        <v>42</v>
      </c>
      <c r="I45" s="1">
        <v>2000</v>
      </c>
      <c r="J45" s="1">
        <v>24</v>
      </c>
      <c r="K45" s="1" t="s">
        <v>39</v>
      </c>
      <c r="M45" s="1" t="s">
        <v>43</v>
      </c>
      <c r="P45" s="1">
        <v>4</v>
      </c>
      <c r="Q45" s="1">
        <v>3</v>
      </c>
      <c r="R45" s="1" t="s">
        <v>39</v>
      </c>
      <c r="S45" s="1" t="s">
        <v>42</v>
      </c>
      <c r="T45" s="1">
        <v>1</v>
      </c>
      <c r="W45" s="1">
        <v>3</v>
      </c>
      <c r="X45" s="1">
        <v>1</v>
      </c>
      <c r="Y45" s="1" t="s">
        <v>39</v>
      </c>
      <c r="Z45" s="1">
        <v>1</v>
      </c>
      <c r="AA45" s="1">
        <v>0.5</v>
      </c>
      <c r="AB45" s="1">
        <v>0.5</v>
      </c>
      <c r="AC45" s="1">
        <v>2</v>
      </c>
      <c r="AD45" s="1" t="s">
        <v>67</v>
      </c>
      <c r="AF45" s="9">
        <v>671.4</v>
      </c>
      <c r="AG45" s="9">
        <v>25.570295266187291</v>
      </c>
      <c r="AH45" s="1">
        <v>95</v>
      </c>
      <c r="AI45" s="1" t="s">
        <v>41</v>
      </c>
      <c r="AJ45" s="4" t="s">
        <v>82</v>
      </c>
    </row>
    <row r="46" spans="1:36" x14ac:dyDescent="0.45">
      <c r="A46" s="1">
        <v>51</v>
      </c>
      <c r="B46" s="7">
        <v>44803</v>
      </c>
      <c r="C46" s="1" t="s">
        <v>36</v>
      </c>
      <c r="D46" s="1" t="s">
        <v>77</v>
      </c>
      <c r="E46" s="5">
        <v>44666</v>
      </c>
      <c r="F46" s="1" t="s">
        <v>78</v>
      </c>
      <c r="G46" s="1">
        <v>1</v>
      </c>
      <c r="H46" s="1" t="s">
        <v>42</v>
      </c>
      <c r="I46" s="1">
        <v>1000</v>
      </c>
      <c r="J46" s="1">
        <v>24</v>
      </c>
      <c r="K46" s="1" t="s">
        <v>39</v>
      </c>
      <c r="M46" s="1" t="s">
        <v>43</v>
      </c>
      <c r="P46" s="1">
        <v>3</v>
      </c>
      <c r="Q46" s="1">
        <v>3</v>
      </c>
      <c r="R46" s="1" t="s">
        <v>39</v>
      </c>
      <c r="S46" s="1" t="s">
        <v>42</v>
      </c>
      <c r="T46" s="1">
        <v>1</v>
      </c>
      <c r="W46" s="1">
        <v>3</v>
      </c>
      <c r="X46" s="1">
        <v>1</v>
      </c>
      <c r="Y46" s="1" t="s">
        <v>39</v>
      </c>
      <c r="Z46" s="1">
        <v>1</v>
      </c>
      <c r="AA46" s="1">
        <v>0.5</v>
      </c>
      <c r="AB46" s="1">
        <v>0.5</v>
      </c>
      <c r="AC46" s="1">
        <v>2.5</v>
      </c>
      <c r="AD46" s="1" t="s">
        <v>67</v>
      </c>
      <c r="AF46" s="9">
        <v>745.2</v>
      </c>
      <c r="AG46" s="9">
        <v>38.731898998112648</v>
      </c>
      <c r="AH46" s="1">
        <v>95</v>
      </c>
      <c r="AI46" s="1" t="s">
        <v>41</v>
      </c>
      <c r="AJ46" s="4" t="s">
        <v>83</v>
      </c>
    </row>
    <row r="47" spans="1:36" x14ac:dyDescent="0.45">
      <c r="A47" s="1">
        <v>52</v>
      </c>
      <c r="B47" s="7">
        <v>44804</v>
      </c>
      <c r="C47" s="1" t="s">
        <v>36</v>
      </c>
      <c r="D47" s="1" t="s">
        <v>77</v>
      </c>
      <c r="E47" s="5">
        <v>44666</v>
      </c>
      <c r="F47" s="1" t="s">
        <v>78</v>
      </c>
      <c r="G47" s="1">
        <v>1</v>
      </c>
      <c r="H47" s="1" t="s">
        <v>38</v>
      </c>
      <c r="I47" s="1">
        <v>2000</v>
      </c>
      <c r="J47" s="1">
        <v>48</v>
      </c>
      <c r="K47" s="1" t="s">
        <v>39</v>
      </c>
      <c r="M47" s="1" t="s">
        <v>40</v>
      </c>
      <c r="N47" s="1">
        <v>5</v>
      </c>
      <c r="O47" s="1">
        <v>5</v>
      </c>
      <c r="R47" s="1" t="s">
        <v>45</v>
      </c>
      <c r="S47" s="1" t="s">
        <v>45</v>
      </c>
      <c r="T47" s="1">
        <v>1</v>
      </c>
      <c r="U47" s="1">
        <v>2</v>
      </c>
      <c r="V47" s="1">
        <v>7</v>
      </c>
      <c r="W47" s="1">
        <v>2</v>
      </c>
      <c r="X47" s="1">
        <v>1.2</v>
      </c>
      <c r="Y47" s="1" t="s">
        <v>39</v>
      </c>
      <c r="Z47" s="1">
        <v>1</v>
      </c>
      <c r="AA47" s="1">
        <v>0.5</v>
      </c>
      <c r="AB47" s="1">
        <v>0.5</v>
      </c>
      <c r="AC47" s="1">
        <v>8</v>
      </c>
      <c r="AD47" s="1" t="s">
        <v>84</v>
      </c>
      <c r="AF47" s="9">
        <v>845.6</v>
      </c>
      <c r="AG47" s="9">
        <v>72.403314841241908</v>
      </c>
      <c r="AH47" s="1">
        <v>95</v>
      </c>
      <c r="AI47" s="1" t="s">
        <v>41</v>
      </c>
      <c r="AJ47" s="4" t="s">
        <v>85</v>
      </c>
    </row>
    <row r="48" spans="1:36" x14ac:dyDescent="0.45">
      <c r="A48" s="1">
        <v>53</v>
      </c>
      <c r="B48" s="7">
        <v>44805</v>
      </c>
      <c r="C48" s="1" t="s">
        <v>36</v>
      </c>
      <c r="D48" s="1" t="s">
        <v>37</v>
      </c>
      <c r="E48" s="5">
        <v>44803</v>
      </c>
      <c r="G48" s="1">
        <v>1</v>
      </c>
      <c r="H48" s="1" t="s">
        <v>38</v>
      </c>
      <c r="I48" s="1">
        <v>2000</v>
      </c>
      <c r="J48" s="1">
        <v>2</v>
      </c>
      <c r="K48" s="1" t="s">
        <v>39</v>
      </c>
      <c r="M48" s="1" t="s">
        <v>40</v>
      </c>
      <c r="N48" s="1">
        <v>6</v>
      </c>
      <c r="O48" s="1">
        <v>5</v>
      </c>
      <c r="R48" s="1" t="s">
        <v>39</v>
      </c>
      <c r="S48" s="1" t="s">
        <v>45</v>
      </c>
      <c r="T48" s="1">
        <v>1</v>
      </c>
      <c r="U48" s="1">
        <v>1</v>
      </c>
      <c r="V48" s="1">
        <v>8</v>
      </c>
      <c r="W48" s="1">
        <v>3</v>
      </c>
      <c r="X48" s="1">
        <v>1</v>
      </c>
      <c r="Y48" s="1" t="s">
        <v>39</v>
      </c>
      <c r="Z48" s="1">
        <v>18</v>
      </c>
      <c r="AA48" s="1">
        <v>0</v>
      </c>
      <c r="AB48" s="1">
        <v>0.5</v>
      </c>
      <c r="AC48" s="1">
        <v>2.5</v>
      </c>
      <c r="AD48" s="1" t="s">
        <v>64</v>
      </c>
      <c r="AE48" s="1" t="s">
        <v>71</v>
      </c>
      <c r="AF48" s="9">
        <v>537.20000000000005</v>
      </c>
      <c r="AG48" s="9">
        <v>33.28302870833722</v>
      </c>
      <c r="AH48" s="1">
        <v>95</v>
      </c>
      <c r="AI48" s="1" t="s">
        <v>41</v>
      </c>
      <c r="AJ48" s="4" t="s">
        <v>86</v>
      </c>
    </row>
    <row r="49" spans="1:36" x14ac:dyDescent="0.45">
      <c r="A49" s="1">
        <v>54</v>
      </c>
      <c r="B49" s="7">
        <v>44805</v>
      </c>
      <c r="C49" s="1" t="s">
        <v>36</v>
      </c>
      <c r="D49" s="1" t="s">
        <v>37</v>
      </c>
      <c r="E49" s="5">
        <v>44803</v>
      </c>
      <c r="G49" s="1">
        <v>1</v>
      </c>
      <c r="H49" s="1" t="s">
        <v>38</v>
      </c>
      <c r="I49" s="1">
        <v>2000</v>
      </c>
      <c r="J49" s="1">
        <v>2</v>
      </c>
      <c r="K49" s="1" t="s">
        <v>39</v>
      </c>
      <c r="M49" s="1" t="s">
        <v>40</v>
      </c>
      <c r="N49" s="1">
        <v>6</v>
      </c>
      <c r="O49" s="1">
        <v>5</v>
      </c>
      <c r="R49" s="1" t="s">
        <v>39</v>
      </c>
      <c r="S49" s="1" t="s">
        <v>45</v>
      </c>
      <c r="T49" s="1">
        <v>1</v>
      </c>
      <c r="U49" s="1">
        <v>1</v>
      </c>
      <c r="V49" s="1">
        <v>0</v>
      </c>
      <c r="W49" s="1">
        <v>3</v>
      </c>
      <c r="X49" s="1">
        <v>1</v>
      </c>
      <c r="Y49" s="1" t="s">
        <v>39</v>
      </c>
      <c r="Z49" s="1">
        <v>18</v>
      </c>
      <c r="AA49" s="1">
        <v>0</v>
      </c>
      <c r="AB49" s="1">
        <v>0.5</v>
      </c>
      <c r="AC49" s="1">
        <v>4</v>
      </c>
      <c r="AD49" s="1" t="s">
        <v>71</v>
      </c>
      <c r="AE49" s="1" t="s">
        <v>64</v>
      </c>
      <c r="AF49" s="9">
        <v>666.42857142857144</v>
      </c>
      <c r="AG49" s="9">
        <v>161.42490514167881</v>
      </c>
      <c r="AH49" s="1">
        <v>95</v>
      </c>
      <c r="AI49" s="1" t="s">
        <v>41</v>
      </c>
      <c r="AJ49" s="4" t="s">
        <v>87</v>
      </c>
    </row>
    <row r="50" spans="1:36" x14ac:dyDescent="0.45">
      <c r="A50" s="1">
        <v>55</v>
      </c>
      <c r="B50" s="7">
        <v>44805</v>
      </c>
      <c r="C50" s="1" t="s">
        <v>36</v>
      </c>
      <c r="D50" s="1" t="s">
        <v>37</v>
      </c>
      <c r="E50" s="5">
        <v>44803</v>
      </c>
      <c r="G50" s="1">
        <v>3</v>
      </c>
      <c r="H50" s="1" t="s">
        <v>42</v>
      </c>
      <c r="I50" s="1">
        <v>2000</v>
      </c>
      <c r="J50" s="1">
        <v>2</v>
      </c>
      <c r="K50" s="1" t="s">
        <v>39</v>
      </c>
      <c r="M50" s="1" t="s">
        <v>43</v>
      </c>
      <c r="P50" s="1">
        <v>4</v>
      </c>
      <c r="Q50" s="1">
        <v>3</v>
      </c>
      <c r="R50" s="1" t="s">
        <v>39</v>
      </c>
      <c r="S50" s="1" t="s">
        <v>42</v>
      </c>
      <c r="T50" s="1">
        <v>1</v>
      </c>
      <c r="W50" s="1">
        <v>3</v>
      </c>
      <c r="X50" s="1">
        <v>1</v>
      </c>
      <c r="Y50" s="1" t="s">
        <v>39</v>
      </c>
      <c r="Z50" s="1">
        <v>20</v>
      </c>
      <c r="AA50" s="1">
        <v>0.5</v>
      </c>
      <c r="AB50" s="1">
        <v>0.5</v>
      </c>
      <c r="AC50" s="1">
        <v>1.5</v>
      </c>
      <c r="AD50" s="1" t="s">
        <v>67</v>
      </c>
      <c r="AF50" s="9">
        <v>781.2</v>
      </c>
      <c r="AG50" s="9">
        <v>225.78697925256901</v>
      </c>
      <c r="AH50" s="1">
        <v>80</v>
      </c>
      <c r="AI50" s="1" t="s">
        <v>41</v>
      </c>
      <c r="AJ50" s="4" t="s">
        <v>88</v>
      </c>
    </row>
    <row r="51" spans="1:36" x14ac:dyDescent="0.45">
      <c r="A51" s="1">
        <v>56</v>
      </c>
      <c r="B51" s="7">
        <v>44806</v>
      </c>
      <c r="C51" s="1" t="s">
        <v>36</v>
      </c>
      <c r="D51" s="1" t="s">
        <v>37</v>
      </c>
      <c r="E51" s="5">
        <v>44803</v>
      </c>
      <c r="G51" s="1">
        <v>3</v>
      </c>
      <c r="H51" s="1" t="s">
        <v>38</v>
      </c>
      <c r="I51" s="1">
        <v>2000</v>
      </c>
      <c r="J51" s="1">
        <v>2</v>
      </c>
      <c r="K51" s="1" t="s">
        <v>39</v>
      </c>
      <c r="L51" s="1" t="s">
        <v>45</v>
      </c>
      <c r="M51" s="1" t="s">
        <v>40</v>
      </c>
      <c r="N51" s="1">
        <v>7</v>
      </c>
      <c r="O51" s="1">
        <v>5</v>
      </c>
      <c r="R51" s="1" t="s">
        <v>39</v>
      </c>
      <c r="S51" s="1" t="s">
        <v>45</v>
      </c>
      <c r="T51" s="1">
        <v>1</v>
      </c>
      <c r="U51" s="1">
        <v>1</v>
      </c>
      <c r="V51" s="1">
        <v>9</v>
      </c>
      <c r="W51" s="1">
        <v>3</v>
      </c>
      <c r="X51" s="1">
        <v>1</v>
      </c>
      <c r="Y51" s="1" t="s">
        <v>45</v>
      </c>
      <c r="Z51" s="1">
        <v>84</v>
      </c>
      <c r="AA51" s="1">
        <v>0</v>
      </c>
      <c r="AB51" s="1">
        <v>2</v>
      </c>
      <c r="AC51" s="1">
        <v>4</v>
      </c>
      <c r="AD51" s="1" t="s">
        <v>71</v>
      </c>
      <c r="AE51" s="1" t="s">
        <v>67</v>
      </c>
      <c r="AF51" s="9">
        <v>517.6</v>
      </c>
      <c r="AG51" s="9">
        <v>30.46703136178515</v>
      </c>
      <c r="AH51" s="1">
        <v>95</v>
      </c>
      <c r="AI51" s="1" t="s">
        <v>41</v>
      </c>
      <c r="AJ51" s="4" t="s">
        <v>89</v>
      </c>
    </row>
    <row r="52" spans="1:36" x14ac:dyDescent="0.45">
      <c r="A52" s="1">
        <v>57</v>
      </c>
      <c r="B52" s="7">
        <v>44806</v>
      </c>
      <c r="C52" s="1" t="s">
        <v>36</v>
      </c>
      <c r="D52" s="1" t="s">
        <v>37</v>
      </c>
      <c r="E52" s="5">
        <v>44754</v>
      </c>
      <c r="F52" s="1" t="s">
        <v>90</v>
      </c>
      <c r="G52" s="1">
        <v>2</v>
      </c>
      <c r="H52" s="1" t="s">
        <v>42</v>
      </c>
      <c r="I52" s="1">
        <v>2000</v>
      </c>
      <c r="J52" s="1">
        <v>2</v>
      </c>
      <c r="K52" s="1" t="s">
        <v>39</v>
      </c>
      <c r="L52" s="1" t="s">
        <v>39</v>
      </c>
      <c r="M52" s="1" t="s">
        <v>43</v>
      </c>
      <c r="P52" s="1">
        <v>3</v>
      </c>
      <c r="Q52" s="1">
        <v>2.6</v>
      </c>
      <c r="R52" s="1" t="s">
        <v>39</v>
      </c>
      <c r="S52" s="1" t="s">
        <v>42</v>
      </c>
      <c r="T52" s="1">
        <v>1</v>
      </c>
      <c r="W52" s="1">
        <v>3</v>
      </c>
      <c r="X52" s="1">
        <v>3</v>
      </c>
      <c r="Z52" s="1" t="s">
        <v>91</v>
      </c>
      <c r="AA52" s="1">
        <v>0.5</v>
      </c>
      <c r="AB52" s="1">
        <v>2</v>
      </c>
      <c r="AC52" s="1">
        <v>3</v>
      </c>
      <c r="AD52" s="1" t="s">
        <v>67</v>
      </c>
      <c r="AF52" s="9">
        <v>950</v>
      </c>
      <c r="AH52" s="1">
        <v>95</v>
      </c>
      <c r="AI52" s="1" t="s">
        <v>60</v>
      </c>
      <c r="AJ52" s="4" t="s">
        <v>92</v>
      </c>
    </row>
    <row r="53" spans="1:36" x14ac:dyDescent="0.45">
      <c r="A53" s="1">
        <v>58</v>
      </c>
      <c r="B53" s="7">
        <v>44806</v>
      </c>
      <c r="C53" s="1" t="s">
        <v>36</v>
      </c>
      <c r="D53" s="1" t="s">
        <v>37</v>
      </c>
      <c r="E53" s="5">
        <v>44754</v>
      </c>
      <c r="F53" s="1" t="s">
        <v>90</v>
      </c>
      <c r="G53" s="1">
        <v>2</v>
      </c>
      <c r="H53" s="1" t="s">
        <v>38</v>
      </c>
      <c r="I53" s="1">
        <v>2000</v>
      </c>
      <c r="J53" s="1">
        <v>2</v>
      </c>
      <c r="K53" s="1" t="s">
        <v>39</v>
      </c>
      <c r="L53" s="1" t="s">
        <v>39</v>
      </c>
      <c r="M53" s="1" t="s">
        <v>40</v>
      </c>
      <c r="N53" s="1">
        <v>5</v>
      </c>
      <c r="O53" s="1">
        <v>10</v>
      </c>
      <c r="R53" s="1" t="s">
        <v>39</v>
      </c>
      <c r="S53" s="1" t="s">
        <v>45</v>
      </c>
      <c r="T53" s="1">
        <v>1</v>
      </c>
      <c r="U53" s="1">
        <v>1</v>
      </c>
      <c r="V53" s="1">
        <v>10</v>
      </c>
      <c r="W53" s="1">
        <v>3</v>
      </c>
      <c r="X53" s="1">
        <v>3</v>
      </c>
      <c r="Y53" s="1" t="s">
        <v>39</v>
      </c>
      <c r="Z53" s="1" t="s">
        <v>91</v>
      </c>
      <c r="AA53" s="1">
        <v>0.5</v>
      </c>
      <c r="AB53" s="1">
        <v>2</v>
      </c>
      <c r="AC53" s="1">
        <v>5</v>
      </c>
      <c r="AD53" s="1" t="s">
        <v>93</v>
      </c>
      <c r="AE53" s="1" t="s">
        <v>67</v>
      </c>
      <c r="AF53" s="9">
        <v>1000</v>
      </c>
      <c r="AH53" s="1">
        <v>95</v>
      </c>
      <c r="AI53" s="1" t="s">
        <v>60</v>
      </c>
      <c r="AJ53" s="4" t="s">
        <v>94</v>
      </c>
    </row>
    <row r="54" spans="1:36" x14ac:dyDescent="0.45">
      <c r="A54" s="1">
        <v>59</v>
      </c>
      <c r="B54" s="7">
        <v>44810</v>
      </c>
      <c r="C54" s="1" t="s">
        <v>36</v>
      </c>
      <c r="D54" s="1" t="s">
        <v>37</v>
      </c>
      <c r="E54" s="5">
        <v>44754</v>
      </c>
      <c r="F54" s="1" t="s">
        <v>90</v>
      </c>
      <c r="G54" s="1">
        <v>2</v>
      </c>
      <c r="H54" s="1" t="s">
        <v>42</v>
      </c>
      <c r="I54" s="1">
        <v>2000</v>
      </c>
      <c r="J54" s="1">
        <v>2</v>
      </c>
      <c r="K54" s="1" t="s">
        <v>39</v>
      </c>
      <c r="L54" s="1" t="s">
        <v>39</v>
      </c>
      <c r="M54" s="1" t="s">
        <v>43</v>
      </c>
      <c r="P54" s="1">
        <v>1</v>
      </c>
      <c r="Q54" s="1">
        <v>2.6</v>
      </c>
      <c r="R54" s="1" t="s">
        <v>39</v>
      </c>
      <c r="S54" s="1" t="s">
        <v>42</v>
      </c>
      <c r="W54" s="1">
        <v>3</v>
      </c>
      <c r="X54" s="1">
        <v>3</v>
      </c>
      <c r="Y54" s="1" t="s">
        <v>39</v>
      </c>
      <c r="Z54" s="1">
        <v>18</v>
      </c>
      <c r="AA54" s="1">
        <v>0.5</v>
      </c>
      <c r="AB54" s="1">
        <v>2</v>
      </c>
      <c r="AC54" s="1">
        <v>6</v>
      </c>
      <c r="AD54" s="1" t="s">
        <v>67</v>
      </c>
      <c r="AF54" s="9">
        <v>850</v>
      </c>
      <c r="AH54" s="1">
        <v>95</v>
      </c>
      <c r="AI54" s="1" t="s">
        <v>60</v>
      </c>
      <c r="AJ54" s="4" t="s">
        <v>95</v>
      </c>
    </row>
    <row r="55" spans="1:36" x14ac:dyDescent="0.45">
      <c r="A55" s="1">
        <v>60</v>
      </c>
      <c r="B55" s="7">
        <v>44810</v>
      </c>
      <c r="C55" s="1" t="s">
        <v>36</v>
      </c>
      <c r="D55" s="1" t="s">
        <v>37</v>
      </c>
      <c r="E55" s="5">
        <v>44754</v>
      </c>
      <c r="F55" s="1" t="s">
        <v>90</v>
      </c>
      <c r="G55" s="1">
        <v>2</v>
      </c>
      <c r="H55" s="1" t="s">
        <v>38</v>
      </c>
      <c r="I55" s="1">
        <v>2000</v>
      </c>
      <c r="J55" s="1">
        <v>2</v>
      </c>
      <c r="K55" s="1" t="s">
        <v>39</v>
      </c>
      <c r="L55" s="1" t="s">
        <v>39</v>
      </c>
      <c r="M55" s="1" t="s">
        <v>40</v>
      </c>
      <c r="N55" s="1">
        <v>6</v>
      </c>
      <c r="O55" s="1">
        <v>10</v>
      </c>
      <c r="R55" s="1" t="s">
        <v>39</v>
      </c>
      <c r="S55" s="1" t="s">
        <v>45</v>
      </c>
      <c r="T55" s="1">
        <v>1</v>
      </c>
      <c r="U55" s="1">
        <v>1</v>
      </c>
      <c r="V55" s="1">
        <v>11</v>
      </c>
      <c r="W55" s="1">
        <v>3</v>
      </c>
      <c r="X55" s="1">
        <v>3</v>
      </c>
      <c r="Y55" s="1" t="s">
        <v>39</v>
      </c>
      <c r="Z55" s="1">
        <v>18</v>
      </c>
      <c r="AA55" s="1">
        <v>0.5</v>
      </c>
      <c r="AB55" s="1">
        <v>2</v>
      </c>
      <c r="AC55" s="1">
        <v>4</v>
      </c>
      <c r="AD55" s="1" t="s">
        <v>67</v>
      </c>
      <c r="AF55" s="9">
        <v>1000</v>
      </c>
      <c r="AH55" s="1">
        <v>95</v>
      </c>
      <c r="AI55" s="1" t="s">
        <v>60</v>
      </c>
      <c r="AJ55" s="4" t="s">
        <v>96</v>
      </c>
    </row>
    <row r="56" spans="1:36" x14ac:dyDescent="0.45">
      <c r="A56" s="1">
        <v>61</v>
      </c>
      <c r="B56" s="7">
        <v>44811</v>
      </c>
      <c r="C56" s="1" t="s">
        <v>36</v>
      </c>
      <c r="D56" s="1" t="s">
        <v>77</v>
      </c>
      <c r="E56" s="5">
        <v>44666</v>
      </c>
      <c r="F56" s="1" t="s">
        <v>78</v>
      </c>
      <c r="G56" s="1">
        <v>0.5</v>
      </c>
      <c r="H56" s="1" t="s">
        <v>38</v>
      </c>
      <c r="I56" s="1">
        <v>200</v>
      </c>
      <c r="J56" s="1">
        <v>100</v>
      </c>
      <c r="K56" s="1" t="s">
        <v>39</v>
      </c>
      <c r="L56" s="1" t="s">
        <v>39</v>
      </c>
      <c r="M56" s="1" t="s">
        <v>40</v>
      </c>
      <c r="N56" s="1">
        <v>0</v>
      </c>
      <c r="O56" s="1">
        <v>10</v>
      </c>
      <c r="R56" s="1" t="s">
        <v>39</v>
      </c>
      <c r="S56" s="1" t="s">
        <v>45</v>
      </c>
      <c r="T56" s="1">
        <v>1</v>
      </c>
      <c r="U56" s="1">
        <v>1</v>
      </c>
      <c r="V56" s="1">
        <v>1</v>
      </c>
      <c r="W56" s="1">
        <v>2</v>
      </c>
      <c r="X56" s="1">
        <v>1</v>
      </c>
      <c r="Y56" s="1" t="s">
        <v>39</v>
      </c>
      <c r="Z56" s="1">
        <v>1</v>
      </c>
      <c r="AA56" s="1">
        <v>0.5</v>
      </c>
      <c r="AB56" s="1">
        <v>0.5</v>
      </c>
      <c r="AC56" s="1">
        <v>2.5</v>
      </c>
      <c r="AD56" s="1" t="s">
        <v>64</v>
      </c>
      <c r="AH56" s="1">
        <v>95</v>
      </c>
      <c r="AI56" s="1" t="s">
        <v>41</v>
      </c>
      <c r="AJ56" s="4" t="s">
        <v>97</v>
      </c>
    </row>
    <row r="57" spans="1:36" x14ac:dyDescent="0.45">
      <c r="A57" s="1">
        <v>62</v>
      </c>
      <c r="B57" s="7">
        <v>44811</v>
      </c>
      <c r="C57" s="1" t="s">
        <v>36</v>
      </c>
      <c r="D57" s="1" t="s">
        <v>77</v>
      </c>
      <c r="E57" s="5">
        <v>44587</v>
      </c>
      <c r="G57" s="1">
        <v>0.5</v>
      </c>
      <c r="H57" s="1" t="s">
        <v>38</v>
      </c>
      <c r="I57" s="1">
        <v>200</v>
      </c>
      <c r="J57" s="1">
        <v>18</v>
      </c>
      <c r="K57" s="1" t="s">
        <v>39</v>
      </c>
      <c r="L57" s="1" t="s">
        <v>39</v>
      </c>
      <c r="M57" s="1" t="s">
        <v>40</v>
      </c>
      <c r="N57" s="1">
        <v>0</v>
      </c>
      <c r="O57" s="1">
        <v>10</v>
      </c>
      <c r="R57" s="1" t="s">
        <v>39</v>
      </c>
      <c r="S57" s="1" t="s">
        <v>45</v>
      </c>
      <c r="T57" s="1">
        <v>1</v>
      </c>
      <c r="U57" s="1">
        <v>1</v>
      </c>
      <c r="V57" s="1">
        <v>1</v>
      </c>
      <c r="W57" s="1">
        <v>2</v>
      </c>
      <c r="X57" s="1">
        <v>1</v>
      </c>
      <c r="Y57" s="1" t="s">
        <v>39</v>
      </c>
      <c r="Z57" s="1">
        <v>1</v>
      </c>
      <c r="AA57" s="1">
        <v>0.5</v>
      </c>
      <c r="AB57" s="1">
        <v>0.5</v>
      </c>
      <c r="AC57" s="1">
        <v>3</v>
      </c>
      <c r="AD57" s="1" t="s">
        <v>64</v>
      </c>
      <c r="AE57" s="1" t="s">
        <v>67</v>
      </c>
      <c r="AH57" s="1">
        <v>95</v>
      </c>
      <c r="AI57" s="1" t="s">
        <v>41</v>
      </c>
      <c r="AJ57" s="4" t="s">
        <v>97</v>
      </c>
    </row>
    <row r="58" spans="1:36" x14ac:dyDescent="0.45">
      <c r="A58" s="1">
        <v>63</v>
      </c>
      <c r="B58" s="7">
        <v>44811</v>
      </c>
      <c r="C58" s="1" t="s">
        <v>36</v>
      </c>
      <c r="D58" s="1" t="s">
        <v>37</v>
      </c>
      <c r="E58" s="5">
        <v>44804</v>
      </c>
      <c r="F58" s="1" t="s">
        <v>98</v>
      </c>
      <c r="G58" s="1">
        <v>4</v>
      </c>
      <c r="H58" s="1" t="s">
        <v>42</v>
      </c>
      <c r="I58" s="1">
        <v>2000</v>
      </c>
      <c r="J58" s="1">
        <v>2</v>
      </c>
      <c r="K58" s="1" t="s">
        <v>39</v>
      </c>
      <c r="L58" s="1" t="s">
        <v>39</v>
      </c>
      <c r="M58" s="1" t="s">
        <v>43</v>
      </c>
      <c r="P58" s="1">
        <v>2</v>
      </c>
      <c r="Q58" s="1">
        <v>2.6</v>
      </c>
      <c r="R58" s="1" t="s">
        <v>39</v>
      </c>
      <c r="W58" s="1">
        <v>3</v>
      </c>
      <c r="X58" s="1">
        <v>3</v>
      </c>
      <c r="Y58" s="1" t="s">
        <v>39</v>
      </c>
      <c r="Z58" s="1">
        <v>18</v>
      </c>
      <c r="AA58" s="1">
        <v>0.5</v>
      </c>
      <c r="AB58" s="1">
        <v>2</v>
      </c>
      <c r="AH58" s="1">
        <v>50</v>
      </c>
      <c r="AI58" s="1" t="s">
        <v>60</v>
      </c>
      <c r="AJ58" s="4" t="s">
        <v>99</v>
      </c>
    </row>
    <row r="59" spans="1:36" x14ac:dyDescent="0.45">
      <c r="A59" s="1">
        <v>64</v>
      </c>
      <c r="B59" s="7">
        <v>44816</v>
      </c>
      <c r="C59" s="1" t="s">
        <v>36</v>
      </c>
      <c r="D59" s="1" t="s">
        <v>37</v>
      </c>
      <c r="E59" s="5">
        <v>44754</v>
      </c>
      <c r="F59" s="1" t="s">
        <v>100</v>
      </c>
      <c r="G59" s="1">
        <v>1</v>
      </c>
      <c r="H59" s="1" t="s">
        <v>42</v>
      </c>
      <c r="I59" s="1">
        <v>1000</v>
      </c>
      <c r="J59" s="1">
        <v>0.1</v>
      </c>
      <c r="K59" s="1" t="s">
        <v>45</v>
      </c>
      <c r="L59" s="1" t="s">
        <v>39</v>
      </c>
      <c r="M59" s="1" t="s">
        <v>43</v>
      </c>
      <c r="N59" s="1">
        <v>5</v>
      </c>
      <c r="O59" s="1">
        <v>1</v>
      </c>
      <c r="P59" s="1">
        <v>5</v>
      </c>
      <c r="Q59" s="1">
        <v>3</v>
      </c>
      <c r="R59" s="1" t="s">
        <v>39</v>
      </c>
      <c r="S59" s="1" t="s">
        <v>45</v>
      </c>
      <c r="T59" s="1">
        <v>1</v>
      </c>
      <c r="W59" s="1">
        <v>1</v>
      </c>
      <c r="X59" s="1">
        <v>0.1</v>
      </c>
      <c r="Y59" s="1" t="s">
        <v>39</v>
      </c>
      <c r="Z59" s="1">
        <v>6</v>
      </c>
      <c r="AA59" s="1">
        <v>0.5</v>
      </c>
      <c r="AB59" s="1">
        <v>0.5</v>
      </c>
    </row>
    <row r="60" spans="1:36" x14ac:dyDescent="0.45">
      <c r="A60" s="1">
        <v>65</v>
      </c>
      <c r="B60" s="7">
        <v>44816</v>
      </c>
      <c r="C60" s="1" t="s">
        <v>62</v>
      </c>
      <c r="D60" s="1" t="s">
        <v>48</v>
      </c>
      <c r="E60" s="5">
        <v>44802</v>
      </c>
      <c r="F60" s="1" t="s">
        <v>101</v>
      </c>
      <c r="G60" s="1">
        <v>1</v>
      </c>
      <c r="H60" s="1" t="s">
        <v>38</v>
      </c>
      <c r="I60" s="1">
        <v>1000</v>
      </c>
      <c r="J60" s="1">
        <v>0.1</v>
      </c>
      <c r="K60" s="1" t="s">
        <v>45</v>
      </c>
      <c r="L60" s="1" t="s">
        <v>39</v>
      </c>
      <c r="M60" s="1" t="s">
        <v>57</v>
      </c>
      <c r="N60" s="1">
        <v>6</v>
      </c>
      <c r="O60" s="1">
        <v>3</v>
      </c>
      <c r="P60" s="1">
        <v>0</v>
      </c>
      <c r="R60" s="1" t="s">
        <v>45</v>
      </c>
      <c r="S60" s="1" t="s">
        <v>39</v>
      </c>
      <c r="W60" s="1">
        <v>2</v>
      </c>
      <c r="X60" s="1">
        <v>0.1</v>
      </c>
      <c r="Y60" s="1" t="s">
        <v>39</v>
      </c>
      <c r="Z60" s="1">
        <v>6</v>
      </c>
      <c r="AA60" s="1">
        <v>0.5</v>
      </c>
      <c r="AB60" s="1">
        <v>0.5</v>
      </c>
    </row>
    <row r="61" spans="1:36" x14ac:dyDescent="0.45">
      <c r="A61" s="1">
        <v>66</v>
      </c>
      <c r="B61" s="7">
        <v>44824</v>
      </c>
      <c r="C61" s="1" t="s">
        <v>36</v>
      </c>
      <c r="D61" s="1" t="s">
        <v>48</v>
      </c>
      <c r="E61" s="5">
        <v>44802</v>
      </c>
      <c r="G61" s="1">
        <v>4</v>
      </c>
      <c r="H61" s="1" t="s">
        <v>42</v>
      </c>
      <c r="I61" s="1">
        <v>2000</v>
      </c>
      <c r="J61" s="1">
        <v>0.1</v>
      </c>
      <c r="K61" s="1" t="s">
        <v>39</v>
      </c>
      <c r="L61" s="1" t="s">
        <v>39</v>
      </c>
      <c r="M61" s="1" t="s">
        <v>43</v>
      </c>
      <c r="P61" s="1">
        <v>4</v>
      </c>
      <c r="Q61" s="1">
        <v>3</v>
      </c>
      <c r="R61" s="1" t="s">
        <v>39</v>
      </c>
      <c r="S61" s="1" t="s">
        <v>42</v>
      </c>
      <c r="T61" s="1">
        <v>1</v>
      </c>
      <c r="W61" s="1">
        <v>1</v>
      </c>
      <c r="X61" s="1">
        <v>1</v>
      </c>
      <c r="Y61" s="1" t="s">
        <v>39</v>
      </c>
      <c r="Z61" s="1">
        <v>24</v>
      </c>
      <c r="AA61" s="1">
        <v>0</v>
      </c>
      <c r="AB61" s="1">
        <v>0.5</v>
      </c>
      <c r="AI61" s="1" t="s">
        <v>102</v>
      </c>
    </row>
    <row r="62" spans="1:36" x14ac:dyDescent="0.45">
      <c r="A62" s="1">
        <v>67</v>
      </c>
      <c r="B62" s="7">
        <v>44824</v>
      </c>
      <c r="C62" s="1" t="s">
        <v>62</v>
      </c>
      <c r="D62" s="1" t="s">
        <v>37</v>
      </c>
      <c r="E62" s="5">
        <v>44802</v>
      </c>
      <c r="G62" s="1">
        <v>4</v>
      </c>
      <c r="H62" s="1" t="s">
        <v>42</v>
      </c>
      <c r="I62" s="1">
        <v>2000</v>
      </c>
      <c r="J62" s="1">
        <v>0.1</v>
      </c>
      <c r="K62" s="1" t="s">
        <v>39</v>
      </c>
      <c r="L62" s="1" t="s">
        <v>39</v>
      </c>
      <c r="M62" s="1" t="s">
        <v>43</v>
      </c>
      <c r="P62" s="1">
        <v>4</v>
      </c>
      <c r="Q62" s="1">
        <v>3</v>
      </c>
      <c r="R62" s="1" t="s">
        <v>39</v>
      </c>
      <c r="S62" s="1" t="s">
        <v>42</v>
      </c>
      <c r="T62" s="1">
        <v>1</v>
      </c>
      <c r="W62" s="1">
        <v>1</v>
      </c>
      <c r="X62" s="1">
        <v>1</v>
      </c>
      <c r="Y62" s="1" t="s">
        <v>39</v>
      </c>
      <c r="Z62" s="1">
        <v>24</v>
      </c>
      <c r="AA62" s="1">
        <v>0</v>
      </c>
      <c r="AB62" s="1">
        <v>0.5</v>
      </c>
      <c r="AI62" s="1" t="s">
        <v>102</v>
      </c>
    </row>
    <row r="63" spans="1:36" x14ac:dyDescent="0.45">
      <c r="A63" s="1">
        <v>68</v>
      </c>
      <c r="B63" s="7">
        <v>44838</v>
      </c>
      <c r="C63" s="1" t="s">
        <v>36</v>
      </c>
      <c r="D63" s="1" t="s">
        <v>48</v>
      </c>
      <c r="E63" s="5">
        <v>44721</v>
      </c>
      <c r="F63" s="1" t="s">
        <v>103</v>
      </c>
      <c r="G63" s="1">
        <v>4</v>
      </c>
      <c r="H63" s="1" t="s">
        <v>38</v>
      </c>
      <c r="I63" s="1">
        <v>2000</v>
      </c>
      <c r="J63" s="1">
        <v>1</v>
      </c>
      <c r="K63" s="1" t="s">
        <v>39</v>
      </c>
      <c r="L63" s="1" t="s">
        <v>39</v>
      </c>
      <c r="M63" s="1" t="s">
        <v>57</v>
      </c>
      <c r="N63" s="1" t="s">
        <v>104</v>
      </c>
      <c r="P63" s="1" t="s">
        <v>105</v>
      </c>
      <c r="R63" s="1" t="s">
        <v>45</v>
      </c>
      <c r="S63" s="1" t="s">
        <v>39</v>
      </c>
      <c r="W63" s="1">
        <v>3</v>
      </c>
      <c r="X63" s="1">
        <v>2</v>
      </c>
      <c r="Y63" s="1" t="s">
        <v>39</v>
      </c>
      <c r="Z63" s="1">
        <v>16</v>
      </c>
      <c r="AA63" s="1">
        <v>1</v>
      </c>
      <c r="AB63" s="1">
        <v>1</v>
      </c>
      <c r="AF63" s="9">
        <v>1000</v>
      </c>
      <c r="AH63" s="1">
        <v>95</v>
      </c>
      <c r="AI63" s="1" t="s">
        <v>106</v>
      </c>
      <c r="AJ63" s="4" t="s">
        <v>107</v>
      </c>
    </row>
    <row r="64" spans="1:36" x14ac:dyDescent="0.45">
      <c r="A64" s="1">
        <v>69</v>
      </c>
      <c r="B64" s="7">
        <v>44838</v>
      </c>
      <c r="C64" s="1" t="s">
        <v>36</v>
      </c>
      <c r="D64" s="1" t="s">
        <v>48</v>
      </c>
      <c r="E64" s="5">
        <v>44721</v>
      </c>
      <c r="F64" s="1" t="s">
        <v>103</v>
      </c>
      <c r="G64" s="1">
        <v>4</v>
      </c>
      <c r="H64" s="1" t="s">
        <v>38</v>
      </c>
      <c r="I64" s="1">
        <v>2000</v>
      </c>
      <c r="J64" s="1">
        <v>1</v>
      </c>
      <c r="K64" s="1" t="s">
        <v>39</v>
      </c>
      <c r="L64" s="1" t="s">
        <v>39</v>
      </c>
      <c r="M64" s="1" t="s">
        <v>40</v>
      </c>
      <c r="N64" s="1">
        <v>6</v>
      </c>
      <c r="O64" s="1">
        <v>10</v>
      </c>
      <c r="P64" s="1" t="s">
        <v>105</v>
      </c>
      <c r="R64" s="1" t="s">
        <v>39</v>
      </c>
      <c r="S64" s="1" t="s">
        <v>39</v>
      </c>
      <c r="W64" s="1">
        <v>3</v>
      </c>
      <c r="X64" s="1">
        <v>2</v>
      </c>
      <c r="Y64" s="1" t="s">
        <v>39</v>
      </c>
      <c r="Z64" s="1">
        <v>16</v>
      </c>
      <c r="AA64" s="1">
        <v>1</v>
      </c>
      <c r="AB64" s="1">
        <v>1</v>
      </c>
      <c r="AF64" s="9">
        <v>1000</v>
      </c>
      <c r="AH64" s="1">
        <v>95</v>
      </c>
      <c r="AI64" s="1" t="s">
        <v>106</v>
      </c>
      <c r="AJ64" s="4" t="s">
        <v>108</v>
      </c>
    </row>
    <row r="65" spans="1:36" x14ac:dyDescent="0.45">
      <c r="A65" s="1">
        <v>70</v>
      </c>
      <c r="B65" s="7">
        <v>44839</v>
      </c>
      <c r="C65" s="1" t="s">
        <v>36</v>
      </c>
      <c r="D65" s="1" t="s">
        <v>48</v>
      </c>
      <c r="E65" s="5">
        <v>44721</v>
      </c>
      <c r="F65" s="1" t="s">
        <v>103</v>
      </c>
      <c r="G65" s="1">
        <v>4</v>
      </c>
      <c r="H65" s="1" t="s">
        <v>38</v>
      </c>
      <c r="I65" s="1">
        <v>2000</v>
      </c>
      <c r="J65" s="1">
        <v>1</v>
      </c>
      <c r="K65" s="1" t="s">
        <v>39</v>
      </c>
      <c r="L65" s="1" t="s">
        <v>39</v>
      </c>
      <c r="M65" s="1" t="s">
        <v>109</v>
      </c>
      <c r="N65" s="1" t="s">
        <v>104</v>
      </c>
      <c r="P65" s="1" t="s">
        <v>105</v>
      </c>
      <c r="R65" s="1" t="s">
        <v>45</v>
      </c>
      <c r="S65" s="1" t="s">
        <v>110</v>
      </c>
      <c r="T65" s="1">
        <v>1</v>
      </c>
      <c r="U65" s="1">
        <v>1</v>
      </c>
      <c r="V65" s="1" t="s">
        <v>111</v>
      </c>
      <c r="W65" s="1">
        <v>3</v>
      </c>
      <c r="X65" s="1">
        <v>2</v>
      </c>
      <c r="Y65" s="1" t="s">
        <v>39</v>
      </c>
      <c r="Z65" s="1">
        <v>16</v>
      </c>
      <c r="AA65" s="1">
        <v>1</v>
      </c>
      <c r="AB65" s="1">
        <v>1</v>
      </c>
      <c r="AF65" s="9">
        <v>1000</v>
      </c>
      <c r="AH65" s="1">
        <v>95</v>
      </c>
      <c r="AI65" s="1" t="s">
        <v>106</v>
      </c>
      <c r="AJ65" s="4" t="s">
        <v>112</v>
      </c>
    </row>
    <row r="66" spans="1:36" x14ac:dyDescent="0.45">
      <c r="A66" s="1">
        <v>71</v>
      </c>
      <c r="B66" s="7">
        <v>44840</v>
      </c>
      <c r="C66" s="1" t="s">
        <v>62</v>
      </c>
      <c r="D66" s="1" t="s">
        <v>48</v>
      </c>
      <c r="E66" s="5">
        <v>44803</v>
      </c>
      <c r="F66" s="1" t="s">
        <v>113</v>
      </c>
      <c r="G66" s="1">
        <v>4</v>
      </c>
      <c r="H66" s="1" t="s">
        <v>38</v>
      </c>
      <c r="I66" s="1">
        <v>2000</v>
      </c>
      <c r="J66" s="1">
        <v>1</v>
      </c>
      <c r="K66" s="1" t="s">
        <v>39</v>
      </c>
      <c r="L66" s="1" t="s">
        <v>39</v>
      </c>
      <c r="M66" s="1" t="s">
        <v>109</v>
      </c>
      <c r="N66" s="1">
        <v>1</v>
      </c>
      <c r="P66" s="1" t="s">
        <v>105</v>
      </c>
      <c r="R66" s="1" t="s">
        <v>45</v>
      </c>
      <c r="S66" s="1" t="s">
        <v>114</v>
      </c>
      <c r="T66" s="1">
        <v>1</v>
      </c>
      <c r="U66" s="1">
        <v>1</v>
      </c>
      <c r="V66" s="1" t="s">
        <v>115</v>
      </c>
      <c r="W66" s="1">
        <v>3</v>
      </c>
      <c r="X66" s="1">
        <v>2</v>
      </c>
      <c r="Y66" s="1" t="s">
        <v>39</v>
      </c>
      <c r="Z66" s="1">
        <v>16</v>
      </c>
      <c r="AA66" s="1">
        <v>1</v>
      </c>
      <c r="AB66" s="1">
        <v>1</v>
      </c>
      <c r="AC66" s="1">
        <v>9</v>
      </c>
      <c r="AD66" s="1" t="s">
        <v>116</v>
      </c>
      <c r="AF66" s="9">
        <v>1050</v>
      </c>
      <c r="AH66" s="1">
        <v>95</v>
      </c>
      <c r="AI66" s="1" t="s">
        <v>106</v>
      </c>
      <c r="AJ66" s="4" t="s">
        <v>117</v>
      </c>
    </row>
    <row r="67" spans="1:36" x14ac:dyDescent="0.45">
      <c r="A67" s="1">
        <v>72</v>
      </c>
      <c r="B67" s="7">
        <v>44841</v>
      </c>
      <c r="C67" s="1" t="s">
        <v>62</v>
      </c>
      <c r="D67" s="1" t="s">
        <v>48</v>
      </c>
      <c r="E67" s="5">
        <v>44803</v>
      </c>
      <c r="F67" s="1" t="s">
        <v>118</v>
      </c>
      <c r="G67" s="1">
        <v>4</v>
      </c>
      <c r="H67" s="1" t="s">
        <v>38</v>
      </c>
      <c r="I67" s="1">
        <v>2000</v>
      </c>
      <c r="J67" s="1">
        <v>1</v>
      </c>
      <c r="K67" s="1" t="s">
        <v>39</v>
      </c>
      <c r="L67" s="1" t="s">
        <v>39</v>
      </c>
      <c r="M67" s="1" t="s">
        <v>109</v>
      </c>
      <c r="N67" s="1">
        <v>2</v>
      </c>
      <c r="P67" s="1" t="s">
        <v>105</v>
      </c>
      <c r="R67" s="1" t="s">
        <v>45</v>
      </c>
      <c r="S67" s="1" t="s">
        <v>119</v>
      </c>
      <c r="T67" s="1">
        <v>1</v>
      </c>
      <c r="U67" s="1">
        <v>1</v>
      </c>
      <c r="V67" s="1" t="s">
        <v>120</v>
      </c>
      <c r="W67" s="1">
        <v>3</v>
      </c>
      <c r="X67" s="1">
        <v>2</v>
      </c>
      <c r="Y67" s="1" t="s">
        <v>39</v>
      </c>
      <c r="Z67" s="1">
        <v>16</v>
      </c>
      <c r="AA67" s="1">
        <v>1</v>
      </c>
      <c r="AB67" s="1">
        <v>1</v>
      </c>
      <c r="AC67" s="1">
        <v>3</v>
      </c>
      <c r="AD67" s="1" t="s">
        <v>121</v>
      </c>
      <c r="AF67" s="9">
        <v>1050</v>
      </c>
      <c r="AH67" s="1">
        <v>95</v>
      </c>
      <c r="AI67" s="1" t="s">
        <v>106</v>
      </c>
      <c r="AJ67" s="4" t="s">
        <v>122</v>
      </c>
    </row>
    <row r="68" spans="1:36" x14ac:dyDescent="0.45">
      <c r="A68" s="1">
        <v>73</v>
      </c>
      <c r="B68" s="7">
        <v>44844</v>
      </c>
      <c r="C68" s="1" t="s">
        <v>62</v>
      </c>
      <c r="D68" s="1" t="s">
        <v>48</v>
      </c>
      <c r="E68" s="5">
        <v>44803</v>
      </c>
      <c r="F68" s="1" t="s">
        <v>118</v>
      </c>
      <c r="G68" s="1">
        <v>4</v>
      </c>
      <c r="H68" s="1" t="s">
        <v>38</v>
      </c>
      <c r="I68" s="1">
        <v>2000</v>
      </c>
      <c r="J68" s="1">
        <v>1</v>
      </c>
      <c r="K68" s="1" t="s">
        <v>39</v>
      </c>
      <c r="L68" s="1" t="s">
        <v>39</v>
      </c>
      <c r="M68" s="1" t="s">
        <v>109</v>
      </c>
      <c r="N68" s="1" t="s">
        <v>104</v>
      </c>
      <c r="P68" s="1" t="s">
        <v>105</v>
      </c>
      <c r="R68" s="1" t="s">
        <v>45</v>
      </c>
      <c r="S68" s="1" t="s">
        <v>119</v>
      </c>
      <c r="T68" s="1">
        <v>1</v>
      </c>
      <c r="U68" s="1">
        <v>1</v>
      </c>
      <c r="V68" s="1" t="s">
        <v>123</v>
      </c>
      <c r="W68" s="1">
        <v>3</v>
      </c>
      <c r="X68" s="1">
        <v>2</v>
      </c>
      <c r="Y68" s="1" t="s">
        <v>39</v>
      </c>
      <c r="Z68" s="1">
        <v>16</v>
      </c>
      <c r="AA68" s="1">
        <v>1</v>
      </c>
      <c r="AB68" s="1">
        <v>1</v>
      </c>
      <c r="AC68" s="1">
        <v>6</v>
      </c>
      <c r="AD68" s="1" t="s">
        <v>75</v>
      </c>
      <c r="AE68" s="1" t="s">
        <v>124</v>
      </c>
      <c r="AF68" s="9">
        <v>1050</v>
      </c>
      <c r="AH68" s="1">
        <v>95</v>
      </c>
      <c r="AI68" s="1" t="s">
        <v>106</v>
      </c>
      <c r="AJ68" s="4" t="s">
        <v>125</v>
      </c>
    </row>
    <row r="69" spans="1:36" x14ac:dyDescent="0.45">
      <c r="A69" s="1">
        <v>74</v>
      </c>
      <c r="B69" s="7">
        <v>44846</v>
      </c>
      <c r="C69" s="1" t="s">
        <v>62</v>
      </c>
      <c r="D69" s="1" t="s">
        <v>48</v>
      </c>
      <c r="E69" s="5">
        <v>44803</v>
      </c>
      <c r="F69" s="1" t="s">
        <v>118</v>
      </c>
      <c r="G69" s="1">
        <v>4</v>
      </c>
      <c r="H69" s="1" t="s">
        <v>38</v>
      </c>
      <c r="I69" s="1">
        <v>2000</v>
      </c>
      <c r="J69" s="1">
        <v>1</v>
      </c>
      <c r="K69" s="1" t="s">
        <v>39</v>
      </c>
      <c r="L69" s="1" t="s">
        <v>39</v>
      </c>
      <c r="M69" s="1" t="s">
        <v>40</v>
      </c>
      <c r="N69" s="1" t="s">
        <v>104</v>
      </c>
      <c r="P69" s="1" t="s">
        <v>105</v>
      </c>
      <c r="R69" s="1" t="s">
        <v>45</v>
      </c>
      <c r="S69" s="1" t="s">
        <v>114</v>
      </c>
      <c r="T69" s="1">
        <v>1</v>
      </c>
      <c r="U69" s="1">
        <v>1</v>
      </c>
      <c r="V69" s="1" t="s">
        <v>104</v>
      </c>
      <c r="W69" s="1">
        <v>3</v>
      </c>
      <c r="X69" s="1">
        <v>2</v>
      </c>
      <c r="Y69" s="1" t="s">
        <v>39</v>
      </c>
      <c r="Z69" s="1">
        <v>5</v>
      </c>
      <c r="AA69" s="1">
        <v>1</v>
      </c>
      <c r="AB69" s="1">
        <v>1</v>
      </c>
      <c r="AC69" s="1">
        <v>3</v>
      </c>
      <c r="AD69" s="1" t="s">
        <v>84</v>
      </c>
      <c r="AH69" s="1">
        <v>95</v>
      </c>
      <c r="AI69" s="1" t="s">
        <v>106</v>
      </c>
      <c r="AJ69" s="4" t="s">
        <v>126</v>
      </c>
    </row>
    <row r="70" spans="1:36" x14ac:dyDescent="0.45">
      <c r="A70" s="1">
        <v>75</v>
      </c>
      <c r="B70" s="7">
        <v>44847</v>
      </c>
      <c r="C70" s="1" t="s">
        <v>62</v>
      </c>
      <c r="D70" s="1" t="s">
        <v>48</v>
      </c>
      <c r="E70" s="5">
        <v>44721</v>
      </c>
      <c r="F70" s="1" t="s">
        <v>127</v>
      </c>
      <c r="G70" s="1">
        <v>4</v>
      </c>
      <c r="H70" s="1" t="s">
        <v>38</v>
      </c>
      <c r="I70" s="1">
        <v>2000</v>
      </c>
      <c r="J70" s="1">
        <v>1</v>
      </c>
      <c r="K70" s="1" t="s">
        <v>39</v>
      </c>
      <c r="L70" s="1" t="s">
        <v>39</v>
      </c>
      <c r="M70" s="1" t="s">
        <v>40</v>
      </c>
      <c r="N70" s="1">
        <v>2</v>
      </c>
      <c r="O70" s="1">
        <v>10</v>
      </c>
      <c r="P70" s="1" t="s">
        <v>105</v>
      </c>
      <c r="R70" s="1" t="s">
        <v>39</v>
      </c>
      <c r="S70" s="1" t="s">
        <v>128</v>
      </c>
      <c r="T70" s="1">
        <v>1</v>
      </c>
      <c r="U70" s="1">
        <v>1</v>
      </c>
      <c r="V70" s="1" t="s">
        <v>129</v>
      </c>
      <c r="W70" s="1">
        <v>3</v>
      </c>
      <c r="X70" s="1">
        <v>2</v>
      </c>
      <c r="Y70" s="1" t="s">
        <v>39</v>
      </c>
      <c r="Z70" s="1">
        <v>16</v>
      </c>
      <c r="AA70" s="1">
        <v>1</v>
      </c>
      <c r="AB70" s="1">
        <v>1.5</v>
      </c>
      <c r="AC70" s="1">
        <v>2</v>
      </c>
      <c r="AD70" s="1" t="s">
        <v>121</v>
      </c>
      <c r="AF70" s="9">
        <v>750</v>
      </c>
      <c r="AH70" s="1">
        <v>95</v>
      </c>
      <c r="AI70" s="1" t="s">
        <v>106</v>
      </c>
      <c r="AJ70" s="4" t="s">
        <v>130</v>
      </c>
    </row>
    <row r="71" spans="1:36" x14ac:dyDescent="0.45">
      <c r="A71" s="1">
        <v>76</v>
      </c>
      <c r="B71" s="7">
        <v>44851</v>
      </c>
      <c r="C71" s="1" t="s">
        <v>62</v>
      </c>
      <c r="D71" s="1" t="s">
        <v>48</v>
      </c>
      <c r="E71" s="5">
        <v>44833</v>
      </c>
      <c r="F71" s="1" t="s">
        <v>131</v>
      </c>
      <c r="G71" s="1">
        <v>4</v>
      </c>
      <c r="H71" s="1" t="s">
        <v>38</v>
      </c>
      <c r="I71" s="1">
        <v>2000</v>
      </c>
      <c r="J71" s="1">
        <v>1</v>
      </c>
      <c r="K71" s="1" t="s">
        <v>39</v>
      </c>
      <c r="L71" s="1" t="s">
        <v>39</v>
      </c>
      <c r="M71" s="1" t="s">
        <v>40</v>
      </c>
      <c r="N71" s="1">
        <v>5</v>
      </c>
      <c r="O71" s="1">
        <v>10</v>
      </c>
      <c r="P71" s="1" t="s">
        <v>105</v>
      </c>
      <c r="R71" s="1" t="s">
        <v>39</v>
      </c>
      <c r="S71" s="1" t="s">
        <v>128</v>
      </c>
      <c r="T71" s="1">
        <v>1</v>
      </c>
      <c r="U71" s="1">
        <v>1</v>
      </c>
      <c r="V71" s="1">
        <v>7</v>
      </c>
      <c r="W71" s="1">
        <v>3</v>
      </c>
      <c r="X71" s="1">
        <v>2</v>
      </c>
      <c r="Y71" s="1" t="s">
        <v>39</v>
      </c>
      <c r="Z71" s="1" t="s">
        <v>91</v>
      </c>
      <c r="AA71" s="1">
        <v>1</v>
      </c>
      <c r="AB71" s="1">
        <v>1.5</v>
      </c>
      <c r="AC71" s="1">
        <v>2</v>
      </c>
      <c r="AD71" s="1" t="s">
        <v>121</v>
      </c>
      <c r="AF71" s="9">
        <v>850</v>
      </c>
      <c r="AH71" s="1">
        <v>95</v>
      </c>
      <c r="AI71" s="1" t="s">
        <v>106</v>
      </c>
      <c r="AJ71" s="4" t="s">
        <v>132</v>
      </c>
    </row>
    <row r="72" spans="1:36" x14ac:dyDescent="0.45">
      <c r="A72" s="1">
        <v>76</v>
      </c>
      <c r="B72" s="7">
        <v>44855</v>
      </c>
      <c r="C72" s="1" t="s">
        <v>62</v>
      </c>
      <c r="D72" s="1" t="s">
        <v>48</v>
      </c>
      <c r="E72" s="5">
        <v>44833</v>
      </c>
      <c r="F72" s="1" t="s">
        <v>131</v>
      </c>
      <c r="G72" s="1">
        <v>4</v>
      </c>
      <c r="H72" s="1" t="s">
        <v>38</v>
      </c>
      <c r="I72" s="1">
        <v>2000</v>
      </c>
      <c r="J72" s="1">
        <v>1</v>
      </c>
      <c r="K72" s="1" t="s">
        <v>39</v>
      </c>
      <c r="L72" s="1" t="s">
        <v>39</v>
      </c>
      <c r="M72" s="1" t="s">
        <v>40</v>
      </c>
      <c r="N72" s="1">
        <v>5</v>
      </c>
      <c r="O72" s="1">
        <v>10</v>
      </c>
      <c r="P72" s="1" t="s">
        <v>105</v>
      </c>
      <c r="R72" s="1" t="s">
        <v>39</v>
      </c>
      <c r="S72" s="1" t="s">
        <v>128</v>
      </c>
      <c r="T72" s="1">
        <v>1</v>
      </c>
      <c r="U72" s="1">
        <v>1</v>
      </c>
      <c r="V72" s="1" t="s">
        <v>133</v>
      </c>
      <c r="W72" s="1">
        <v>3</v>
      </c>
      <c r="X72" s="1">
        <v>2</v>
      </c>
      <c r="Y72" s="1" t="s">
        <v>39</v>
      </c>
      <c r="Z72" s="1">
        <v>16</v>
      </c>
      <c r="AA72" s="1">
        <v>1</v>
      </c>
      <c r="AB72" s="1">
        <v>1.5</v>
      </c>
      <c r="AC72" s="1">
        <v>5</v>
      </c>
      <c r="AD72" s="1" t="s">
        <v>121</v>
      </c>
      <c r="AF72" s="9">
        <v>850</v>
      </c>
      <c r="AH72" s="1">
        <v>95</v>
      </c>
      <c r="AI72" s="1" t="s">
        <v>106</v>
      </c>
      <c r="AJ72" s="4" t="s">
        <v>134</v>
      </c>
    </row>
    <row r="73" spans="1:36" x14ac:dyDescent="0.45">
      <c r="A73" s="1">
        <v>77</v>
      </c>
      <c r="B73" s="7">
        <v>44855</v>
      </c>
      <c r="C73" s="1" t="s">
        <v>62</v>
      </c>
      <c r="D73" s="1" t="s">
        <v>48</v>
      </c>
      <c r="E73" s="5">
        <v>44833</v>
      </c>
      <c r="F73" s="1" t="s">
        <v>135</v>
      </c>
      <c r="G73" s="1">
        <v>4</v>
      </c>
      <c r="H73" s="1" t="s">
        <v>38</v>
      </c>
      <c r="I73" s="1">
        <v>2000</v>
      </c>
      <c r="J73" s="1">
        <v>1</v>
      </c>
      <c r="K73" s="1" t="s">
        <v>39</v>
      </c>
      <c r="L73" s="1" t="s">
        <v>39</v>
      </c>
      <c r="M73" s="1" t="s">
        <v>40</v>
      </c>
      <c r="N73" s="1">
        <v>6</v>
      </c>
      <c r="O73" s="1">
        <v>10</v>
      </c>
      <c r="P73" s="1" t="s">
        <v>105</v>
      </c>
      <c r="R73" s="1" t="s">
        <v>39</v>
      </c>
      <c r="S73" s="1" t="s">
        <v>128</v>
      </c>
      <c r="T73" s="1">
        <v>1</v>
      </c>
      <c r="U73" s="1">
        <v>1</v>
      </c>
      <c r="V73" s="1" t="s">
        <v>136</v>
      </c>
      <c r="W73" s="1">
        <v>3</v>
      </c>
      <c r="X73" s="1">
        <v>2</v>
      </c>
      <c r="Y73" s="1" t="s">
        <v>39</v>
      </c>
      <c r="Z73" s="1">
        <v>16</v>
      </c>
      <c r="AA73" s="1">
        <v>1</v>
      </c>
      <c r="AB73" s="1">
        <v>1.5</v>
      </c>
      <c r="AC73" s="1">
        <v>5</v>
      </c>
      <c r="AD73" s="1" t="s">
        <v>121</v>
      </c>
      <c r="AF73" s="9">
        <v>850</v>
      </c>
      <c r="AH73" s="1">
        <v>95</v>
      </c>
      <c r="AI73" s="1" t="s">
        <v>106</v>
      </c>
      <c r="AJ73" s="4" t="s">
        <v>137</v>
      </c>
    </row>
    <row r="74" spans="1:36" x14ac:dyDescent="0.45">
      <c r="A74" s="1">
        <v>78</v>
      </c>
      <c r="B74" s="7">
        <v>44859</v>
      </c>
      <c r="C74" s="1" t="s">
        <v>62</v>
      </c>
      <c r="D74" s="1" t="s">
        <v>48</v>
      </c>
      <c r="E74" s="5">
        <v>44833</v>
      </c>
      <c r="F74" s="1" t="s">
        <v>135</v>
      </c>
      <c r="G74" s="1">
        <v>4</v>
      </c>
      <c r="H74" s="1" t="s">
        <v>38</v>
      </c>
      <c r="I74" s="1">
        <v>2000</v>
      </c>
      <c r="J74" s="1">
        <v>1</v>
      </c>
      <c r="K74" s="1" t="s">
        <v>39</v>
      </c>
      <c r="L74" s="1" t="s">
        <v>39</v>
      </c>
      <c r="M74" s="1" t="s">
        <v>40</v>
      </c>
      <c r="N74" s="1">
        <v>8</v>
      </c>
      <c r="O74" s="1">
        <v>10</v>
      </c>
      <c r="P74" s="1" t="s">
        <v>105</v>
      </c>
      <c r="R74" s="1" t="s">
        <v>39</v>
      </c>
      <c r="S74" s="1" t="s">
        <v>128</v>
      </c>
      <c r="T74" s="1">
        <v>1</v>
      </c>
      <c r="U74" s="1">
        <v>1</v>
      </c>
      <c r="V74" s="1">
        <v>10</v>
      </c>
      <c r="W74" s="1">
        <v>3</v>
      </c>
      <c r="X74" s="1">
        <v>2</v>
      </c>
      <c r="Y74" s="1" t="s">
        <v>39</v>
      </c>
      <c r="Z74" s="1">
        <v>16</v>
      </c>
      <c r="AA74" s="1">
        <v>1</v>
      </c>
      <c r="AB74" s="1">
        <v>1.5</v>
      </c>
      <c r="AC74" s="1">
        <v>4</v>
      </c>
      <c r="AD74" s="1" t="s">
        <v>121</v>
      </c>
      <c r="AF74" s="9">
        <v>1050</v>
      </c>
      <c r="AH74" s="1">
        <v>95</v>
      </c>
      <c r="AI74" s="1" t="s">
        <v>106</v>
      </c>
      <c r="AJ74" s="4" t="s">
        <v>138</v>
      </c>
    </row>
    <row r="75" spans="1:36" x14ac:dyDescent="0.45">
      <c r="A75" s="1">
        <v>79</v>
      </c>
      <c r="B75" s="7">
        <v>44860</v>
      </c>
      <c r="C75" s="1" t="s">
        <v>62</v>
      </c>
      <c r="D75" s="1" t="s">
        <v>48</v>
      </c>
      <c r="E75" s="5">
        <v>44851</v>
      </c>
      <c r="F75" s="1" t="s">
        <v>139</v>
      </c>
      <c r="G75" s="1">
        <v>4</v>
      </c>
      <c r="H75" s="1" t="s">
        <v>38</v>
      </c>
      <c r="I75" s="1">
        <v>2000</v>
      </c>
      <c r="J75" s="1">
        <v>1</v>
      </c>
      <c r="K75" s="1" t="s">
        <v>140</v>
      </c>
      <c r="L75" s="1" t="s">
        <v>140</v>
      </c>
      <c r="M75" s="1" t="s">
        <v>141</v>
      </c>
      <c r="N75" s="1">
        <v>9</v>
      </c>
      <c r="O75" s="1">
        <v>10</v>
      </c>
      <c r="P75" s="1" t="s">
        <v>105</v>
      </c>
      <c r="R75" s="1" t="s">
        <v>140</v>
      </c>
      <c r="S75" s="1" t="s">
        <v>128</v>
      </c>
      <c r="T75" s="1">
        <v>1</v>
      </c>
      <c r="U75" s="1">
        <v>1</v>
      </c>
      <c r="V75" s="1">
        <v>11</v>
      </c>
      <c r="W75" s="1">
        <v>3</v>
      </c>
      <c r="X75" s="1">
        <v>2</v>
      </c>
      <c r="Y75" s="1" t="s">
        <v>140</v>
      </c>
      <c r="Z75" s="1">
        <v>16</v>
      </c>
      <c r="AA75" s="1">
        <v>1</v>
      </c>
      <c r="AB75" s="1">
        <v>1.5</v>
      </c>
      <c r="AC75" s="1">
        <v>4</v>
      </c>
      <c r="AD75" s="1" t="s">
        <v>121</v>
      </c>
      <c r="AF75" s="9">
        <v>800</v>
      </c>
      <c r="AH75" s="1">
        <v>95</v>
      </c>
      <c r="AI75" s="1" t="s">
        <v>106</v>
      </c>
      <c r="AJ75" s="4" t="s">
        <v>142</v>
      </c>
    </row>
    <row r="76" spans="1:36" x14ac:dyDescent="0.45">
      <c r="A76" s="1">
        <v>80</v>
      </c>
      <c r="B76" s="7">
        <v>44865</v>
      </c>
      <c r="C76" s="1" t="s">
        <v>62</v>
      </c>
      <c r="D76" s="1" t="s">
        <v>48</v>
      </c>
      <c r="E76" s="5">
        <v>44851</v>
      </c>
      <c r="F76" s="1" t="s">
        <v>139</v>
      </c>
      <c r="G76" s="1">
        <v>4</v>
      </c>
      <c r="H76" s="1" t="s">
        <v>38</v>
      </c>
      <c r="I76" s="1">
        <v>2000</v>
      </c>
      <c r="J76" s="1">
        <v>1</v>
      </c>
      <c r="K76" s="1" t="s">
        <v>140</v>
      </c>
      <c r="L76" s="1" t="s">
        <v>140</v>
      </c>
      <c r="M76" s="1" t="s">
        <v>141</v>
      </c>
      <c r="N76" s="1">
        <v>1</v>
      </c>
      <c r="O76" s="1">
        <v>10</v>
      </c>
      <c r="P76" s="1" t="s">
        <v>105</v>
      </c>
      <c r="R76" s="1" t="s">
        <v>140</v>
      </c>
      <c r="S76" s="1" t="s">
        <v>128</v>
      </c>
      <c r="T76" s="1">
        <v>1</v>
      </c>
      <c r="U76" s="1">
        <v>1</v>
      </c>
      <c r="V76" s="1">
        <v>1</v>
      </c>
      <c r="W76" s="1">
        <v>3</v>
      </c>
      <c r="X76" s="1">
        <v>2</v>
      </c>
      <c r="Y76" s="1" t="s">
        <v>140</v>
      </c>
      <c r="Z76" s="1">
        <v>16</v>
      </c>
      <c r="AA76" s="1">
        <v>1</v>
      </c>
      <c r="AB76" s="1">
        <v>1.5</v>
      </c>
      <c r="AC76" s="1">
        <v>2</v>
      </c>
      <c r="AD76" s="1" t="s">
        <v>121</v>
      </c>
      <c r="AF76" s="9">
        <v>800</v>
      </c>
      <c r="AH76" s="1">
        <v>95</v>
      </c>
      <c r="AI76" s="1" t="s">
        <v>106</v>
      </c>
      <c r="AJ76" s="4" t="s">
        <v>143</v>
      </c>
    </row>
    <row r="77" spans="1:36" x14ac:dyDescent="0.45">
      <c r="A77" s="1">
        <v>81</v>
      </c>
      <c r="B77" s="7">
        <v>44866</v>
      </c>
      <c r="C77" s="1" t="s">
        <v>62</v>
      </c>
      <c r="D77" s="1" t="s">
        <v>48</v>
      </c>
      <c r="E77" s="5">
        <v>44851</v>
      </c>
      <c r="F77" s="1" t="s">
        <v>139</v>
      </c>
      <c r="G77" s="1">
        <v>4</v>
      </c>
      <c r="H77" s="1" t="s">
        <v>38</v>
      </c>
      <c r="I77" s="1">
        <v>2000</v>
      </c>
      <c r="J77" s="1">
        <v>1</v>
      </c>
      <c r="K77" s="1" t="s">
        <v>140</v>
      </c>
      <c r="L77" s="1" t="s">
        <v>140</v>
      </c>
      <c r="M77" s="1" t="s">
        <v>141</v>
      </c>
      <c r="N77" s="1">
        <v>2</v>
      </c>
      <c r="O77" s="1">
        <v>10</v>
      </c>
      <c r="P77" s="1" t="s">
        <v>105</v>
      </c>
      <c r="R77" s="1" t="s">
        <v>140</v>
      </c>
      <c r="S77" s="1" t="s">
        <v>128</v>
      </c>
      <c r="T77" s="1">
        <v>1</v>
      </c>
      <c r="U77" s="1">
        <v>1</v>
      </c>
      <c r="V77" s="1">
        <v>2</v>
      </c>
      <c r="W77" s="1">
        <v>3</v>
      </c>
      <c r="X77" s="1">
        <v>2</v>
      </c>
      <c r="Y77" s="1" t="s">
        <v>140</v>
      </c>
      <c r="Z77" s="1">
        <v>16</v>
      </c>
      <c r="AA77" s="1">
        <v>1</v>
      </c>
      <c r="AB77" s="1">
        <v>1.5</v>
      </c>
      <c r="AC77" s="1">
        <v>2</v>
      </c>
      <c r="AD77" s="1" t="s">
        <v>66</v>
      </c>
      <c r="AE77" s="1" t="s">
        <v>144</v>
      </c>
      <c r="AF77" s="9">
        <v>800</v>
      </c>
      <c r="AH77" s="1">
        <v>95</v>
      </c>
      <c r="AI77" s="1" t="s">
        <v>106</v>
      </c>
      <c r="AJ77" s="4" t="s">
        <v>145</v>
      </c>
    </row>
    <row r="78" spans="1:36" x14ac:dyDescent="0.45">
      <c r="A78" s="1">
        <v>82</v>
      </c>
      <c r="B78" s="7">
        <v>44866</v>
      </c>
      <c r="C78" s="1" t="s">
        <v>62</v>
      </c>
      <c r="D78" s="1" t="s">
        <v>48</v>
      </c>
      <c r="E78" s="5">
        <v>44851</v>
      </c>
      <c r="F78" s="1" t="s">
        <v>139</v>
      </c>
      <c r="G78" s="1">
        <v>4</v>
      </c>
      <c r="H78" s="1" t="s">
        <v>38</v>
      </c>
      <c r="I78" s="1">
        <v>2000</v>
      </c>
      <c r="J78" s="1">
        <v>1</v>
      </c>
      <c r="K78" s="1" t="s">
        <v>140</v>
      </c>
      <c r="L78" s="1" t="s">
        <v>140</v>
      </c>
      <c r="M78" s="1" t="s">
        <v>141</v>
      </c>
      <c r="N78" s="1">
        <v>3</v>
      </c>
      <c r="O78" s="1">
        <v>10</v>
      </c>
      <c r="P78" s="1" t="s">
        <v>105</v>
      </c>
      <c r="R78" s="1" t="s">
        <v>140</v>
      </c>
      <c r="S78" s="1" t="s">
        <v>128</v>
      </c>
      <c r="T78" s="1">
        <v>1</v>
      </c>
      <c r="U78" s="1">
        <v>1</v>
      </c>
      <c r="V78" s="1">
        <v>3</v>
      </c>
      <c r="W78" s="1">
        <v>3</v>
      </c>
      <c r="X78" s="1">
        <v>2</v>
      </c>
      <c r="Y78" s="1" t="s">
        <v>140</v>
      </c>
      <c r="Z78" s="1">
        <v>16</v>
      </c>
      <c r="AA78" s="1">
        <v>1</v>
      </c>
      <c r="AB78" s="1">
        <v>1.5</v>
      </c>
      <c r="AC78" s="1">
        <v>7</v>
      </c>
      <c r="AD78" s="1" t="s">
        <v>121</v>
      </c>
      <c r="AF78" s="9">
        <v>800</v>
      </c>
      <c r="AH78" s="1">
        <v>95</v>
      </c>
      <c r="AI78" s="1" t="s">
        <v>106</v>
      </c>
      <c r="AJ78" s="4" t="s">
        <v>146</v>
      </c>
    </row>
    <row r="79" spans="1:36" x14ac:dyDescent="0.45">
      <c r="A79" s="1">
        <v>83</v>
      </c>
      <c r="B79" s="7">
        <v>44866</v>
      </c>
      <c r="C79" s="1" t="s">
        <v>62</v>
      </c>
      <c r="D79" s="1" t="s">
        <v>48</v>
      </c>
      <c r="E79" s="5">
        <v>44851</v>
      </c>
      <c r="F79" s="1" t="s">
        <v>147</v>
      </c>
      <c r="G79" s="1">
        <v>4</v>
      </c>
      <c r="H79" s="1" t="s">
        <v>38</v>
      </c>
      <c r="I79" s="1">
        <v>2000</v>
      </c>
      <c r="J79" s="1">
        <v>1</v>
      </c>
      <c r="K79" s="1" t="s">
        <v>140</v>
      </c>
      <c r="L79" s="1" t="s">
        <v>140</v>
      </c>
      <c r="M79" s="1" t="s">
        <v>141</v>
      </c>
      <c r="N79" s="1">
        <v>5</v>
      </c>
      <c r="O79" s="1">
        <v>10</v>
      </c>
      <c r="P79" s="1" t="s">
        <v>105</v>
      </c>
      <c r="R79" s="1" t="s">
        <v>140</v>
      </c>
      <c r="S79" s="1" t="s">
        <v>128</v>
      </c>
      <c r="T79" s="1">
        <v>1</v>
      </c>
      <c r="U79" s="1">
        <v>1</v>
      </c>
      <c r="V79" s="1">
        <v>4</v>
      </c>
      <c r="W79" s="1">
        <v>3</v>
      </c>
      <c r="X79" s="1">
        <v>2</v>
      </c>
      <c r="Y79" s="1" t="s">
        <v>140</v>
      </c>
      <c r="Z79" s="1">
        <v>16</v>
      </c>
      <c r="AA79" s="1">
        <v>1</v>
      </c>
      <c r="AB79" s="1">
        <v>1.5</v>
      </c>
      <c r="AC79" s="1">
        <v>3</v>
      </c>
      <c r="AD79" s="1" t="s">
        <v>66</v>
      </c>
      <c r="AE79" s="1" t="s">
        <v>144</v>
      </c>
      <c r="AF79" s="9">
        <v>850</v>
      </c>
      <c r="AH79" s="1">
        <v>95</v>
      </c>
      <c r="AI79" s="1" t="s">
        <v>106</v>
      </c>
      <c r="AJ79" s="4" t="s">
        <v>148</v>
      </c>
    </row>
    <row r="80" spans="1:36" x14ac:dyDescent="0.45">
      <c r="A80" s="1">
        <v>84</v>
      </c>
      <c r="B80" s="7">
        <v>44868</v>
      </c>
      <c r="C80" s="1" t="s">
        <v>62</v>
      </c>
      <c r="D80" s="1" t="s">
        <v>48</v>
      </c>
      <c r="E80" s="5">
        <v>44851</v>
      </c>
      <c r="F80" s="1" t="s">
        <v>139</v>
      </c>
      <c r="G80" s="1">
        <v>4</v>
      </c>
      <c r="H80" s="1" t="s">
        <v>38</v>
      </c>
      <c r="I80" s="1">
        <v>2000</v>
      </c>
      <c r="J80" s="1">
        <v>1</v>
      </c>
      <c r="K80" s="1" t="s">
        <v>140</v>
      </c>
      <c r="L80" s="1" t="s">
        <v>140</v>
      </c>
      <c r="M80" s="1" t="s">
        <v>141</v>
      </c>
      <c r="N80" s="1">
        <v>6</v>
      </c>
      <c r="O80" s="1">
        <v>10</v>
      </c>
      <c r="P80" s="1" t="s">
        <v>105</v>
      </c>
      <c r="R80" s="1" t="s">
        <v>140</v>
      </c>
      <c r="S80" s="1" t="s">
        <v>128</v>
      </c>
      <c r="T80" s="1">
        <v>1</v>
      </c>
      <c r="U80" s="1">
        <v>1</v>
      </c>
      <c r="V80" s="1">
        <v>5</v>
      </c>
      <c r="W80" s="1">
        <v>3</v>
      </c>
      <c r="X80" s="1">
        <v>2</v>
      </c>
      <c r="Y80" s="1" t="s">
        <v>140</v>
      </c>
      <c r="Z80" s="1">
        <v>16</v>
      </c>
      <c r="AA80" s="1">
        <v>1</v>
      </c>
      <c r="AB80" s="1">
        <v>1.5</v>
      </c>
      <c r="AC80" s="1">
        <v>3</v>
      </c>
      <c r="AD80" s="1" t="s">
        <v>66</v>
      </c>
      <c r="AE80" s="1" t="s">
        <v>144</v>
      </c>
      <c r="AF80" s="9">
        <v>850</v>
      </c>
      <c r="AH80" s="1">
        <v>95</v>
      </c>
      <c r="AI80" s="1" t="s">
        <v>106</v>
      </c>
      <c r="AJ80" s="4" t="s">
        <v>149</v>
      </c>
    </row>
    <row r="81" spans="1:36" x14ac:dyDescent="0.45">
      <c r="A81" s="1">
        <v>85</v>
      </c>
      <c r="B81" s="7">
        <v>44868</v>
      </c>
      <c r="C81" s="1" t="s">
        <v>62</v>
      </c>
      <c r="D81" s="1" t="s">
        <v>48</v>
      </c>
      <c r="E81" s="5">
        <v>44851</v>
      </c>
      <c r="F81" s="1" t="s">
        <v>139</v>
      </c>
      <c r="G81" s="1">
        <v>4</v>
      </c>
      <c r="H81" s="1" t="s">
        <v>38</v>
      </c>
      <c r="I81" s="1">
        <v>2000</v>
      </c>
      <c r="J81" s="1">
        <v>1</v>
      </c>
      <c r="K81" s="1" t="s">
        <v>140</v>
      </c>
      <c r="L81" s="1" t="s">
        <v>140</v>
      </c>
      <c r="M81" s="1" t="s">
        <v>141</v>
      </c>
      <c r="N81" s="1">
        <v>7</v>
      </c>
      <c r="O81" s="1">
        <v>10</v>
      </c>
      <c r="P81" s="1" t="s">
        <v>105</v>
      </c>
      <c r="R81" s="1" t="s">
        <v>140</v>
      </c>
      <c r="S81" s="1" t="s">
        <v>128</v>
      </c>
      <c r="T81" s="1">
        <v>1</v>
      </c>
      <c r="U81" s="1">
        <v>1</v>
      </c>
      <c r="V81" s="1">
        <v>6</v>
      </c>
      <c r="W81" s="1">
        <v>3</v>
      </c>
      <c r="X81" s="1">
        <v>2</v>
      </c>
      <c r="Y81" s="1" t="s">
        <v>140</v>
      </c>
      <c r="Z81" s="1">
        <v>16</v>
      </c>
      <c r="AA81" s="1">
        <v>1</v>
      </c>
      <c r="AB81" s="1">
        <v>1.5</v>
      </c>
      <c r="AC81" s="1">
        <v>3</v>
      </c>
      <c r="AD81" s="1" t="s">
        <v>66</v>
      </c>
      <c r="AE81" s="1" t="s">
        <v>144</v>
      </c>
      <c r="AF81" s="9">
        <v>850</v>
      </c>
      <c r="AH81" s="1">
        <v>95</v>
      </c>
      <c r="AI81" s="1" t="s">
        <v>106</v>
      </c>
      <c r="AJ81" s="4" t="s">
        <v>150</v>
      </c>
    </row>
    <row r="82" spans="1:36" x14ac:dyDescent="0.45">
      <c r="A82" s="1">
        <v>86</v>
      </c>
      <c r="B82" s="7">
        <v>44879</v>
      </c>
      <c r="C82" s="1" t="s">
        <v>62</v>
      </c>
      <c r="D82" s="1" t="s">
        <v>48</v>
      </c>
      <c r="E82" s="5">
        <v>44851</v>
      </c>
      <c r="F82" s="1" t="s">
        <v>151</v>
      </c>
      <c r="G82" s="1">
        <v>4</v>
      </c>
      <c r="H82" s="1" t="s">
        <v>38</v>
      </c>
      <c r="I82" s="1">
        <v>2000</v>
      </c>
      <c r="J82" s="1">
        <v>1</v>
      </c>
      <c r="K82" s="1" t="s">
        <v>140</v>
      </c>
      <c r="L82" s="1" t="s">
        <v>140</v>
      </c>
      <c r="M82" s="1" t="s">
        <v>141</v>
      </c>
      <c r="N82" s="1">
        <v>8</v>
      </c>
      <c r="O82" s="1">
        <v>10</v>
      </c>
      <c r="P82" s="1" t="s">
        <v>105</v>
      </c>
      <c r="R82" s="1" t="s">
        <v>140</v>
      </c>
      <c r="S82" s="1" t="s">
        <v>128</v>
      </c>
      <c r="T82" s="1">
        <v>1</v>
      </c>
      <c r="U82" s="1">
        <v>1</v>
      </c>
      <c r="V82" s="1">
        <v>7</v>
      </c>
      <c r="W82" s="1">
        <v>3</v>
      </c>
      <c r="X82" s="1">
        <v>2</v>
      </c>
      <c r="Y82" s="1" t="s">
        <v>140</v>
      </c>
      <c r="Z82" s="1">
        <v>16</v>
      </c>
      <c r="AA82" s="1">
        <v>1</v>
      </c>
      <c r="AB82" s="1">
        <v>1.5</v>
      </c>
      <c r="AC82" s="1">
        <v>4</v>
      </c>
      <c r="AD82" s="1" t="s">
        <v>66</v>
      </c>
      <c r="AE82" s="1" t="s">
        <v>144</v>
      </c>
      <c r="AF82" s="9">
        <v>850</v>
      </c>
      <c r="AH82" s="1">
        <v>95</v>
      </c>
      <c r="AI82" s="1" t="s">
        <v>106</v>
      </c>
      <c r="AJ82" s="4" t="s">
        <v>152</v>
      </c>
    </row>
    <row r="83" spans="1:36" x14ac:dyDescent="0.45">
      <c r="A83" s="1">
        <v>87</v>
      </c>
      <c r="B83" s="7">
        <v>44879</v>
      </c>
      <c r="C83" s="1" t="s">
        <v>62</v>
      </c>
      <c r="D83" s="1" t="s">
        <v>48</v>
      </c>
      <c r="E83" s="5">
        <v>44851</v>
      </c>
      <c r="F83" s="1" t="s">
        <v>151</v>
      </c>
      <c r="G83" s="1">
        <v>4</v>
      </c>
      <c r="H83" s="1" t="s">
        <v>38</v>
      </c>
      <c r="I83" s="1">
        <v>2000</v>
      </c>
      <c r="J83" s="1">
        <v>1</v>
      </c>
      <c r="K83" s="1" t="s">
        <v>140</v>
      </c>
      <c r="L83" s="1" t="s">
        <v>140</v>
      </c>
      <c r="M83" s="1" t="s">
        <v>141</v>
      </c>
      <c r="N83" s="1">
        <v>9</v>
      </c>
      <c r="O83" s="1">
        <v>10</v>
      </c>
      <c r="P83" s="1" t="s">
        <v>105</v>
      </c>
      <c r="R83" s="1" t="s">
        <v>140</v>
      </c>
      <c r="S83" s="1" t="s">
        <v>128</v>
      </c>
      <c r="T83" s="1">
        <v>1</v>
      </c>
      <c r="U83" s="1">
        <v>1</v>
      </c>
      <c r="V83" s="1">
        <v>9</v>
      </c>
      <c r="W83" s="1">
        <v>3</v>
      </c>
      <c r="X83" s="1">
        <v>2</v>
      </c>
      <c r="Y83" s="1" t="s">
        <v>140</v>
      </c>
      <c r="Z83" s="1">
        <v>16</v>
      </c>
      <c r="AA83" s="1">
        <v>1</v>
      </c>
      <c r="AB83" s="1">
        <v>1.5</v>
      </c>
      <c r="AC83" s="1">
        <v>4</v>
      </c>
      <c r="AD83" s="1" t="s">
        <v>153</v>
      </c>
      <c r="AE83" s="1" t="s">
        <v>144</v>
      </c>
      <c r="AF83" s="9">
        <v>850</v>
      </c>
      <c r="AH83" s="1">
        <v>95</v>
      </c>
      <c r="AI83" s="1" t="s">
        <v>106</v>
      </c>
      <c r="AJ83" s="4" t="s">
        <v>154</v>
      </c>
    </row>
    <row r="84" spans="1:36" x14ac:dyDescent="0.45">
      <c r="A84" s="1">
        <v>87</v>
      </c>
      <c r="B84" s="7">
        <v>44881</v>
      </c>
      <c r="C84" s="1" t="s">
        <v>62</v>
      </c>
      <c r="D84" s="1" t="s">
        <v>48</v>
      </c>
      <c r="E84" s="5">
        <v>44852</v>
      </c>
      <c r="F84" s="1" t="s">
        <v>155</v>
      </c>
      <c r="G84" s="1">
        <v>4</v>
      </c>
      <c r="H84" s="1" t="s">
        <v>38</v>
      </c>
      <c r="I84" s="1">
        <v>2000</v>
      </c>
      <c r="J84" s="1">
        <v>1</v>
      </c>
      <c r="K84" s="1" t="s">
        <v>140</v>
      </c>
      <c r="L84" s="1" t="s">
        <v>140</v>
      </c>
      <c r="M84" s="1" t="s">
        <v>141</v>
      </c>
      <c r="N84" s="1">
        <v>4</v>
      </c>
      <c r="O84" s="1">
        <v>10</v>
      </c>
      <c r="P84" s="1" t="s">
        <v>105</v>
      </c>
      <c r="R84" s="1" t="s">
        <v>140</v>
      </c>
      <c r="S84" s="1" t="s">
        <v>128</v>
      </c>
      <c r="T84" s="1">
        <v>1</v>
      </c>
      <c r="U84" s="1">
        <v>1</v>
      </c>
      <c r="V84" s="1">
        <v>10</v>
      </c>
      <c r="W84" s="1">
        <v>3</v>
      </c>
      <c r="X84" s="1">
        <v>2</v>
      </c>
      <c r="Y84" s="1" t="s">
        <v>140</v>
      </c>
      <c r="Z84" s="1">
        <v>16</v>
      </c>
      <c r="AA84" s="1">
        <v>1</v>
      </c>
      <c r="AB84" s="1">
        <v>1.5</v>
      </c>
      <c r="AC84" s="1">
        <v>3</v>
      </c>
      <c r="AD84" s="1" t="s">
        <v>153</v>
      </c>
      <c r="AE84" s="1" t="s">
        <v>156</v>
      </c>
      <c r="AF84" s="9">
        <v>1150</v>
      </c>
      <c r="AH84" s="1">
        <v>95</v>
      </c>
      <c r="AI84" s="1" t="s">
        <v>106</v>
      </c>
      <c r="AJ84" s="4" t="s">
        <v>157</v>
      </c>
    </row>
    <row r="85" spans="1:36" x14ac:dyDescent="0.45">
      <c r="A85" s="1">
        <v>88</v>
      </c>
      <c r="B85" s="7">
        <v>44881</v>
      </c>
      <c r="C85" s="1" t="s">
        <v>62</v>
      </c>
      <c r="D85" s="1" t="s">
        <v>48</v>
      </c>
      <c r="E85" s="5">
        <v>44852</v>
      </c>
      <c r="F85" s="1" t="s">
        <v>155</v>
      </c>
      <c r="G85" s="1">
        <v>4</v>
      </c>
      <c r="H85" s="1" t="s">
        <v>38</v>
      </c>
      <c r="I85" s="1">
        <v>2000</v>
      </c>
      <c r="J85" s="1">
        <v>1</v>
      </c>
      <c r="K85" s="1" t="s">
        <v>140</v>
      </c>
      <c r="L85" s="1" t="s">
        <v>140</v>
      </c>
      <c r="M85" s="1" t="s">
        <v>141</v>
      </c>
      <c r="N85" s="1">
        <v>4</v>
      </c>
      <c r="O85" s="1">
        <v>10</v>
      </c>
      <c r="P85" s="1" t="s">
        <v>105</v>
      </c>
      <c r="R85" s="1" t="s">
        <v>140</v>
      </c>
      <c r="S85" s="1" t="s">
        <v>128</v>
      </c>
      <c r="T85" s="1">
        <v>1</v>
      </c>
      <c r="U85" s="1">
        <v>1</v>
      </c>
      <c r="V85" s="1">
        <v>11</v>
      </c>
      <c r="W85" s="1">
        <v>3</v>
      </c>
      <c r="X85" s="1">
        <v>2</v>
      </c>
      <c r="Y85" s="1" t="s">
        <v>140</v>
      </c>
      <c r="Z85" s="1">
        <v>16</v>
      </c>
      <c r="AA85" s="1">
        <v>1</v>
      </c>
      <c r="AB85" s="1">
        <v>1.5</v>
      </c>
      <c r="AC85" s="1">
        <v>2</v>
      </c>
      <c r="AD85" s="1" t="s">
        <v>144</v>
      </c>
      <c r="AE85" s="1" t="s">
        <v>158</v>
      </c>
      <c r="AF85" s="9">
        <v>1150</v>
      </c>
      <c r="AH85" s="1">
        <v>85</v>
      </c>
      <c r="AI85" s="1" t="s">
        <v>106</v>
      </c>
      <c r="AJ85" s="4" t="s">
        <v>159</v>
      </c>
    </row>
    <row r="86" spans="1:36" x14ac:dyDescent="0.45">
      <c r="A86" s="1">
        <v>89</v>
      </c>
      <c r="B86" s="7">
        <v>44881</v>
      </c>
      <c r="C86" s="1" t="s">
        <v>160</v>
      </c>
      <c r="E86" s="5">
        <v>44735</v>
      </c>
      <c r="F86" s="1" t="s">
        <v>161</v>
      </c>
      <c r="G86" s="1">
        <v>4</v>
      </c>
      <c r="H86" s="1" t="s">
        <v>38</v>
      </c>
      <c r="I86" s="1">
        <v>2000</v>
      </c>
      <c r="J86" s="1">
        <v>1</v>
      </c>
      <c r="K86" s="1" t="s">
        <v>140</v>
      </c>
      <c r="L86" s="1" t="s">
        <v>140</v>
      </c>
      <c r="M86" s="1" t="s">
        <v>141</v>
      </c>
      <c r="N86" s="1">
        <v>5</v>
      </c>
      <c r="O86" s="1">
        <v>10</v>
      </c>
      <c r="P86" s="1" t="s">
        <v>105</v>
      </c>
      <c r="R86" s="1" t="s">
        <v>140</v>
      </c>
      <c r="S86" s="1" t="s">
        <v>128</v>
      </c>
      <c r="T86" s="1">
        <v>1</v>
      </c>
      <c r="U86" s="1">
        <v>1</v>
      </c>
      <c r="V86" s="1">
        <v>12</v>
      </c>
      <c r="W86" s="1">
        <v>3</v>
      </c>
      <c r="X86" s="1">
        <v>2</v>
      </c>
      <c r="Y86" s="1" t="s">
        <v>140</v>
      </c>
      <c r="Z86" s="1">
        <v>16</v>
      </c>
      <c r="AA86" s="1">
        <v>1</v>
      </c>
      <c r="AB86" s="1">
        <v>1.5</v>
      </c>
      <c r="AC86" s="1">
        <v>3</v>
      </c>
      <c r="AD86" s="1" t="s">
        <v>153</v>
      </c>
      <c r="AE86" s="1" t="s">
        <v>156</v>
      </c>
      <c r="AF86" s="9">
        <v>1500</v>
      </c>
      <c r="AH86" s="1">
        <v>85</v>
      </c>
      <c r="AI86" s="1" t="s">
        <v>106</v>
      </c>
      <c r="AJ86" s="4" t="s">
        <v>162</v>
      </c>
    </row>
    <row r="87" spans="1:36" x14ac:dyDescent="0.45">
      <c r="A87" s="1">
        <v>90</v>
      </c>
      <c r="B87" s="7">
        <v>44882</v>
      </c>
      <c r="C87" s="1" t="s">
        <v>62</v>
      </c>
      <c r="D87" s="1" t="s">
        <v>48</v>
      </c>
      <c r="E87" s="5">
        <v>44852</v>
      </c>
      <c r="F87" s="1" t="s">
        <v>163</v>
      </c>
      <c r="G87" s="1">
        <v>4</v>
      </c>
      <c r="H87" s="1" t="s">
        <v>38</v>
      </c>
      <c r="I87" s="1">
        <v>2000</v>
      </c>
      <c r="J87" s="1">
        <v>1</v>
      </c>
      <c r="K87" s="1" t="s">
        <v>140</v>
      </c>
      <c r="L87" s="1" t="s">
        <v>140</v>
      </c>
      <c r="M87" s="1" t="s">
        <v>141</v>
      </c>
      <c r="N87" s="1">
        <v>6</v>
      </c>
      <c r="O87" s="1">
        <v>10</v>
      </c>
      <c r="P87" s="1" t="s">
        <v>105</v>
      </c>
      <c r="R87" s="1" t="s">
        <v>140</v>
      </c>
      <c r="S87" s="1" t="s">
        <v>128</v>
      </c>
      <c r="T87" s="1">
        <v>1</v>
      </c>
      <c r="U87" s="1">
        <v>1</v>
      </c>
      <c r="V87" s="1">
        <v>1</v>
      </c>
      <c r="W87" s="1">
        <v>3</v>
      </c>
      <c r="X87" s="1">
        <v>2</v>
      </c>
      <c r="Y87" s="1" t="s">
        <v>140</v>
      </c>
      <c r="Z87" s="1">
        <v>16</v>
      </c>
      <c r="AA87" s="1">
        <v>1</v>
      </c>
      <c r="AB87" s="1">
        <v>1.5</v>
      </c>
      <c r="AC87" s="1">
        <v>3</v>
      </c>
      <c r="AD87" s="1" t="s">
        <v>153</v>
      </c>
      <c r="AE87" s="1" t="s">
        <v>156</v>
      </c>
      <c r="AF87" s="9">
        <v>1200</v>
      </c>
      <c r="AH87" s="1">
        <v>95</v>
      </c>
      <c r="AI87" s="1" t="s">
        <v>106</v>
      </c>
      <c r="AJ87" s="4" t="s">
        <v>164</v>
      </c>
    </row>
    <row r="88" spans="1:36" x14ac:dyDescent="0.45">
      <c r="A88" s="1">
        <v>91</v>
      </c>
      <c r="B88" s="7">
        <v>44886</v>
      </c>
      <c r="C88" s="1" t="s">
        <v>62</v>
      </c>
      <c r="D88" s="1" t="s">
        <v>48</v>
      </c>
      <c r="E88" s="5">
        <v>44852</v>
      </c>
      <c r="F88" s="1" t="s">
        <v>163</v>
      </c>
      <c r="G88" s="1">
        <v>4</v>
      </c>
      <c r="H88" s="1" t="s">
        <v>38</v>
      </c>
      <c r="I88" s="1">
        <v>2000</v>
      </c>
      <c r="J88" s="1">
        <v>1</v>
      </c>
      <c r="K88" s="1" t="s">
        <v>140</v>
      </c>
      <c r="L88" s="1" t="s">
        <v>140</v>
      </c>
      <c r="M88" s="1" t="s">
        <v>141</v>
      </c>
      <c r="N88" s="1">
        <v>7</v>
      </c>
      <c r="O88" s="1">
        <v>10</v>
      </c>
      <c r="P88" s="1" t="s">
        <v>105</v>
      </c>
      <c r="R88" s="1" t="s">
        <v>140</v>
      </c>
      <c r="S88" s="1" t="s">
        <v>128</v>
      </c>
      <c r="T88" s="1">
        <v>1</v>
      </c>
      <c r="U88" s="1">
        <v>1</v>
      </c>
      <c r="V88" s="1">
        <v>2</v>
      </c>
      <c r="W88" s="1">
        <v>3</v>
      </c>
      <c r="X88" s="1">
        <v>2</v>
      </c>
      <c r="Y88" s="1" t="s">
        <v>140</v>
      </c>
      <c r="Z88" s="1">
        <v>16</v>
      </c>
      <c r="AA88" s="1">
        <v>1</v>
      </c>
      <c r="AB88" s="1">
        <v>1.5</v>
      </c>
      <c r="AC88" s="1">
        <v>3</v>
      </c>
      <c r="AD88" s="1" t="s">
        <v>153</v>
      </c>
      <c r="AE88" s="1" t="s">
        <v>156</v>
      </c>
      <c r="AF88" s="9">
        <v>1200</v>
      </c>
      <c r="AH88" s="1">
        <v>95</v>
      </c>
      <c r="AI88" s="1" t="s">
        <v>106</v>
      </c>
      <c r="AJ88" s="4" t="s">
        <v>164</v>
      </c>
    </row>
    <row r="89" spans="1:36" x14ac:dyDescent="0.45">
      <c r="A89" s="1">
        <v>92</v>
      </c>
      <c r="B89" s="7">
        <v>44887</v>
      </c>
      <c r="C89" s="1" t="s">
        <v>62</v>
      </c>
      <c r="D89" s="1" t="s">
        <v>48</v>
      </c>
      <c r="E89" s="5">
        <v>44875</v>
      </c>
      <c r="F89" s="1" t="s">
        <v>165</v>
      </c>
      <c r="G89" s="1">
        <v>4</v>
      </c>
      <c r="H89" s="1" t="s">
        <v>38</v>
      </c>
      <c r="I89" s="1">
        <v>2000</v>
      </c>
      <c r="J89" s="1">
        <v>1</v>
      </c>
      <c r="K89" s="1" t="s">
        <v>140</v>
      </c>
      <c r="L89" s="1" t="s">
        <v>140</v>
      </c>
      <c r="M89" s="1" t="s">
        <v>141</v>
      </c>
      <c r="N89" s="1">
        <v>8</v>
      </c>
      <c r="O89" s="1">
        <v>10</v>
      </c>
      <c r="P89" s="1" t="s">
        <v>105</v>
      </c>
      <c r="R89" s="1" t="s">
        <v>140</v>
      </c>
      <c r="S89" s="1" t="s">
        <v>128</v>
      </c>
      <c r="T89" s="1">
        <v>1</v>
      </c>
      <c r="U89" s="1">
        <v>1</v>
      </c>
      <c r="V89" s="1">
        <v>5</v>
      </c>
      <c r="W89" s="1">
        <v>3</v>
      </c>
      <c r="X89" s="1">
        <v>2</v>
      </c>
      <c r="Y89" s="1" t="s">
        <v>140</v>
      </c>
      <c r="Z89" s="1">
        <v>16</v>
      </c>
      <c r="AA89" s="1">
        <v>1</v>
      </c>
      <c r="AB89" s="1">
        <v>1.5</v>
      </c>
      <c r="AC89" s="1">
        <v>4</v>
      </c>
      <c r="AD89" s="1" t="s">
        <v>66</v>
      </c>
      <c r="AE89" s="1" t="s">
        <v>156</v>
      </c>
      <c r="AF89" s="9">
        <v>1200</v>
      </c>
      <c r="AH89" s="1">
        <v>95</v>
      </c>
      <c r="AI89" s="1" t="s">
        <v>106</v>
      </c>
      <c r="AJ89" s="4" t="s">
        <v>166</v>
      </c>
    </row>
    <row r="90" spans="1:36" x14ac:dyDescent="0.45">
      <c r="A90" s="1">
        <v>93</v>
      </c>
      <c r="B90" s="7">
        <v>44895</v>
      </c>
      <c r="C90" s="1" t="s">
        <v>62</v>
      </c>
      <c r="D90" s="1" t="s">
        <v>167</v>
      </c>
      <c r="E90" s="5">
        <v>44587</v>
      </c>
      <c r="F90" s="1" t="s">
        <v>168</v>
      </c>
      <c r="G90" s="1">
        <v>4</v>
      </c>
      <c r="H90" s="1" t="s">
        <v>42</v>
      </c>
      <c r="I90" s="1">
        <v>2000</v>
      </c>
      <c r="J90" s="1">
        <v>1</v>
      </c>
      <c r="K90" s="1" t="s">
        <v>140</v>
      </c>
      <c r="L90" s="1" t="s">
        <v>140</v>
      </c>
      <c r="M90" s="1" t="s">
        <v>42</v>
      </c>
      <c r="P90" s="1" t="s">
        <v>42</v>
      </c>
      <c r="Q90" s="1">
        <v>2.5</v>
      </c>
      <c r="R90" s="1" t="s">
        <v>140</v>
      </c>
      <c r="S90" s="1" t="s">
        <v>128</v>
      </c>
      <c r="T90" s="1">
        <v>1</v>
      </c>
      <c r="U90" s="1">
        <v>1</v>
      </c>
      <c r="V90" s="1">
        <v>6</v>
      </c>
      <c r="W90" s="1">
        <v>3</v>
      </c>
      <c r="X90" s="1">
        <v>2</v>
      </c>
      <c r="Y90" s="1" t="s">
        <v>140</v>
      </c>
      <c r="Z90" s="1">
        <v>16</v>
      </c>
      <c r="AA90" s="1">
        <v>1</v>
      </c>
      <c r="AB90" s="1">
        <v>1.5</v>
      </c>
      <c r="AC90" s="1">
        <v>4</v>
      </c>
      <c r="AD90" s="1" t="s">
        <v>169</v>
      </c>
      <c r="AE90" s="1" t="s">
        <v>170</v>
      </c>
      <c r="AF90" s="9">
        <v>2500</v>
      </c>
      <c r="AH90" s="1">
        <v>95</v>
      </c>
      <c r="AI90" s="1" t="s">
        <v>106</v>
      </c>
      <c r="AJ90" s="4" t="s">
        <v>171</v>
      </c>
    </row>
    <row r="91" spans="1:36" x14ac:dyDescent="0.45">
      <c r="A91" s="1">
        <v>94</v>
      </c>
      <c r="B91" s="7">
        <v>44895</v>
      </c>
      <c r="C91" s="1" t="s">
        <v>62</v>
      </c>
      <c r="D91" s="1" t="s">
        <v>167</v>
      </c>
      <c r="E91" s="5">
        <v>44587</v>
      </c>
      <c r="F91" s="1" t="s">
        <v>168</v>
      </c>
      <c r="G91" s="1">
        <v>4</v>
      </c>
      <c r="H91" s="1" t="s">
        <v>38</v>
      </c>
      <c r="I91" s="1">
        <v>2000</v>
      </c>
      <c r="J91" s="1">
        <v>1</v>
      </c>
      <c r="K91" s="1" t="s">
        <v>140</v>
      </c>
      <c r="L91" s="1" t="s">
        <v>140</v>
      </c>
      <c r="M91" s="1" t="s">
        <v>141</v>
      </c>
      <c r="N91" s="1">
        <v>9</v>
      </c>
      <c r="O91" s="1">
        <v>10</v>
      </c>
      <c r="P91" s="1" t="s">
        <v>172</v>
      </c>
      <c r="R91" s="1" t="s">
        <v>140</v>
      </c>
      <c r="S91" s="1" t="s">
        <v>128</v>
      </c>
      <c r="T91" s="1">
        <v>1</v>
      </c>
      <c r="U91" s="1">
        <v>1</v>
      </c>
      <c r="V91" s="1">
        <v>7</v>
      </c>
      <c r="W91" s="1">
        <v>3</v>
      </c>
      <c r="X91" s="1">
        <v>2</v>
      </c>
      <c r="Y91" s="1" t="s">
        <v>140</v>
      </c>
      <c r="Z91" s="1">
        <v>16</v>
      </c>
      <c r="AA91" s="1">
        <v>1</v>
      </c>
      <c r="AB91" s="1">
        <v>1.5</v>
      </c>
      <c r="AC91" s="1">
        <v>5</v>
      </c>
      <c r="AD91" s="1" t="s">
        <v>173</v>
      </c>
      <c r="AF91" s="9">
        <v>3000</v>
      </c>
      <c r="AH91" s="1">
        <v>95</v>
      </c>
      <c r="AI91" s="1" t="s">
        <v>106</v>
      </c>
      <c r="AJ91" s="4" t="s">
        <v>174</v>
      </c>
    </row>
    <row r="92" spans="1:36" x14ac:dyDescent="0.45">
      <c r="A92" s="1">
        <v>95</v>
      </c>
      <c r="B92" s="7">
        <v>44901</v>
      </c>
      <c r="C92" s="1" t="s">
        <v>62</v>
      </c>
      <c r="D92" s="1" t="s">
        <v>167</v>
      </c>
      <c r="E92" s="5">
        <v>44587</v>
      </c>
      <c r="F92" s="1" t="s">
        <v>168</v>
      </c>
      <c r="G92" s="1">
        <v>4</v>
      </c>
      <c r="H92" s="1" t="s">
        <v>38</v>
      </c>
      <c r="I92" s="1">
        <v>2000</v>
      </c>
      <c r="J92" s="1">
        <v>1</v>
      </c>
      <c r="K92" s="1" t="s">
        <v>140</v>
      </c>
      <c r="L92" s="1" t="s">
        <v>140</v>
      </c>
      <c r="M92" s="1" t="s">
        <v>141</v>
      </c>
      <c r="N92" s="1" t="s">
        <v>175</v>
      </c>
      <c r="O92" s="1">
        <v>10</v>
      </c>
      <c r="P92" s="1" t="s">
        <v>172</v>
      </c>
      <c r="R92" s="1" t="s">
        <v>140</v>
      </c>
      <c r="S92" s="1" t="s">
        <v>128</v>
      </c>
      <c r="T92" s="1">
        <v>1</v>
      </c>
      <c r="U92" s="1">
        <v>1</v>
      </c>
      <c r="V92" s="1">
        <v>1</v>
      </c>
      <c r="W92" s="1">
        <v>3</v>
      </c>
      <c r="X92" s="1">
        <v>2</v>
      </c>
      <c r="Y92" s="1" t="s">
        <v>140</v>
      </c>
      <c r="Z92" s="1">
        <v>16</v>
      </c>
      <c r="AA92" s="1">
        <v>1</v>
      </c>
      <c r="AB92" s="1">
        <v>1.5</v>
      </c>
      <c r="AC92" s="1">
        <v>6</v>
      </c>
      <c r="AD92" s="1" t="s">
        <v>66</v>
      </c>
      <c r="AE92" s="1" t="s">
        <v>176</v>
      </c>
      <c r="AF92" s="9">
        <v>4500</v>
      </c>
      <c r="AH92" s="1">
        <v>90</v>
      </c>
      <c r="AI92" s="1" t="s">
        <v>106</v>
      </c>
      <c r="AJ92" s="4" t="s">
        <v>177</v>
      </c>
    </row>
    <row r="93" spans="1:36" x14ac:dyDescent="0.45">
      <c r="A93" s="1">
        <v>96</v>
      </c>
      <c r="B93" s="7">
        <v>44901</v>
      </c>
      <c r="C93" s="1" t="s">
        <v>62</v>
      </c>
      <c r="D93" s="1" t="s">
        <v>48</v>
      </c>
      <c r="E93" s="5">
        <v>44875</v>
      </c>
      <c r="F93" s="1" t="s">
        <v>178</v>
      </c>
      <c r="G93" s="1">
        <v>4</v>
      </c>
      <c r="H93" s="1" t="s">
        <v>38</v>
      </c>
      <c r="I93" s="1">
        <v>2000</v>
      </c>
      <c r="J93" s="1">
        <v>1</v>
      </c>
      <c r="K93" s="1" t="s">
        <v>140</v>
      </c>
      <c r="L93" s="1" t="s">
        <v>140</v>
      </c>
      <c r="M93" s="1" t="s">
        <v>141</v>
      </c>
      <c r="N93" s="1" t="s">
        <v>175</v>
      </c>
      <c r="O93" s="1">
        <v>10</v>
      </c>
      <c r="P93" s="1" t="s">
        <v>105</v>
      </c>
      <c r="R93" s="1" t="s">
        <v>140</v>
      </c>
      <c r="S93" s="1" t="s">
        <v>128</v>
      </c>
      <c r="T93" s="1">
        <v>1</v>
      </c>
      <c r="U93" s="1">
        <v>1</v>
      </c>
      <c r="V93" s="1">
        <v>1</v>
      </c>
      <c r="W93" s="1">
        <v>3</v>
      </c>
      <c r="X93" s="1">
        <v>2</v>
      </c>
      <c r="Y93" s="1" t="s">
        <v>140</v>
      </c>
      <c r="Z93" s="1">
        <v>16</v>
      </c>
      <c r="AA93" s="1">
        <v>1</v>
      </c>
      <c r="AB93" s="1">
        <v>1.5</v>
      </c>
      <c r="AC93" s="1">
        <v>6</v>
      </c>
      <c r="AD93" s="1" t="s">
        <v>66</v>
      </c>
      <c r="AE93" s="1" t="s">
        <v>176</v>
      </c>
      <c r="AF93" s="9">
        <v>2000</v>
      </c>
      <c r="AH93" s="1">
        <v>90</v>
      </c>
      <c r="AI93" s="1" t="s">
        <v>106</v>
      </c>
      <c r="AJ93" s="4" t="s">
        <v>179</v>
      </c>
    </row>
    <row r="94" spans="1:36" x14ac:dyDescent="0.45">
      <c r="A94" s="1">
        <v>97</v>
      </c>
      <c r="B94" s="7">
        <v>44915</v>
      </c>
      <c r="C94" s="1" t="s">
        <v>62</v>
      </c>
      <c r="D94" s="1" t="s">
        <v>48</v>
      </c>
      <c r="E94" s="5">
        <v>44853</v>
      </c>
      <c r="F94" s="1" t="s">
        <v>180</v>
      </c>
      <c r="G94" s="1">
        <v>4</v>
      </c>
      <c r="H94" s="1" t="s">
        <v>38</v>
      </c>
      <c r="I94" s="1">
        <v>2000</v>
      </c>
      <c r="J94" s="1">
        <v>1</v>
      </c>
      <c r="K94" s="1" t="s">
        <v>140</v>
      </c>
      <c r="L94" s="1" t="s">
        <v>140</v>
      </c>
      <c r="M94" s="1" t="s">
        <v>141</v>
      </c>
      <c r="N94" s="1">
        <v>1</v>
      </c>
      <c r="O94" s="1">
        <v>10</v>
      </c>
      <c r="R94" s="1" t="s">
        <v>140</v>
      </c>
      <c r="S94" s="1" t="s">
        <v>128</v>
      </c>
      <c r="T94" s="1">
        <v>1</v>
      </c>
      <c r="U94" s="1">
        <v>45</v>
      </c>
      <c r="V94" s="1">
        <v>6</v>
      </c>
      <c r="W94" s="1">
        <v>3</v>
      </c>
      <c r="X94" s="1">
        <v>2</v>
      </c>
      <c r="Y94" s="1" t="s">
        <v>140</v>
      </c>
      <c r="Z94" s="1">
        <v>16</v>
      </c>
      <c r="AA94" s="1">
        <v>1</v>
      </c>
      <c r="AB94" s="1">
        <v>1.5</v>
      </c>
      <c r="AC94" s="1">
        <v>4</v>
      </c>
      <c r="AD94" s="1" t="s">
        <v>66</v>
      </c>
      <c r="AE94" s="1" t="s">
        <v>181</v>
      </c>
      <c r="AF94" s="9" t="s">
        <v>182</v>
      </c>
      <c r="AH94" s="1">
        <v>95</v>
      </c>
      <c r="AI94" s="1" t="s">
        <v>106</v>
      </c>
      <c r="AJ94" s="4" t="s">
        <v>183</v>
      </c>
    </row>
    <row r="95" spans="1:36" x14ac:dyDescent="0.45">
      <c r="A95" s="1">
        <v>98</v>
      </c>
      <c r="B95" s="7">
        <v>44917</v>
      </c>
      <c r="C95" s="1" t="s">
        <v>62</v>
      </c>
      <c r="D95" s="1" t="s">
        <v>48</v>
      </c>
      <c r="E95" s="5">
        <v>44853</v>
      </c>
      <c r="F95" s="1" t="s">
        <v>184</v>
      </c>
      <c r="G95" s="1">
        <v>4</v>
      </c>
      <c r="H95" s="1" t="s">
        <v>38</v>
      </c>
      <c r="I95" s="1">
        <v>2000</v>
      </c>
      <c r="J95" s="1">
        <v>1</v>
      </c>
      <c r="K95" s="1" t="s">
        <v>140</v>
      </c>
      <c r="L95" s="1" t="s">
        <v>140</v>
      </c>
      <c r="M95" s="1" t="s">
        <v>141</v>
      </c>
      <c r="N95" s="1">
        <v>2</v>
      </c>
      <c r="O95" s="1">
        <v>10</v>
      </c>
      <c r="R95" s="1" t="s">
        <v>140</v>
      </c>
      <c r="S95" s="1" t="s">
        <v>128</v>
      </c>
      <c r="T95" s="1">
        <v>1</v>
      </c>
      <c r="U95" s="1" t="s">
        <v>185</v>
      </c>
      <c r="V95" s="1">
        <v>10</v>
      </c>
      <c r="W95" s="1">
        <v>3</v>
      </c>
      <c r="X95" s="1">
        <v>2</v>
      </c>
      <c r="Y95" s="1" t="s">
        <v>140</v>
      </c>
      <c r="Z95" s="1">
        <v>16</v>
      </c>
      <c r="AA95" s="1" t="s">
        <v>186</v>
      </c>
      <c r="AB95" s="1">
        <v>2</v>
      </c>
      <c r="AC95" s="1">
        <v>3</v>
      </c>
      <c r="AD95" s="1" t="s">
        <v>187</v>
      </c>
      <c r="AF95" s="9" t="s">
        <v>188</v>
      </c>
      <c r="AH95" s="1">
        <v>90</v>
      </c>
      <c r="AI95" s="1" t="s">
        <v>106</v>
      </c>
      <c r="AJ95" s="4" t="s">
        <v>189</v>
      </c>
    </row>
    <row r="96" spans="1:36" x14ac:dyDescent="0.45">
      <c r="A96" s="1">
        <v>99</v>
      </c>
      <c r="B96" s="7">
        <v>45027</v>
      </c>
      <c r="C96" s="1" t="s">
        <v>62</v>
      </c>
      <c r="D96" s="1" t="s">
        <v>48</v>
      </c>
      <c r="E96" s="5">
        <v>44957</v>
      </c>
      <c r="F96" s="1" t="s">
        <v>190</v>
      </c>
      <c r="G96" s="1">
        <v>4</v>
      </c>
      <c r="H96" s="1" t="s">
        <v>38</v>
      </c>
      <c r="I96" s="1">
        <v>2000</v>
      </c>
      <c r="J96" s="1">
        <v>20</v>
      </c>
      <c r="K96" s="1" t="s">
        <v>140</v>
      </c>
      <c r="L96" s="1" t="s">
        <v>140</v>
      </c>
      <c r="M96" s="1" t="s">
        <v>141</v>
      </c>
      <c r="N96" s="1">
        <v>7</v>
      </c>
      <c r="O96" s="1">
        <v>10</v>
      </c>
      <c r="P96" s="1" t="s">
        <v>105</v>
      </c>
      <c r="R96" s="1" t="s">
        <v>140</v>
      </c>
      <c r="S96" s="1" t="s">
        <v>128</v>
      </c>
      <c r="T96" s="1">
        <v>1</v>
      </c>
      <c r="U96" s="1" t="s">
        <v>191</v>
      </c>
      <c r="V96" s="1">
        <v>7</v>
      </c>
      <c r="W96" s="1">
        <v>2</v>
      </c>
      <c r="X96" s="1">
        <v>2</v>
      </c>
      <c r="Y96" s="1" t="s">
        <v>140</v>
      </c>
      <c r="Z96" s="1">
        <v>16</v>
      </c>
      <c r="AA96" s="1">
        <v>1</v>
      </c>
      <c r="AB96" s="1">
        <v>1</v>
      </c>
      <c r="AC96" s="1">
        <v>2.5</v>
      </c>
      <c r="AD96" s="1" t="s">
        <v>192</v>
      </c>
      <c r="AE96" s="1" t="s">
        <v>193</v>
      </c>
      <c r="AF96" s="9">
        <v>850</v>
      </c>
      <c r="AH96" s="1">
        <v>95</v>
      </c>
      <c r="AI96" s="1" t="s">
        <v>106</v>
      </c>
      <c r="AJ96" s="4" t="s">
        <v>194</v>
      </c>
    </row>
    <row r="97" spans="1:35" x14ac:dyDescent="0.45">
      <c r="A97" s="1">
        <v>100</v>
      </c>
      <c r="B97" s="7">
        <v>45023</v>
      </c>
      <c r="C97" s="1" t="s">
        <v>62</v>
      </c>
      <c r="D97" s="1" t="s">
        <v>48</v>
      </c>
      <c r="E97" s="5">
        <v>44987</v>
      </c>
      <c r="F97" s="1" t="s">
        <v>195</v>
      </c>
      <c r="G97" s="1">
        <v>4</v>
      </c>
      <c r="H97" s="1" t="s">
        <v>38</v>
      </c>
      <c r="I97" s="1">
        <v>2000</v>
      </c>
      <c r="J97" s="1">
        <v>0.25</v>
      </c>
      <c r="K97" s="1" t="s">
        <v>140</v>
      </c>
      <c r="L97" s="1" t="s">
        <v>196</v>
      </c>
      <c r="M97" s="1" t="s">
        <v>141</v>
      </c>
      <c r="N97" s="1">
        <v>5</v>
      </c>
      <c r="O97" s="1">
        <v>10</v>
      </c>
      <c r="P97" s="1" t="s">
        <v>105</v>
      </c>
      <c r="R97" s="1" t="s">
        <v>140</v>
      </c>
      <c r="S97" s="1" t="s">
        <v>128</v>
      </c>
      <c r="T97" s="1">
        <v>1</v>
      </c>
      <c r="U97" s="1" t="s">
        <v>185</v>
      </c>
      <c r="V97" s="1">
        <v>5</v>
      </c>
      <c r="W97" s="1">
        <v>2</v>
      </c>
      <c r="X97" s="1">
        <v>1</v>
      </c>
      <c r="Z97" s="1">
        <v>16</v>
      </c>
      <c r="AA97" s="1">
        <v>1</v>
      </c>
      <c r="AB97" s="1">
        <v>2</v>
      </c>
      <c r="AD97" s="1" t="s">
        <v>197</v>
      </c>
      <c r="AI97" s="1" t="s">
        <v>102</v>
      </c>
    </row>
    <row r="98" spans="1:35" x14ac:dyDescent="0.45">
      <c r="A98" s="1">
        <v>101</v>
      </c>
      <c r="B98" s="7">
        <v>45023</v>
      </c>
      <c r="C98" s="1" t="s">
        <v>62</v>
      </c>
      <c r="D98" s="1" t="s">
        <v>48</v>
      </c>
      <c r="E98" s="5">
        <v>44987</v>
      </c>
      <c r="F98" s="1" t="s">
        <v>198</v>
      </c>
      <c r="G98" s="1">
        <v>4</v>
      </c>
      <c r="H98" s="1" t="s">
        <v>38</v>
      </c>
      <c r="I98" s="1">
        <v>2000</v>
      </c>
      <c r="J98" s="1">
        <v>0.25</v>
      </c>
      <c r="K98" s="1" t="s">
        <v>140</v>
      </c>
      <c r="L98" s="1" t="s">
        <v>196</v>
      </c>
      <c r="M98" s="1" t="s">
        <v>141</v>
      </c>
      <c r="N98" s="1">
        <v>6</v>
      </c>
      <c r="O98" s="1">
        <v>10</v>
      </c>
      <c r="P98" s="1" t="s">
        <v>105</v>
      </c>
      <c r="R98" s="1" t="s">
        <v>140</v>
      </c>
      <c r="S98" s="1" t="s">
        <v>128</v>
      </c>
      <c r="T98" s="1">
        <v>1</v>
      </c>
      <c r="U98" s="1" t="s">
        <v>185</v>
      </c>
      <c r="V98" s="1">
        <v>6</v>
      </c>
      <c r="W98" s="1">
        <v>2</v>
      </c>
      <c r="X98" s="1">
        <v>1</v>
      </c>
      <c r="Z98" s="1">
        <v>16</v>
      </c>
      <c r="AA98" s="1">
        <v>1</v>
      </c>
      <c r="AB98" s="1">
        <v>2</v>
      </c>
      <c r="AD98" s="1" t="s">
        <v>199</v>
      </c>
      <c r="AI98" s="1" t="s">
        <v>102</v>
      </c>
    </row>
    <row r="99" spans="1:35" x14ac:dyDescent="0.45">
      <c r="E99" s="5"/>
    </row>
  </sheetData>
  <conditionalFormatting sqref="AC1:A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E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E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4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7:AG57 AH2:AH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6"/>
  <sheetViews>
    <sheetView workbookViewId="0">
      <selection activeCell="A17" sqref="A17"/>
    </sheetView>
  </sheetViews>
  <sheetFormatPr defaultRowHeight="14.25" x14ac:dyDescent="0.45"/>
  <cols>
    <col min="1" max="1" width="9.1328125" style="34" customWidth="1"/>
    <col min="2" max="2" width="16.86328125" style="40" bestFit="1" customWidth="1"/>
  </cols>
  <sheetData>
    <row r="1" spans="1:31" x14ac:dyDescent="0.45">
      <c r="A1" s="33" t="s">
        <v>755</v>
      </c>
      <c r="B1" s="32" t="s">
        <v>757</v>
      </c>
      <c r="C1" s="32" t="s">
        <v>756</v>
      </c>
      <c r="D1" s="32" t="s">
        <v>1220</v>
      </c>
      <c r="E1" s="32" t="s">
        <v>1221</v>
      </c>
      <c r="F1" s="32" t="s">
        <v>1222</v>
      </c>
      <c r="G1" s="32" t="s">
        <v>1223</v>
      </c>
      <c r="H1" s="32" t="s">
        <v>1224</v>
      </c>
      <c r="I1" s="32"/>
      <c r="J1" s="32" t="s">
        <v>1225</v>
      </c>
      <c r="K1" s="32" t="s">
        <v>1226</v>
      </c>
      <c r="L1" s="40"/>
      <c r="M1" s="32" t="s">
        <v>756</v>
      </c>
      <c r="N1" s="32" t="s">
        <v>1227</v>
      </c>
      <c r="O1" s="32" t="s">
        <v>1228</v>
      </c>
      <c r="P1" s="32" t="s">
        <v>1229</v>
      </c>
      <c r="Q1" s="32" t="s">
        <v>1230</v>
      </c>
      <c r="R1" s="32" t="s">
        <v>1231</v>
      </c>
      <c r="S1" s="32"/>
      <c r="T1" s="32" t="s">
        <v>1225</v>
      </c>
      <c r="U1" s="32" t="s">
        <v>1226</v>
      </c>
      <c r="V1" s="40"/>
      <c r="W1" s="32" t="s">
        <v>756</v>
      </c>
      <c r="X1" s="32" t="s">
        <v>1232</v>
      </c>
      <c r="Y1" s="32" t="s">
        <v>1233</v>
      </c>
      <c r="Z1" s="32" t="s">
        <v>1234</v>
      </c>
      <c r="AA1" s="32" t="s">
        <v>1235</v>
      </c>
      <c r="AB1" s="32" t="s">
        <v>1236</v>
      </c>
      <c r="AC1" s="32"/>
      <c r="AD1" s="32" t="s">
        <v>1225</v>
      </c>
      <c r="AE1" s="32" t="s">
        <v>1226</v>
      </c>
    </row>
    <row r="2" spans="1:31" x14ac:dyDescent="0.45">
      <c r="A2" s="34" t="s">
        <v>303</v>
      </c>
      <c r="C2" t="s">
        <v>1237</v>
      </c>
      <c r="D2">
        <v>0.30599999999999999</v>
      </c>
      <c r="E2">
        <v>0.30599999999999999</v>
      </c>
      <c r="F2">
        <v>0.26500000000000001</v>
      </c>
      <c r="G2">
        <v>0.30599999999999999</v>
      </c>
      <c r="H2">
        <v>0.184</v>
      </c>
      <c r="J2">
        <f t="shared" ref="J2:J16" si="0">AVERAGE(D2:H2)*1000</f>
        <v>273.39999999999998</v>
      </c>
      <c r="K2">
        <f t="shared" ref="K2:K16" si="1">_xlfn.STDEV.P(D2:H2)*1000</f>
        <v>47.436694657195439</v>
      </c>
      <c r="M2" t="s">
        <v>1029</v>
      </c>
      <c r="W2" t="s">
        <v>1238</v>
      </c>
    </row>
    <row r="3" spans="1:31" x14ac:dyDescent="0.45">
      <c r="A3" s="34" t="s">
        <v>313</v>
      </c>
      <c r="B3" s="43" t="s">
        <v>297</v>
      </c>
      <c r="C3" t="s">
        <v>1237</v>
      </c>
      <c r="D3">
        <v>0.23200000000000001</v>
      </c>
      <c r="E3">
        <v>0.24</v>
      </c>
      <c r="F3">
        <v>0.215</v>
      </c>
      <c r="J3">
        <f t="shared" si="0"/>
        <v>228.99999999999997</v>
      </c>
      <c r="K3">
        <f t="shared" si="1"/>
        <v>10.424330514074592</v>
      </c>
      <c r="M3" t="s">
        <v>1029</v>
      </c>
      <c r="W3" t="s">
        <v>1238</v>
      </c>
    </row>
    <row r="4" spans="1:31" x14ac:dyDescent="0.45">
      <c r="A4" s="34" t="s">
        <v>311</v>
      </c>
      <c r="B4" s="43" t="s">
        <v>292</v>
      </c>
      <c r="C4" t="s">
        <v>1237</v>
      </c>
      <c r="D4">
        <v>0.215</v>
      </c>
      <c r="E4">
        <v>0.26500000000000001</v>
      </c>
      <c r="F4">
        <v>0.215</v>
      </c>
      <c r="G4">
        <v>0.20899999999999999</v>
      </c>
      <c r="J4">
        <f t="shared" si="0"/>
        <v>225.99999999999997</v>
      </c>
      <c r="K4">
        <f t="shared" si="1"/>
        <v>22.649503305812257</v>
      </c>
      <c r="M4" t="s">
        <v>1029</v>
      </c>
      <c r="N4">
        <v>0.315</v>
      </c>
      <c r="W4" t="s">
        <v>1238</v>
      </c>
      <c r="X4">
        <v>0.53100000000000003</v>
      </c>
      <c r="Y4">
        <v>0.49099999999999999</v>
      </c>
    </row>
    <row r="5" spans="1:31" x14ac:dyDescent="0.45">
      <c r="A5" s="34" t="s">
        <v>308</v>
      </c>
      <c r="C5" t="s">
        <v>1237</v>
      </c>
      <c r="D5">
        <v>0.24</v>
      </c>
      <c r="E5">
        <v>0.26500000000000001</v>
      </c>
      <c r="F5">
        <v>0.26</v>
      </c>
      <c r="J5">
        <f t="shared" si="0"/>
        <v>255</v>
      </c>
      <c r="K5">
        <f t="shared" si="1"/>
        <v>10.801234497346444</v>
      </c>
      <c r="M5" t="s">
        <v>1029</v>
      </c>
      <c r="W5" t="s">
        <v>1238</v>
      </c>
    </row>
    <row r="6" spans="1:31" x14ac:dyDescent="0.45">
      <c r="A6" s="34" t="s">
        <v>322</v>
      </c>
      <c r="C6" t="s">
        <v>1237</v>
      </c>
      <c r="D6">
        <v>0.215</v>
      </c>
      <c r="E6">
        <v>0.189</v>
      </c>
      <c r="F6">
        <v>0.215</v>
      </c>
      <c r="J6">
        <f t="shared" si="0"/>
        <v>206.33333333333334</v>
      </c>
      <c r="K6">
        <f t="shared" si="1"/>
        <v>12.256517540566822</v>
      </c>
      <c r="M6" t="s">
        <v>1029</v>
      </c>
      <c r="W6" t="s">
        <v>1238</v>
      </c>
    </row>
    <row r="7" spans="1:31" x14ac:dyDescent="0.45">
      <c r="A7" s="34" t="s">
        <v>323</v>
      </c>
      <c r="C7" t="s">
        <v>1237</v>
      </c>
      <c r="D7">
        <v>0.189</v>
      </c>
      <c r="E7">
        <v>0.24</v>
      </c>
      <c r="J7">
        <f t="shared" si="0"/>
        <v>214.5</v>
      </c>
      <c r="K7">
        <f t="shared" si="1"/>
        <v>25.500000000000099</v>
      </c>
      <c r="M7" t="s">
        <v>1029</v>
      </c>
      <c r="W7" t="s">
        <v>1238</v>
      </c>
    </row>
    <row r="8" spans="1:31" x14ac:dyDescent="0.45">
      <c r="A8" s="34" t="s">
        <v>330</v>
      </c>
      <c r="C8" t="s">
        <v>1237</v>
      </c>
      <c r="D8">
        <v>0.20499999999999999</v>
      </c>
      <c r="E8">
        <v>0.25</v>
      </c>
      <c r="F8">
        <v>0.182</v>
      </c>
      <c r="J8">
        <f t="shared" si="0"/>
        <v>212.33333333333334</v>
      </c>
      <c r="K8">
        <f t="shared" si="1"/>
        <v>28.241026106633438</v>
      </c>
      <c r="M8" t="s">
        <v>1029</v>
      </c>
      <c r="W8" t="s">
        <v>1238</v>
      </c>
    </row>
    <row r="9" spans="1:31" x14ac:dyDescent="0.45">
      <c r="A9" s="34" t="s">
        <v>327</v>
      </c>
      <c r="C9" t="s">
        <v>1237</v>
      </c>
      <c r="D9">
        <v>0.20499999999999999</v>
      </c>
      <c r="E9">
        <v>0.182</v>
      </c>
      <c r="J9">
        <f t="shared" si="0"/>
        <v>193.5</v>
      </c>
      <c r="K9">
        <f t="shared" si="1"/>
        <v>11.499999999999996</v>
      </c>
      <c r="M9" t="s">
        <v>1029</v>
      </c>
      <c r="W9" t="s">
        <v>1238</v>
      </c>
    </row>
    <row r="10" spans="1:31" x14ac:dyDescent="0.45">
      <c r="A10" s="34" t="s">
        <v>334</v>
      </c>
      <c r="C10" t="s">
        <v>1237</v>
      </c>
      <c r="D10">
        <v>0.20499999999999999</v>
      </c>
      <c r="E10">
        <v>0.22700000000000001</v>
      </c>
      <c r="F10">
        <v>0.22700000000000001</v>
      </c>
      <c r="G10">
        <v>0.27200000000000002</v>
      </c>
      <c r="H10">
        <v>0.25600000000000001</v>
      </c>
      <c r="J10">
        <f t="shared" si="0"/>
        <v>237.4</v>
      </c>
      <c r="K10">
        <f t="shared" si="1"/>
        <v>23.703164345715543</v>
      </c>
      <c r="M10" t="s">
        <v>1029</v>
      </c>
      <c r="W10" t="s">
        <v>1238</v>
      </c>
    </row>
    <row r="11" spans="1:31" x14ac:dyDescent="0.45">
      <c r="A11" s="34" t="s">
        <v>332</v>
      </c>
      <c r="C11" t="s">
        <v>1237</v>
      </c>
      <c r="D11">
        <v>0.187</v>
      </c>
      <c r="E11">
        <v>0.26700000000000002</v>
      </c>
      <c r="J11">
        <f t="shared" si="0"/>
        <v>227</v>
      </c>
      <c r="K11">
        <f t="shared" si="1"/>
        <v>39.999999999999964</v>
      </c>
      <c r="M11" t="s">
        <v>1029</v>
      </c>
      <c r="W11" t="s">
        <v>1238</v>
      </c>
    </row>
    <row r="12" spans="1:31" x14ac:dyDescent="0.45">
      <c r="A12" s="34" t="s">
        <v>343</v>
      </c>
      <c r="C12" t="s">
        <v>1237</v>
      </c>
      <c r="D12">
        <v>0.187</v>
      </c>
      <c r="E12">
        <v>0.17899999999999999</v>
      </c>
      <c r="F12">
        <v>0.17499999999999999</v>
      </c>
      <c r="J12">
        <f t="shared" si="0"/>
        <v>180.33333333333331</v>
      </c>
      <c r="K12">
        <f t="shared" si="1"/>
        <v>4.9888765156985926</v>
      </c>
      <c r="M12" t="s">
        <v>1029</v>
      </c>
      <c r="W12" t="s">
        <v>1238</v>
      </c>
    </row>
    <row r="13" spans="1:31" x14ac:dyDescent="0.45">
      <c r="A13" s="34" t="s">
        <v>345</v>
      </c>
      <c r="C13" t="s">
        <v>1237</v>
      </c>
      <c r="D13">
        <v>0.22700000000000001</v>
      </c>
      <c r="E13">
        <v>0.253</v>
      </c>
      <c r="F13">
        <v>0.27500000000000002</v>
      </c>
      <c r="G13">
        <v>0.29299999999999998</v>
      </c>
      <c r="H13">
        <v>0.249</v>
      </c>
      <c r="J13">
        <f t="shared" si="0"/>
        <v>259.40000000000003</v>
      </c>
      <c r="K13">
        <f t="shared" si="1"/>
        <v>22.676860452893383</v>
      </c>
      <c r="M13" t="s">
        <v>1029</v>
      </c>
      <c r="N13">
        <v>0.32400000000000001</v>
      </c>
      <c r="W13" t="s">
        <v>1238</v>
      </c>
      <c r="X13">
        <v>0.42899999999999999</v>
      </c>
      <c r="Y13">
        <v>0.42099999999999999</v>
      </c>
      <c r="Z13">
        <v>0.434</v>
      </c>
    </row>
    <row r="14" spans="1:31" x14ac:dyDescent="0.45">
      <c r="A14" s="34" t="s">
        <v>341</v>
      </c>
      <c r="C14" t="s">
        <v>1237</v>
      </c>
      <c r="D14">
        <v>0.27600000000000002</v>
      </c>
      <c r="E14">
        <v>0.29699999999999999</v>
      </c>
      <c r="J14">
        <f t="shared" si="0"/>
        <v>286.5</v>
      </c>
      <c r="K14">
        <f t="shared" si="1"/>
        <v>10.499999999999982</v>
      </c>
      <c r="M14" t="s">
        <v>1029</v>
      </c>
      <c r="N14">
        <v>0.32800000000000001</v>
      </c>
      <c r="O14">
        <v>0.35499999999999998</v>
      </c>
      <c r="W14" t="s">
        <v>1238</v>
      </c>
      <c r="X14">
        <v>0.47899999999999998</v>
      </c>
      <c r="Y14">
        <v>0.376</v>
      </c>
    </row>
    <row r="15" spans="1:31" x14ac:dyDescent="0.45">
      <c r="A15" s="34" t="s">
        <v>337</v>
      </c>
      <c r="C15" t="s">
        <v>1237</v>
      </c>
      <c r="D15">
        <v>0.126</v>
      </c>
      <c r="E15">
        <v>9.9000000000000005E-2</v>
      </c>
      <c r="J15">
        <f t="shared" si="0"/>
        <v>112.5</v>
      </c>
      <c r="K15">
        <f t="shared" si="1"/>
        <v>13.500000000000005</v>
      </c>
      <c r="M15" t="s">
        <v>1029</v>
      </c>
      <c r="N15">
        <v>0.14330000000000001</v>
      </c>
      <c r="W15" t="s">
        <v>1238</v>
      </c>
      <c r="X15">
        <v>0.36399999999999999</v>
      </c>
      <c r="Y15">
        <v>0.27900000000000003</v>
      </c>
    </row>
    <row r="16" spans="1:31" x14ac:dyDescent="0.45">
      <c r="A16" s="34" t="s">
        <v>338</v>
      </c>
      <c r="C16" t="s">
        <v>1237</v>
      </c>
      <c r="D16">
        <v>0.26700000000000002</v>
      </c>
      <c r="E16">
        <v>0.214</v>
      </c>
      <c r="J16">
        <f t="shared" si="0"/>
        <v>240.5</v>
      </c>
      <c r="K16">
        <f t="shared" si="1"/>
        <v>26.500000000000028</v>
      </c>
      <c r="M16" t="s">
        <v>1029</v>
      </c>
      <c r="N16">
        <v>0.34599999999999997</v>
      </c>
      <c r="O16">
        <v>0.39</v>
      </c>
      <c r="W16" t="s">
        <v>1238</v>
      </c>
      <c r="X16">
        <v>0.48199999999999998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7"/>
  <sheetViews>
    <sheetView workbookViewId="0">
      <selection activeCell="L16" sqref="L16:M16"/>
    </sheetView>
  </sheetViews>
  <sheetFormatPr defaultColWidth="9.1328125" defaultRowHeight="14.25" x14ac:dyDescent="0.45"/>
  <cols>
    <col min="1" max="1" width="9.1328125" style="37" customWidth="1"/>
    <col min="2" max="61" width="9.1328125" style="1" customWidth="1"/>
    <col min="62" max="16384" width="9.1328125" style="1"/>
  </cols>
  <sheetData>
    <row r="1" spans="1:19" s="20" customFormat="1" x14ac:dyDescent="0.45">
      <c r="A1" s="35"/>
      <c r="B1" s="31"/>
      <c r="C1" s="81" t="s">
        <v>1239</v>
      </c>
      <c r="D1" s="82"/>
      <c r="E1" s="82"/>
      <c r="F1" s="82"/>
      <c r="G1" s="82"/>
      <c r="H1" s="31"/>
      <c r="I1" s="31" t="s">
        <v>1240</v>
      </c>
      <c r="J1" s="31" t="s">
        <v>1226</v>
      </c>
      <c r="K1" s="31"/>
      <c r="L1" s="81" t="s">
        <v>1241</v>
      </c>
      <c r="M1" s="82"/>
      <c r="N1" s="82"/>
      <c r="O1" s="82"/>
      <c r="P1" s="82"/>
      <c r="Q1" s="31"/>
      <c r="R1" s="31" t="s">
        <v>1240</v>
      </c>
      <c r="S1" s="20" t="s">
        <v>1226</v>
      </c>
    </row>
    <row r="2" spans="1:19" x14ac:dyDescent="0.45">
      <c r="A2" s="36" t="s">
        <v>0</v>
      </c>
      <c r="B2" s="14"/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/>
      <c r="I2" s="14"/>
      <c r="J2" s="14"/>
      <c r="K2" s="14"/>
      <c r="L2" s="14">
        <v>1</v>
      </c>
      <c r="M2" s="14">
        <v>2</v>
      </c>
      <c r="N2" s="14">
        <v>3</v>
      </c>
      <c r="O2" s="14">
        <v>4</v>
      </c>
      <c r="P2" s="14">
        <v>5</v>
      </c>
      <c r="Q2" s="14"/>
      <c r="R2" s="14"/>
    </row>
    <row r="3" spans="1:19" x14ac:dyDescent="0.45">
      <c r="A3" s="37" t="s">
        <v>313</v>
      </c>
      <c r="C3" s="1">
        <v>2671.1</v>
      </c>
      <c r="D3" s="1">
        <v>2864.4</v>
      </c>
      <c r="E3" s="1">
        <v>2108</v>
      </c>
      <c r="I3" s="1">
        <f t="shared" ref="I3:I17" si="0">AVERAGE(C3:G3)</f>
        <v>2547.8333333333335</v>
      </c>
      <c r="J3" s="1">
        <f t="shared" ref="J3:J17" si="1">_xlfn.STDEV.P(C3:E3)</f>
        <v>320.86471015401855</v>
      </c>
      <c r="L3" s="1">
        <v>2391.9</v>
      </c>
      <c r="M3" s="1">
        <v>2399.3000000000002</v>
      </c>
      <c r="N3" s="1">
        <v>2215</v>
      </c>
      <c r="R3" s="1">
        <f t="shared" ref="R3:R17" si="2">AVERAGE(L3:P3)</f>
        <v>2335.4</v>
      </c>
      <c r="S3" s="1">
        <f t="shared" ref="S3:S17" si="3">_xlfn.STDEV.P(L3:P3)</f>
        <v>85.189240322159677</v>
      </c>
    </row>
    <row r="4" spans="1:19" x14ac:dyDescent="0.45">
      <c r="C4" s="1">
        <v>2583</v>
      </c>
      <c r="D4" s="1">
        <v>3234</v>
      </c>
      <c r="E4" s="1">
        <v>2169</v>
      </c>
      <c r="I4" s="1">
        <f t="shared" si="0"/>
        <v>2662</v>
      </c>
      <c r="J4" s="1">
        <f t="shared" si="1"/>
        <v>438.35830093657404</v>
      </c>
      <c r="L4" s="1">
        <v>1870</v>
      </c>
      <c r="M4" s="1">
        <v>2534</v>
      </c>
      <c r="N4" s="1">
        <v>1505</v>
      </c>
      <c r="R4" s="1">
        <f t="shared" si="2"/>
        <v>1969.6666666666667</v>
      </c>
      <c r="S4" s="1">
        <f t="shared" si="3"/>
        <v>425.95800523317109</v>
      </c>
    </row>
    <row r="5" spans="1:19" x14ac:dyDescent="0.45">
      <c r="A5" s="37" t="s">
        <v>308</v>
      </c>
      <c r="C5" s="1">
        <v>1111</v>
      </c>
      <c r="D5" s="1">
        <v>885</v>
      </c>
      <c r="E5" s="1">
        <v>651</v>
      </c>
      <c r="I5" s="1">
        <f t="shared" si="0"/>
        <v>882.33333333333337</v>
      </c>
      <c r="J5" s="1">
        <f t="shared" si="1"/>
        <v>187.80368000180991</v>
      </c>
      <c r="L5" s="1">
        <v>1120</v>
      </c>
      <c r="M5" s="1">
        <v>811</v>
      </c>
      <c r="N5" s="1">
        <v>617</v>
      </c>
      <c r="R5" s="1">
        <f t="shared" si="2"/>
        <v>849.33333333333337</v>
      </c>
      <c r="S5" s="1">
        <f t="shared" si="3"/>
        <v>207.13012549817299</v>
      </c>
    </row>
    <row r="6" spans="1:19" x14ac:dyDescent="0.45">
      <c r="A6" s="37" t="s">
        <v>322</v>
      </c>
      <c r="C6" s="1">
        <v>1409</v>
      </c>
      <c r="D6" s="1">
        <v>1200</v>
      </c>
      <c r="E6" s="1">
        <v>1205</v>
      </c>
      <c r="I6" s="1">
        <f t="shared" si="0"/>
        <v>1271.3333333333333</v>
      </c>
      <c r="J6" s="1">
        <f t="shared" si="1"/>
        <v>97.366432728236603</v>
      </c>
      <c r="L6" s="1">
        <v>1022</v>
      </c>
      <c r="M6" s="1">
        <v>1174</v>
      </c>
      <c r="N6" s="1">
        <v>1200</v>
      </c>
      <c r="R6" s="1">
        <f t="shared" si="2"/>
        <v>1132</v>
      </c>
      <c r="S6" s="1">
        <f t="shared" si="3"/>
        <v>78.502653882952686</v>
      </c>
    </row>
    <row r="7" spans="1:19" x14ac:dyDescent="0.45">
      <c r="A7" s="37" t="s">
        <v>323</v>
      </c>
      <c r="C7" s="1">
        <v>1167</v>
      </c>
      <c r="D7" s="1">
        <v>1243</v>
      </c>
      <c r="I7" s="1">
        <f t="shared" si="0"/>
        <v>1205</v>
      </c>
      <c r="J7" s="1">
        <f t="shared" si="1"/>
        <v>38</v>
      </c>
      <c r="L7" s="1">
        <v>1393</v>
      </c>
      <c r="M7" s="1">
        <v>1267</v>
      </c>
      <c r="R7" s="1">
        <f t="shared" si="2"/>
        <v>1330</v>
      </c>
      <c r="S7" s="1">
        <f t="shared" si="3"/>
        <v>63</v>
      </c>
    </row>
    <row r="8" spans="1:19" x14ac:dyDescent="0.45">
      <c r="A8" s="37" t="s">
        <v>330</v>
      </c>
      <c r="C8" s="1">
        <v>3915</v>
      </c>
      <c r="D8" s="1">
        <v>4452</v>
      </c>
      <c r="E8" s="1">
        <v>2712</v>
      </c>
      <c r="I8" s="1">
        <f t="shared" si="0"/>
        <v>3693</v>
      </c>
      <c r="J8" s="1">
        <f t="shared" si="1"/>
        <v>727.49020611964249</v>
      </c>
      <c r="L8" s="1">
        <v>2915</v>
      </c>
      <c r="M8" s="1">
        <v>2657</v>
      </c>
      <c r="N8" s="1">
        <v>1708</v>
      </c>
      <c r="R8" s="1">
        <f t="shared" si="2"/>
        <v>2426.6666666666665</v>
      </c>
      <c r="S8" s="1">
        <f t="shared" si="3"/>
        <v>518.97484417733472</v>
      </c>
    </row>
    <row r="9" spans="1:19" x14ac:dyDescent="0.45">
      <c r="A9" s="37" t="s">
        <v>327</v>
      </c>
      <c r="C9" s="1">
        <v>3726</v>
      </c>
      <c r="D9" s="1">
        <v>3833</v>
      </c>
      <c r="I9" s="1">
        <f t="shared" si="0"/>
        <v>3779.5</v>
      </c>
      <c r="J9" s="1">
        <f t="shared" si="1"/>
        <v>53.5</v>
      </c>
      <c r="L9" s="1">
        <v>3513</v>
      </c>
      <c r="M9" s="1">
        <v>3110</v>
      </c>
      <c r="R9" s="1">
        <f t="shared" si="2"/>
        <v>3311.5</v>
      </c>
      <c r="S9" s="1">
        <f t="shared" si="3"/>
        <v>201.5</v>
      </c>
    </row>
    <row r="10" spans="1:19" x14ac:dyDescent="0.45">
      <c r="A10" s="37" t="s">
        <v>334</v>
      </c>
      <c r="C10" s="1">
        <v>438</v>
      </c>
      <c r="D10" s="1">
        <v>790</v>
      </c>
      <c r="E10" s="1">
        <v>552</v>
      </c>
      <c r="F10" s="1">
        <v>782</v>
      </c>
      <c r="G10" s="1">
        <v>968</v>
      </c>
      <c r="I10" s="1">
        <f t="shared" si="0"/>
        <v>706</v>
      </c>
      <c r="J10" s="1">
        <f t="shared" si="1"/>
        <v>146.64545301129829</v>
      </c>
      <c r="L10" s="1">
        <v>331</v>
      </c>
      <c r="M10" s="1">
        <v>524</v>
      </c>
      <c r="N10" s="1">
        <v>327</v>
      </c>
      <c r="O10" s="1">
        <v>523</v>
      </c>
      <c r="P10" s="1">
        <v>561</v>
      </c>
      <c r="R10" s="1">
        <f t="shared" si="2"/>
        <v>453.2</v>
      </c>
      <c r="S10" s="1">
        <f t="shared" si="3"/>
        <v>102.33748091486325</v>
      </c>
    </row>
    <row r="11" spans="1:19" x14ac:dyDescent="0.45">
      <c r="A11" s="37" t="s">
        <v>332</v>
      </c>
      <c r="C11" s="1">
        <v>1941</v>
      </c>
      <c r="D11" s="1">
        <v>1561</v>
      </c>
      <c r="I11" s="1">
        <f t="shared" si="0"/>
        <v>1751</v>
      </c>
      <c r="J11" s="1">
        <f t="shared" si="1"/>
        <v>190</v>
      </c>
      <c r="L11" s="1">
        <v>2235</v>
      </c>
      <c r="M11" s="1">
        <v>1366</v>
      </c>
      <c r="R11" s="1">
        <f t="shared" si="2"/>
        <v>1800.5</v>
      </c>
      <c r="S11" s="1">
        <f t="shared" si="3"/>
        <v>434.5</v>
      </c>
    </row>
    <row r="12" spans="1:19" x14ac:dyDescent="0.45">
      <c r="A12" s="37" t="s">
        <v>343</v>
      </c>
      <c r="C12" s="1">
        <v>902</v>
      </c>
      <c r="D12" s="1">
        <v>732</v>
      </c>
      <c r="E12" s="1">
        <v>899</v>
      </c>
      <c r="I12" s="1">
        <f t="shared" si="0"/>
        <v>844.33333333333337</v>
      </c>
      <c r="J12" s="1">
        <f t="shared" si="1"/>
        <v>79.441103270843925</v>
      </c>
      <c r="L12" s="1">
        <v>580</v>
      </c>
      <c r="M12" s="1">
        <v>493</v>
      </c>
      <c r="N12" s="1">
        <v>598</v>
      </c>
      <c r="R12" s="1">
        <f t="shared" si="2"/>
        <v>557</v>
      </c>
      <c r="S12" s="1">
        <f t="shared" si="3"/>
        <v>45.847573545390603</v>
      </c>
    </row>
    <row r="13" spans="1:19" x14ac:dyDescent="0.45">
      <c r="A13" s="37" t="s">
        <v>345</v>
      </c>
      <c r="C13" s="1">
        <v>4352</v>
      </c>
      <c r="D13" s="1">
        <v>3686</v>
      </c>
      <c r="E13" s="1">
        <v>3982</v>
      </c>
      <c r="F13" s="1">
        <v>5201</v>
      </c>
      <c r="G13" s="1">
        <v>4244</v>
      </c>
      <c r="I13" s="1">
        <f t="shared" si="0"/>
        <v>4293</v>
      </c>
      <c r="J13" s="1">
        <f t="shared" si="1"/>
        <v>272.45223842395245</v>
      </c>
      <c r="L13" s="1">
        <v>3761</v>
      </c>
      <c r="M13" s="1">
        <v>4003</v>
      </c>
      <c r="N13" s="1">
        <v>3579</v>
      </c>
      <c r="O13" s="1">
        <v>3832</v>
      </c>
      <c r="P13" s="1">
        <v>4794</v>
      </c>
      <c r="R13" s="1">
        <f t="shared" si="2"/>
        <v>3993.8</v>
      </c>
      <c r="S13" s="1">
        <f t="shared" si="3"/>
        <v>422.57278662971191</v>
      </c>
    </row>
    <row r="14" spans="1:19" x14ac:dyDescent="0.45">
      <c r="A14" s="37" t="s">
        <v>341</v>
      </c>
      <c r="C14" s="1">
        <v>4170</v>
      </c>
      <c r="D14" s="1">
        <v>4318</v>
      </c>
      <c r="E14" s="1">
        <v>4302</v>
      </c>
      <c r="F14" s="1">
        <v>3043</v>
      </c>
      <c r="I14" s="1">
        <f t="shared" si="0"/>
        <v>3958.25</v>
      </c>
      <c r="J14" s="1">
        <f t="shared" si="1"/>
        <v>66.319093949044742</v>
      </c>
      <c r="L14" s="1">
        <v>3405</v>
      </c>
      <c r="M14" s="1">
        <v>3641</v>
      </c>
      <c r="N14" s="1">
        <v>3603</v>
      </c>
      <c r="O14" s="1">
        <v>1936</v>
      </c>
      <c r="R14" s="1">
        <f t="shared" si="2"/>
        <v>3146.25</v>
      </c>
      <c r="S14" s="1">
        <f t="shared" si="3"/>
        <v>704.45985513725338</v>
      </c>
    </row>
    <row r="15" spans="1:19" x14ac:dyDescent="0.45">
      <c r="A15" s="37" t="s">
        <v>337</v>
      </c>
      <c r="C15" s="1">
        <v>2006</v>
      </c>
      <c r="D15" s="1">
        <v>1804</v>
      </c>
      <c r="E15" s="1">
        <v>2156</v>
      </c>
      <c r="I15" s="1">
        <f t="shared" si="0"/>
        <v>1988.6666666666667</v>
      </c>
      <c r="J15" s="1">
        <f t="shared" si="1"/>
        <v>144.22513265339327</v>
      </c>
      <c r="L15" s="1">
        <v>2190</v>
      </c>
      <c r="M15" s="1">
        <v>1812</v>
      </c>
      <c r="N15" s="1">
        <v>2552</v>
      </c>
      <c r="R15" s="1">
        <f t="shared" si="2"/>
        <v>2184.6666666666665</v>
      </c>
      <c r="S15" s="1">
        <f t="shared" si="3"/>
        <v>302.12727266648551</v>
      </c>
    </row>
    <row r="16" spans="1:19" x14ac:dyDescent="0.45">
      <c r="A16" s="37" t="s">
        <v>338</v>
      </c>
      <c r="C16" s="1">
        <v>4500</v>
      </c>
      <c r="D16" s="1">
        <v>3318</v>
      </c>
      <c r="E16" s="1">
        <v>2879</v>
      </c>
      <c r="F16" s="1">
        <v>3200</v>
      </c>
      <c r="I16" s="1">
        <f t="shared" si="0"/>
        <v>3474.25</v>
      </c>
      <c r="J16" s="1">
        <f t="shared" si="1"/>
        <v>684.55062307732624</v>
      </c>
      <c r="L16" s="1">
        <v>4057</v>
      </c>
      <c r="M16" s="1">
        <v>1987</v>
      </c>
      <c r="N16" s="1">
        <v>2426</v>
      </c>
      <c r="O16" s="1">
        <v>3139</v>
      </c>
      <c r="R16" s="1">
        <f t="shared" si="2"/>
        <v>2902.25</v>
      </c>
      <c r="S16" s="1">
        <f t="shared" si="3"/>
        <v>783.26157029436854</v>
      </c>
    </row>
    <row r="17" spans="1:19" x14ac:dyDescent="0.45">
      <c r="A17" s="37" t="s">
        <v>311</v>
      </c>
      <c r="C17" s="1">
        <v>3181</v>
      </c>
      <c r="D17" s="1">
        <v>2694</v>
      </c>
      <c r="I17" s="1">
        <f t="shared" si="0"/>
        <v>2937.5</v>
      </c>
      <c r="J17" s="1">
        <f t="shared" si="1"/>
        <v>243.5</v>
      </c>
      <c r="L17" s="1">
        <v>3002</v>
      </c>
      <c r="M17" s="1">
        <v>2078</v>
      </c>
      <c r="R17" s="1">
        <f t="shared" si="2"/>
        <v>2540</v>
      </c>
      <c r="S17" s="1">
        <f t="shared" si="3"/>
        <v>462</v>
      </c>
    </row>
  </sheetData>
  <mergeCells count="2">
    <mergeCell ref="C1:G1"/>
    <mergeCell ref="L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76"/>
  <sheetViews>
    <sheetView zoomScale="105" workbookViewId="0">
      <pane xSplit="6" ySplit="1" topLeftCell="G191" activePane="bottomRight" state="frozen"/>
      <selection pane="topRight" activeCell="F1" sqref="F1"/>
      <selection pane="bottomLeft" activeCell="A2" sqref="A2"/>
      <selection pane="bottomRight" activeCell="W179" sqref="W179"/>
    </sheetView>
  </sheetViews>
  <sheetFormatPr defaultColWidth="9.1328125" defaultRowHeight="15" customHeight="1" x14ac:dyDescent="0.45"/>
  <cols>
    <col min="1" max="1" width="9.1328125" style="43" customWidth="1"/>
    <col min="2" max="2" width="11.1328125" style="44" bestFit="1" customWidth="1"/>
    <col min="3" max="3" width="13.73046875" style="43" customWidth="1"/>
    <col min="4" max="4" width="7.86328125" style="43" customWidth="1"/>
    <col min="5" max="5" width="7.1328125" style="43" bestFit="1" customWidth="1"/>
    <col min="6" max="6" width="11.1328125" style="44" bestFit="1" customWidth="1"/>
    <col min="7" max="7" width="11.1328125" style="43" bestFit="1" customWidth="1"/>
    <col min="8" max="8" width="15.86328125" style="43" bestFit="1" customWidth="1"/>
    <col min="9" max="9" width="20.1328125" style="43" bestFit="1" customWidth="1"/>
    <col min="10" max="10" width="12.265625" style="43" bestFit="1" customWidth="1"/>
    <col min="11" max="11" width="17.73046875" style="43" bestFit="1" customWidth="1"/>
    <col min="12" max="12" width="44.73046875" style="43" bestFit="1" customWidth="1"/>
    <col min="13" max="13" width="16.3984375" style="43" bestFit="1" customWidth="1"/>
    <col min="14" max="14" width="17.1328125" style="43" bestFit="1" customWidth="1"/>
    <col min="15" max="15" width="17.1328125" style="43" customWidth="1"/>
    <col min="16" max="16" width="15.265625" style="43" bestFit="1" customWidth="1"/>
    <col min="17" max="17" width="12.265625" style="43" customWidth="1"/>
    <col min="18" max="18" width="16" style="43" bestFit="1" customWidth="1"/>
    <col min="19" max="19" width="19.1328125" style="43" bestFit="1" customWidth="1"/>
    <col min="20" max="20" width="14.86328125" style="43" bestFit="1" customWidth="1"/>
    <col min="21" max="21" width="12.1328125" style="43" bestFit="1" customWidth="1"/>
    <col min="22" max="22" width="13.73046875" style="43" bestFit="1" customWidth="1"/>
    <col min="23" max="23" width="21" style="43" bestFit="1" customWidth="1"/>
    <col min="24" max="24" width="12" style="45" bestFit="1" customWidth="1"/>
    <col min="25" max="25" width="9.1328125" style="45" customWidth="1"/>
    <col min="26" max="26" width="17.59765625" style="52" customWidth="1"/>
    <col min="27" max="27" width="19" style="52" customWidth="1"/>
    <col min="28" max="28" width="19" style="52" bestFit="1" customWidth="1"/>
    <col min="29" max="29" width="14" style="43" bestFit="1" customWidth="1"/>
    <col min="30" max="30" width="9.1328125" style="43" customWidth="1"/>
    <col min="31" max="31" width="17.59765625" style="43" bestFit="1" customWidth="1"/>
    <col min="32" max="32" width="92.3984375" style="43" customWidth="1"/>
    <col min="33" max="92" width="9.1328125" style="43" customWidth="1"/>
    <col min="93" max="16384" width="9.1328125" style="43"/>
  </cols>
  <sheetData>
    <row r="1" spans="1:32" s="42" customFormat="1" ht="14.25" customHeight="1" x14ac:dyDescent="0.45">
      <c r="A1" s="10" t="s">
        <v>0</v>
      </c>
      <c r="B1" s="11" t="s">
        <v>1</v>
      </c>
      <c r="C1" s="10" t="s">
        <v>2</v>
      </c>
      <c r="D1" s="10" t="s">
        <v>200</v>
      </c>
      <c r="E1" s="10" t="s">
        <v>3</v>
      </c>
      <c r="F1" s="11" t="s">
        <v>4</v>
      </c>
      <c r="G1" s="10" t="s">
        <v>5</v>
      </c>
      <c r="H1" s="10" t="s">
        <v>201</v>
      </c>
      <c r="I1" s="10" t="s">
        <v>6</v>
      </c>
      <c r="J1" s="10" t="s">
        <v>7</v>
      </c>
      <c r="K1" s="10" t="s">
        <v>202</v>
      </c>
      <c r="L1" s="10" t="s">
        <v>203</v>
      </c>
      <c r="M1" s="10" t="s">
        <v>204</v>
      </c>
      <c r="N1" s="10" t="s">
        <v>205</v>
      </c>
      <c r="O1" s="10" t="s">
        <v>206</v>
      </c>
      <c r="P1" s="10" t="s">
        <v>12</v>
      </c>
      <c r="Q1" s="10" t="s">
        <v>13</v>
      </c>
      <c r="R1" s="10" t="s">
        <v>207</v>
      </c>
      <c r="S1" s="10" t="s">
        <v>15</v>
      </c>
      <c r="T1" s="10" t="s">
        <v>16</v>
      </c>
      <c r="U1" s="10" t="s">
        <v>22</v>
      </c>
      <c r="V1" s="10" t="s">
        <v>23</v>
      </c>
      <c r="W1" s="10" t="s">
        <v>208</v>
      </c>
      <c r="X1" s="16" t="s">
        <v>31</v>
      </c>
      <c r="Y1" s="41" t="s">
        <v>32</v>
      </c>
      <c r="Z1" s="51" t="s">
        <v>209</v>
      </c>
      <c r="AA1" s="51" t="s">
        <v>210</v>
      </c>
      <c r="AB1" s="51" t="s">
        <v>211</v>
      </c>
      <c r="AC1" s="10" t="s">
        <v>28</v>
      </c>
      <c r="AD1" s="10" t="s">
        <v>33</v>
      </c>
      <c r="AE1" s="10" t="s">
        <v>34</v>
      </c>
      <c r="AF1" s="10" t="s">
        <v>35</v>
      </c>
    </row>
    <row r="2" spans="1:32" ht="14.25" customHeight="1" x14ac:dyDescent="0.45">
      <c r="A2" s="43" t="s">
        <v>212</v>
      </c>
      <c r="B2" s="44">
        <v>44811</v>
      </c>
      <c r="C2" s="43" t="s">
        <v>213</v>
      </c>
      <c r="D2" s="43" t="s">
        <v>214</v>
      </c>
      <c r="E2" s="43" t="s">
        <v>48</v>
      </c>
      <c r="F2" s="44">
        <v>44798</v>
      </c>
      <c r="G2" s="43" t="s">
        <v>215</v>
      </c>
      <c r="H2" s="43">
        <v>3</v>
      </c>
      <c r="I2" s="43">
        <v>2</v>
      </c>
      <c r="J2" s="43" t="s">
        <v>216</v>
      </c>
      <c r="K2" s="43" t="s">
        <v>217</v>
      </c>
      <c r="M2" s="43">
        <v>130</v>
      </c>
      <c r="N2" s="43">
        <v>1</v>
      </c>
      <c r="O2" s="43" t="s">
        <v>218</v>
      </c>
      <c r="P2" s="43" t="s">
        <v>43</v>
      </c>
      <c r="R2" s="43">
        <v>1</v>
      </c>
      <c r="S2" s="43">
        <v>3</v>
      </c>
      <c r="T2" s="43">
        <v>3</v>
      </c>
      <c r="U2" s="43">
        <v>1</v>
      </c>
      <c r="V2" s="43">
        <v>0</v>
      </c>
      <c r="X2" s="45">
        <v>885</v>
      </c>
      <c r="Y2" s="45">
        <v>33.412572484021638</v>
      </c>
      <c r="AE2" s="43" t="s">
        <v>41</v>
      </c>
      <c r="AF2" s="43" t="s">
        <v>219</v>
      </c>
    </row>
    <row r="3" spans="1:32" ht="14.25" customHeight="1" x14ac:dyDescent="0.45">
      <c r="A3" s="43" t="s">
        <v>220</v>
      </c>
      <c r="B3" s="44">
        <v>44811</v>
      </c>
      <c r="C3" s="43" t="s">
        <v>213</v>
      </c>
      <c r="D3" s="43" t="s">
        <v>214</v>
      </c>
      <c r="E3" s="43" t="s">
        <v>48</v>
      </c>
      <c r="F3" s="44">
        <v>44798</v>
      </c>
      <c r="G3" s="43" t="s">
        <v>215</v>
      </c>
      <c r="H3" s="43">
        <v>2</v>
      </c>
      <c r="I3" s="43">
        <v>2</v>
      </c>
      <c r="J3" s="43" t="s">
        <v>216</v>
      </c>
      <c r="K3" s="43" t="s">
        <v>217</v>
      </c>
      <c r="M3" s="43">
        <v>130</v>
      </c>
      <c r="N3" s="43">
        <v>1</v>
      </c>
      <c r="O3" s="43" t="s">
        <v>218</v>
      </c>
      <c r="P3" s="43" t="s">
        <v>43</v>
      </c>
      <c r="R3" s="43">
        <v>1</v>
      </c>
      <c r="S3" s="43">
        <v>3</v>
      </c>
      <c r="T3" s="43">
        <v>3</v>
      </c>
      <c r="U3" s="43">
        <v>1</v>
      </c>
      <c r="V3" s="43">
        <v>0</v>
      </c>
      <c r="X3" s="45">
        <v>1235.285714285714</v>
      </c>
      <c r="Y3" s="45">
        <v>89.434668892996967</v>
      </c>
      <c r="AE3" s="43" t="s">
        <v>41</v>
      </c>
      <c r="AF3" s="43" t="s">
        <v>221</v>
      </c>
    </row>
    <row r="4" spans="1:32" ht="14.25" customHeight="1" x14ac:dyDescent="0.45">
      <c r="A4" s="43" t="s">
        <v>222</v>
      </c>
      <c r="B4" s="44">
        <v>44811</v>
      </c>
      <c r="C4" s="43" t="s">
        <v>213</v>
      </c>
      <c r="D4" s="43" t="s">
        <v>214</v>
      </c>
      <c r="E4" s="43" t="s">
        <v>48</v>
      </c>
      <c r="F4" s="44">
        <v>44798</v>
      </c>
      <c r="G4" s="43" t="s">
        <v>215</v>
      </c>
      <c r="H4" s="43">
        <v>1</v>
      </c>
      <c r="I4" s="43">
        <v>2</v>
      </c>
      <c r="J4" s="43" t="s">
        <v>216</v>
      </c>
      <c r="K4" s="43" t="s">
        <v>217</v>
      </c>
      <c r="M4" s="43">
        <v>130</v>
      </c>
      <c r="N4" s="43">
        <v>1</v>
      </c>
      <c r="O4" s="43" t="s">
        <v>218</v>
      </c>
      <c r="P4" s="43" t="s">
        <v>43</v>
      </c>
      <c r="R4" s="43">
        <v>1</v>
      </c>
      <c r="S4" s="43">
        <v>3</v>
      </c>
      <c r="T4" s="43">
        <v>3</v>
      </c>
      <c r="U4" s="43">
        <v>1</v>
      </c>
      <c r="V4" s="43">
        <v>0</v>
      </c>
      <c r="X4" s="45">
        <v>2656.333333333333</v>
      </c>
      <c r="Y4" s="45">
        <v>400.37676700272652</v>
      </c>
      <c r="AE4" s="43" t="s">
        <v>41</v>
      </c>
    </row>
    <row r="5" spans="1:32" ht="14.25" customHeight="1" x14ac:dyDescent="0.45">
      <c r="A5" s="43" t="s">
        <v>223</v>
      </c>
      <c r="B5" s="44">
        <v>44811</v>
      </c>
      <c r="C5" s="43" t="s">
        <v>213</v>
      </c>
      <c r="D5" s="43" t="s">
        <v>214</v>
      </c>
      <c r="E5" s="43" t="s">
        <v>48</v>
      </c>
      <c r="F5" s="44">
        <v>44798</v>
      </c>
      <c r="G5" s="43" t="s">
        <v>215</v>
      </c>
      <c r="H5" s="43">
        <v>1</v>
      </c>
      <c r="I5" s="43">
        <v>2</v>
      </c>
      <c r="J5" s="43" t="s">
        <v>216</v>
      </c>
      <c r="K5" s="43" t="s">
        <v>217</v>
      </c>
      <c r="M5" s="43">
        <v>130</v>
      </c>
      <c r="N5" s="43">
        <v>1</v>
      </c>
      <c r="O5" s="43" t="s">
        <v>218</v>
      </c>
      <c r="P5" s="43" t="s">
        <v>43</v>
      </c>
      <c r="R5" s="43">
        <v>1</v>
      </c>
      <c r="S5" s="43">
        <v>3</v>
      </c>
      <c r="T5" s="43">
        <v>3</v>
      </c>
      <c r="U5" s="43">
        <v>1</v>
      </c>
      <c r="V5" s="43">
        <v>0.1</v>
      </c>
      <c r="X5" s="45">
        <v>2105</v>
      </c>
      <c r="Y5" s="45">
        <v>327.30536200924053</v>
      </c>
      <c r="AE5" s="43" t="s">
        <v>41</v>
      </c>
    </row>
    <row r="6" spans="1:32" ht="14.25" customHeight="1" x14ac:dyDescent="0.45">
      <c r="A6" s="43" t="s">
        <v>224</v>
      </c>
      <c r="B6" s="44">
        <v>44812</v>
      </c>
      <c r="C6" s="43" t="s">
        <v>213</v>
      </c>
      <c r="D6" s="43" t="s">
        <v>214</v>
      </c>
      <c r="E6" s="43" t="s">
        <v>48</v>
      </c>
      <c r="F6" s="44">
        <v>44803</v>
      </c>
      <c r="G6" s="43" t="s">
        <v>225</v>
      </c>
      <c r="H6" s="43">
        <v>1</v>
      </c>
      <c r="I6" s="43">
        <v>6</v>
      </c>
      <c r="J6" s="43" t="s">
        <v>226</v>
      </c>
      <c r="K6" s="43" t="s">
        <v>227</v>
      </c>
      <c r="L6" s="43" t="s">
        <v>228</v>
      </c>
      <c r="M6" s="43">
        <v>150</v>
      </c>
      <c r="N6" s="43">
        <v>1</v>
      </c>
      <c r="O6" s="43" t="s">
        <v>218</v>
      </c>
      <c r="P6" s="43" t="s">
        <v>57</v>
      </c>
      <c r="R6" s="43">
        <v>1</v>
      </c>
      <c r="S6" s="43" t="s">
        <v>229</v>
      </c>
      <c r="T6" s="43" t="s">
        <v>229</v>
      </c>
      <c r="U6" s="43">
        <v>1</v>
      </c>
      <c r="V6" s="43">
        <v>0.5</v>
      </c>
      <c r="X6" s="45">
        <v>632</v>
      </c>
      <c r="Y6" s="45">
        <v>67.998161739858816</v>
      </c>
      <c r="AE6" s="43" t="s">
        <v>102</v>
      </c>
    </row>
    <row r="7" spans="1:32" ht="14.25" customHeight="1" x14ac:dyDescent="0.45">
      <c r="A7" s="43" t="s">
        <v>230</v>
      </c>
      <c r="B7" s="44">
        <v>44813</v>
      </c>
      <c r="C7" s="43">
        <v>70</v>
      </c>
      <c r="D7" s="43" t="s">
        <v>214</v>
      </c>
      <c r="E7" s="43" t="s">
        <v>231</v>
      </c>
      <c r="F7" s="44">
        <v>44755</v>
      </c>
      <c r="G7" s="43" t="s">
        <v>215</v>
      </c>
      <c r="H7" s="43">
        <v>3</v>
      </c>
      <c r="I7" s="43">
        <v>6</v>
      </c>
      <c r="J7" s="43" t="s">
        <v>216</v>
      </c>
      <c r="K7" s="43" t="s">
        <v>217</v>
      </c>
      <c r="M7" s="43">
        <v>130</v>
      </c>
      <c r="N7" s="43">
        <v>1</v>
      </c>
      <c r="O7" s="43" t="s">
        <v>232</v>
      </c>
      <c r="P7" s="43" t="s">
        <v>43</v>
      </c>
      <c r="R7" s="43">
        <v>1</v>
      </c>
      <c r="S7" s="43">
        <v>3</v>
      </c>
      <c r="T7" s="43">
        <v>3</v>
      </c>
      <c r="U7" s="43">
        <v>1</v>
      </c>
      <c r="V7" s="43">
        <v>0.1</v>
      </c>
      <c r="X7" s="45">
        <v>851.25</v>
      </c>
      <c r="Y7" s="45">
        <v>189.25707384401781</v>
      </c>
      <c r="AE7" s="43" t="s">
        <v>102</v>
      </c>
      <c r="AF7" s="43" t="s">
        <v>233</v>
      </c>
    </row>
    <row r="8" spans="1:32" ht="14.25" customHeight="1" x14ac:dyDescent="0.45">
      <c r="A8" s="43" t="s">
        <v>234</v>
      </c>
      <c r="B8" s="44">
        <v>44813</v>
      </c>
      <c r="C8" s="43">
        <v>70</v>
      </c>
      <c r="D8" s="43" t="s">
        <v>214</v>
      </c>
      <c r="E8" s="43" t="s">
        <v>231</v>
      </c>
      <c r="F8" s="44">
        <v>44755</v>
      </c>
      <c r="G8" s="43" t="s">
        <v>215</v>
      </c>
      <c r="H8" s="43">
        <v>3</v>
      </c>
      <c r="I8" s="43">
        <v>6</v>
      </c>
      <c r="J8" s="43" t="s">
        <v>216</v>
      </c>
      <c r="K8" s="43" t="s">
        <v>217</v>
      </c>
      <c r="M8" s="43">
        <v>130</v>
      </c>
      <c r="N8" s="43">
        <v>1</v>
      </c>
      <c r="O8" s="43" t="s">
        <v>232</v>
      </c>
      <c r="P8" s="43" t="s">
        <v>43</v>
      </c>
      <c r="R8" s="43">
        <v>1</v>
      </c>
      <c r="S8" s="43">
        <v>3</v>
      </c>
      <c r="T8" s="43">
        <v>3</v>
      </c>
      <c r="U8" s="43">
        <v>1</v>
      </c>
      <c r="V8" s="43">
        <v>0.1</v>
      </c>
      <c r="X8" s="45">
        <v>724.25</v>
      </c>
      <c r="Y8" s="45">
        <v>57.98137632033238</v>
      </c>
      <c r="AE8" s="43" t="s">
        <v>102</v>
      </c>
      <c r="AF8" s="43" t="s">
        <v>233</v>
      </c>
    </row>
    <row r="9" spans="1:32" ht="14.25" customHeight="1" x14ac:dyDescent="0.45">
      <c r="A9" s="43" t="s">
        <v>235</v>
      </c>
      <c r="B9" s="44">
        <v>44813</v>
      </c>
      <c r="C9" s="43">
        <v>70</v>
      </c>
      <c r="D9" s="43" t="s">
        <v>214</v>
      </c>
      <c r="E9" s="43" t="s">
        <v>231</v>
      </c>
      <c r="F9" s="44">
        <v>44755</v>
      </c>
      <c r="G9" s="43" t="s">
        <v>215</v>
      </c>
      <c r="H9" s="43">
        <v>3</v>
      </c>
      <c r="I9" s="43">
        <v>6</v>
      </c>
      <c r="J9" s="43" t="s">
        <v>216</v>
      </c>
      <c r="K9" s="43" t="s">
        <v>217</v>
      </c>
      <c r="M9" s="43">
        <v>130</v>
      </c>
      <c r="N9" s="43">
        <v>1</v>
      </c>
      <c r="O9" s="43" t="s">
        <v>232</v>
      </c>
      <c r="P9" s="43" t="s">
        <v>43</v>
      </c>
      <c r="R9" s="43">
        <v>1</v>
      </c>
      <c r="S9" s="43">
        <v>3</v>
      </c>
      <c r="T9" s="43">
        <v>3</v>
      </c>
      <c r="U9" s="43">
        <v>1</v>
      </c>
      <c r="V9" s="43">
        <v>0.1</v>
      </c>
      <c r="X9" s="45">
        <v>1154</v>
      </c>
      <c r="Y9" s="45">
        <v>66.742490214255568</v>
      </c>
      <c r="AE9" s="43" t="s">
        <v>102</v>
      </c>
      <c r="AF9" s="43" t="s">
        <v>233</v>
      </c>
    </row>
    <row r="10" spans="1:32" ht="14.25" customHeight="1" x14ac:dyDescent="0.45">
      <c r="A10" s="43" t="s">
        <v>236</v>
      </c>
      <c r="B10" s="44">
        <v>44813</v>
      </c>
      <c r="C10" s="43" t="s">
        <v>213</v>
      </c>
      <c r="D10" s="43" t="s">
        <v>214</v>
      </c>
      <c r="E10" s="43" t="s">
        <v>48</v>
      </c>
      <c r="F10" s="44">
        <v>44803</v>
      </c>
      <c r="G10" s="43" t="s">
        <v>225</v>
      </c>
      <c r="H10" s="43">
        <v>1</v>
      </c>
      <c r="I10" s="43">
        <v>6</v>
      </c>
      <c r="J10" s="43" t="s">
        <v>216</v>
      </c>
      <c r="K10" s="43" t="s">
        <v>237</v>
      </c>
      <c r="M10" s="43">
        <v>130</v>
      </c>
      <c r="N10" s="43">
        <v>1</v>
      </c>
      <c r="O10" s="43" t="s">
        <v>232</v>
      </c>
      <c r="P10" s="43" t="s">
        <v>43</v>
      </c>
      <c r="R10" s="43">
        <v>1</v>
      </c>
      <c r="T10" s="43">
        <v>3</v>
      </c>
      <c r="U10" s="43">
        <v>1</v>
      </c>
      <c r="V10" s="43">
        <v>0.1</v>
      </c>
      <c r="X10" s="45">
        <v>10000</v>
      </c>
      <c r="Y10" s="45">
        <v>21821.090715177372</v>
      </c>
      <c r="AE10" s="43" t="s">
        <v>238</v>
      </c>
    </row>
    <row r="11" spans="1:32" ht="14.25" customHeight="1" x14ac:dyDescent="0.45">
      <c r="A11" s="43" t="s">
        <v>239</v>
      </c>
      <c r="B11" s="44">
        <v>44813</v>
      </c>
      <c r="C11" s="43">
        <v>70</v>
      </c>
      <c r="D11" s="43" t="s">
        <v>214</v>
      </c>
      <c r="E11" s="43" t="s">
        <v>231</v>
      </c>
      <c r="F11" s="44">
        <v>44755</v>
      </c>
      <c r="G11" s="43" t="s">
        <v>215</v>
      </c>
      <c r="H11" s="43">
        <v>3</v>
      </c>
      <c r="I11" s="43">
        <v>2</v>
      </c>
      <c r="J11" s="43" t="s">
        <v>216</v>
      </c>
      <c r="K11" s="43" t="s">
        <v>217</v>
      </c>
      <c r="M11" s="43">
        <v>130</v>
      </c>
      <c r="N11" s="43">
        <v>1</v>
      </c>
      <c r="O11" s="43" t="s">
        <v>218</v>
      </c>
      <c r="P11" s="43" t="s">
        <v>43</v>
      </c>
      <c r="R11" s="43">
        <v>1</v>
      </c>
      <c r="S11" s="43">
        <v>3</v>
      </c>
      <c r="T11" s="43">
        <v>3</v>
      </c>
      <c r="U11" s="43">
        <v>1</v>
      </c>
      <c r="V11" s="43">
        <v>0</v>
      </c>
      <c r="X11" s="45">
        <v>988.33333333333337</v>
      </c>
      <c r="Y11" s="45">
        <v>52.543315464481303</v>
      </c>
      <c r="AE11" s="43" t="s">
        <v>41</v>
      </c>
      <c r="AF11" s="43" t="s">
        <v>219</v>
      </c>
    </row>
    <row r="12" spans="1:32" ht="14.25" customHeight="1" x14ac:dyDescent="0.45">
      <c r="A12" s="43" t="s">
        <v>240</v>
      </c>
      <c r="B12" s="44">
        <v>44813</v>
      </c>
      <c r="C12" s="43">
        <v>70</v>
      </c>
      <c r="D12" s="43" t="s">
        <v>214</v>
      </c>
      <c r="E12" s="43" t="s">
        <v>231</v>
      </c>
      <c r="F12" s="44">
        <v>44755</v>
      </c>
      <c r="G12" s="43" t="s">
        <v>215</v>
      </c>
      <c r="H12" s="43">
        <v>2</v>
      </c>
      <c r="I12" s="43">
        <v>2</v>
      </c>
      <c r="J12" s="43" t="s">
        <v>216</v>
      </c>
      <c r="K12" s="43" t="s">
        <v>217</v>
      </c>
      <c r="M12" s="43">
        <v>130</v>
      </c>
      <c r="N12" s="43">
        <v>1</v>
      </c>
      <c r="O12" s="43" t="s">
        <v>218</v>
      </c>
      <c r="P12" s="43" t="s">
        <v>43</v>
      </c>
      <c r="R12" s="43">
        <v>1</v>
      </c>
      <c r="S12" s="43">
        <v>3</v>
      </c>
      <c r="T12" s="43">
        <v>3</v>
      </c>
      <c r="U12" s="43">
        <v>1</v>
      </c>
      <c r="V12" s="43">
        <v>0</v>
      </c>
      <c r="X12" s="45">
        <v>1809.6</v>
      </c>
      <c r="Y12" s="45">
        <v>134.3735092940569</v>
      </c>
      <c r="AE12" s="43" t="s">
        <v>41</v>
      </c>
      <c r="AF12" s="43" t="s">
        <v>221</v>
      </c>
    </row>
    <row r="13" spans="1:32" ht="14.25" customHeight="1" x14ac:dyDescent="0.45">
      <c r="A13" s="43" t="s">
        <v>241</v>
      </c>
      <c r="B13" s="44">
        <v>44813</v>
      </c>
      <c r="C13" s="43">
        <v>70</v>
      </c>
      <c r="D13" s="43" t="s">
        <v>214</v>
      </c>
      <c r="E13" s="43" t="s">
        <v>231</v>
      </c>
      <c r="F13" s="44">
        <v>44755</v>
      </c>
      <c r="G13" s="43" t="s">
        <v>215</v>
      </c>
      <c r="H13" s="43">
        <v>1</v>
      </c>
      <c r="I13" s="43">
        <v>2</v>
      </c>
      <c r="J13" s="43" t="s">
        <v>216</v>
      </c>
      <c r="K13" s="43" t="s">
        <v>217</v>
      </c>
      <c r="M13" s="43">
        <v>130</v>
      </c>
      <c r="N13" s="43">
        <v>1</v>
      </c>
      <c r="O13" s="43" t="s">
        <v>218</v>
      </c>
      <c r="P13" s="43" t="s">
        <v>43</v>
      </c>
      <c r="R13" s="43">
        <v>1</v>
      </c>
      <c r="S13" s="43">
        <v>3</v>
      </c>
      <c r="T13" s="43">
        <v>3</v>
      </c>
      <c r="U13" s="43">
        <v>1</v>
      </c>
      <c r="V13" s="43">
        <v>0</v>
      </c>
      <c r="X13" s="45">
        <v>5670</v>
      </c>
      <c r="Y13" s="45">
        <v>1663.7834895201961</v>
      </c>
      <c r="AE13" s="43" t="s">
        <v>41</v>
      </c>
    </row>
    <row r="14" spans="1:32" ht="14.25" customHeight="1" x14ac:dyDescent="0.45">
      <c r="A14" s="43" t="s">
        <v>242</v>
      </c>
      <c r="B14" s="44">
        <v>44816</v>
      </c>
      <c r="C14" s="43">
        <v>20</v>
      </c>
      <c r="D14" s="43" t="s">
        <v>243</v>
      </c>
      <c r="E14" s="43" t="s">
        <v>37</v>
      </c>
      <c r="F14" s="44">
        <v>44754</v>
      </c>
      <c r="G14" s="44" t="s">
        <v>244</v>
      </c>
      <c r="H14" s="43">
        <v>1</v>
      </c>
      <c r="I14" s="43">
        <v>2</v>
      </c>
      <c r="J14" s="43" t="s">
        <v>216</v>
      </c>
      <c r="K14" s="43" t="s">
        <v>237</v>
      </c>
      <c r="M14" s="43">
        <v>130</v>
      </c>
      <c r="N14" s="43">
        <v>1</v>
      </c>
      <c r="O14" s="43" t="s">
        <v>218</v>
      </c>
      <c r="P14" s="43" t="s">
        <v>43</v>
      </c>
      <c r="R14" s="43">
        <v>1</v>
      </c>
      <c r="S14" s="43">
        <v>1</v>
      </c>
      <c r="T14" s="43">
        <v>3</v>
      </c>
      <c r="U14" s="43">
        <v>1</v>
      </c>
      <c r="V14" s="43">
        <v>0.1</v>
      </c>
      <c r="X14" s="45">
        <v>1023</v>
      </c>
      <c r="Y14" s="45">
        <v>89.8</v>
      </c>
      <c r="AE14" s="43" t="s">
        <v>238</v>
      </c>
    </row>
    <row r="15" spans="1:32" ht="14.25" customHeight="1" x14ac:dyDescent="0.45">
      <c r="A15" s="43" t="s">
        <v>245</v>
      </c>
      <c r="B15" s="44">
        <v>44816</v>
      </c>
      <c r="C15" s="43" t="s">
        <v>213</v>
      </c>
      <c r="D15" s="43" t="s">
        <v>214</v>
      </c>
      <c r="E15" s="43" t="s">
        <v>48</v>
      </c>
      <c r="F15" s="44">
        <v>44803</v>
      </c>
      <c r="G15" s="43" t="s">
        <v>225</v>
      </c>
      <c r="H15" s="43">
        <v>1</v>
      </c>
      <c r="I15" s="43">
        <v>3</v>
      </c>
      <c r="J15" s="43" t="s">
        <v>216</v>
      </c>
      <c r="K15" s="43" t="s">
        <v>237</v>
      </c>
      <c r="L15" s="43" t="s">
        <v>246</v>
      </c>
      <c r="M15" s="43">
        <v>130</v>
      </c>
      <c r="N15" s="43">
        <v>1</v>
      </c>
      <c r="O15" s="43" t="s">
        <v>218</v>
      </c>
      <c r="P15" s="43" t="s">
        <v>43</v>
      </c>
      <c r="R15" s="43">
        <v>1</v>
      </c>
      <c r="S15" s="43">
        <v>3</v>
      </c>
      <c r="T15" s="43">
        <v>3</v>
      </c>
      <c r="U15" s="43">
        <v>1</v>
      </c>
      <c r="V15" s="43">
        <v>0.1</v>
      </c>
      <c r="X15" s="45">
        <v>1729.714285714286</v>
      </c>
      <c r="Y15" s="45">
        <v>517.40181677299904</v>
      </c>
      <c r="AE15" s="43" t="s">
        <v>41</v>
      </c>
      <c r="AF15" s="43" t="s">
        <v>247</v>
      </c>
    </row>
    <row r="16" spans="1:32" ht="14.25" customHeight="1" x14ac:dyDescent="0.45">
      <c r="A16" s="43" t="s">
        <v>248</v>
      </c>
      <c r="B16" s="44">
        <v>44816</v>
      </c>
      <c r="C16" s="43" t="s">
        <v>213</v>
      </c>
      <c r="D16" s="43" t="s">
        <v>214</v>
      </c>
      <c r="E16" s="43" t="s">
        <v>48</v>
      </c>
      <c r="F16" s="44">
        <v>44803</v>
      </c>
      <c r="G16" s="43" t="s">
        <v>225</v>
      </c>
      <c r="H16" s="43">
        <v>1</v>
      </c>
      <c r="I16" s="43">
        <v>4</v>
      </c>
      <c r="J16" s="43" t="s">
        <v>216</v>
      </c>
      <c r="K16" s="43" t="s">
        <v>237</v>
      </c>
      <c r="L16" s="43" t="s">
        <v>249</v>
      </c>
      <c r="M16" s="43">
        <v>130</v>
      </c>
      <c r="N16" s="43">
        <v>1</v>
      </c>
      <c r="O16" s="43" t="s">
        <v>218</v>
      </c>
      <c r="P16" s="43" t="s">
        <v>43</v>
      </c>
      <c r="R16" s="43">
        <v>1</v>
      </c>
      <c r="S16" s="43">
        <v>2</v>
      </c>
      <c r="T16" s="43">
        <v>3</v>
      </c>
      <c r="U16" s="43">
        <v>1</v>
      </c>
      <c r="V16" s="43">
        <v>0.1</v>
      </c>
      <c r="X16" s="45">
        <v>5723</v>
      </c>
      <c r="Y16" s="45">
        <v>6397.5679253916487</v>
      </c>
      <c r="AE16" s="43" t="s">
        <v>41</v>
      </c>
      <c r="AF16" s="43" t="s">
        <v>250</v>
      </c>
    </row>
    <row r="17" spans="1:32" ht="14.25" customHeight="1" x14ac:dyDescent="0.45">
      <c r="A17" s="43" t="s">
        <v>251</v>
      </c>
      <c r="B17" s="44">
        <v>44817</v>
      </c>
      <c r="C17" s="43">
        <v>70</v>
      </c>
      <c r="D17" s="43" t="s">
        <v>214</v>
      </c>
      <c r="E17" s="43" t="s">
        <v>231</v>
      </c>
      <c r="F17" s="44">
        <v>44755</v>
      </c>
      <c r="G17" s="43" t="s">
        <v>215</v>
      </c>
      <c r="H17" s="43">
        <v>3</v>
      </c>
      <c r="I17" s="43">
        <v>6</v>
      </c>
      <c r="J17" s="43" t="s">
        <v>216</v>
      </c>
      <c r="K17" s="43" t="s">
        <v>217</v>
      </c>
      <c r="M17" s="43">
        <v>110</v>
      </c>
      <c r="N17" s="43">
        <v>1</v>
      </c>
      <c r="O17" s="43" t="s">
        <v>218</v>
      </c>
      <c r="P17" s="43" t="s">
        <v>43</v>
      </c>
      <c r="R17" s="43">
        <v>1</v>
      </c>
      <c r="S17" s="43">
        <v>3</v>
      </c>
      <c r="T17" s="43">
        <v>3</v>
      </c>
      <c r="U17" s="43">
        <v>1</v>
      </c>
      <c r="V17" s="43">
        <v>0.1</v>
      </c>
      <c r="X17" s="45">
        <v>963.875</v>
      </c>
      <c r="Y17" s="45">
        <v>58.410957876069787</v>
      </c>
      <c r="AE17" s="43" t="s">
        <v>41</v>
      </c>
      <c r="AF17" s="2" t="s">
        <v>252</v>
      </c>
    </row>
    <row r="18" spans="1:32" ht="14.25" customHeight="1" x14ac:dyDescent="0.45">
      <c r="A18" s="43" t="s">
        <v>253</v>
      </c>
      <c r="B18" s="44">
        <v>44817</v>
      </c>
      <c r="C18" s="43">
        <v>70</v>
      </c>
      <c r="D18" s="43" t="s">
        <v>214</v>
      </c>
      <c r="E18" s="43" t="s">
        <v>48</v>
      </c>
      <c r="F18" s="44">
        <v>44803</v>
      </c>
      <c r="G18" s="43" t="s">
        <v>225</v>
      </c>
      <c r="H18" s="43">
        <v>1</v>
      </c>
      <c r="I18" s="43">
        <v>6</v>
      </c>
      <c r="J18" s="43" t="s">
        <v>254</v>
      </c>
      <c r="K18" s="43" t="s">
        <v>255</v>
      </c>
      <c r="L18" s="43" t="s">
        <v>256</v>
      </c>
      <c r="M18" s="43">
        <v>130</v>
      </c>
      <c r="N18" s="43">
        <v>1</v>
      </c>
      <c r="O18" s="43" t="s">
        <v>218</v>
      </c>
      <c r="P18" s="43" t="s">
        <v>257</v>
      </c>
      <c r="U18" s="43">
        <v>0</v>
      </c>
      <c r="V18" s="43">
        <v>0</v>
      </c>
      <c r="X18" s="45">
        <v>566.125</v>
      </c>
      <c r="Y18" s="45">
        <v>74.349999999999994</v>
      </c>
      <c r="AE18" s="43" t="s">
        <v>238</v>
      </c>
    </row>
    <row r="19" spans="1:32" ht="14.25" customHeight="1" x14ac:dyDescent="0.45">
      <c r="A19" s="43" t="s">
        <v>258</v>
      </c>
      <c r="B19" s="44">
        <v>44817</v>
      </c>
      <c r="C19" s="43">
        <v>70</v>
      </c>
      <c r="D19" s="43" t="s">
        <v>214</v>
      </c>
      <c r="E19" s="43" t="s">
        <v>231</v>
      </c>
      <c r="F19" s="44">
        <v>44755</v>
      </c>
      <c r="G19" s="43" t="s">
        <v>215</v>
      </c>
      <c r="H19" s="43">
        <v>3</v>
      </c>
      <c r="I19" s="43">
        <v>6</v>
      </c>
      <c r="J19" s="43" t="s">
        <v>216</v>
      </c>
      <c r="K19" s="43" t="s">
        <v>217</v>
      </c>
      <c r="M19" s="43">
        <v>110</v>
      </c>
      <c r="N19" s="43">
        <v>1</v>
      </c>
      <c r="O19" s="43" t="s">
        <v>232</v>
      </c>
      <c r="P19" s="43" t="s">
        <v>43</v>
      </c>
      <c r="R19" s="43">
        <v>1</v>
      </c>
      <c r="S19" s="43">
        <v>3</v>
      </c>
      <c r="T19" s="43">
        <v>3</v>
      </c>
      <c r="U19" s="43">
        <v>1</v>
      </c>
      <c r="V19" s="43">
        <v>0.1</v>
      </c>
      <c r="X19" s="45">
        <v>955.71428571428567</v>
      </c>
      <c r="Y19" s="45">
        <v>58.460242900624351</v>
      </c>
      <c r="AE19" s="43" t="s">
        <v>41</v>
      </c>
      <c r="AF19" s="43" t="s">
        <v>259</v>
      </c>
    </row>
    <row r="20" spans="1:32" ht="14.25" customHeight="1" x14ac:dyDescent="0.45">
      <c r="A20" s="43" t="s">
        <v>260</v>
      </c>
      <c r="B20" s="44">
        <v>44818</v>
      </c>
      <c r="C20" s="43">
        <v>20</v>
      </c>
      <c r="D20" s="43" t="s">
        <v>243</v>
      </c>
      <c r="E20" s="43" t="s">
        <v>37</v>
      </c>
      <c r="F20" s="44">
        <v>44666</v>
      </c>
      <c r="G20" s="43">
        <v>8</v>
      </c>
      <c r="H20" s="43">
        <v>1</v>
      </c>
      <c r="I20" s="43">
        <v>4</v>
      </c>
      <c r="J20" s="43" t="s">
        <v>226</v>
      </c>
      <c r="K20" s="43" t="s">
        <v>227</v>
      </c>
      <c r="L20" s="43" t="s">
        <v>261</v>
      </c>
      <c r="M20" s="43">
        <v>130</v>
      </c>
      <c r="N20" s="43">
        <v>1</v>
      </c>
      <c r="O20" s="43" t="s">
        <v>218</v>
      </c>
      <c r="P20" s="43" t="s">
        <v>57</v>
      </c>
      <c r="R20" s="43">
        <v>3</v>
      </c>
      <c r="U20" s="43">
        <v>1</v>
      </c>
      <c r="V20" s="43">
        <v>0.01</v>
      </c>
      <c r="X20" s="45">
        <v>594.88</v>
      </c>
      <c r="Y20" s="45">
        <v>42.7</v>
      </c>
      <c r="AE20" s="43" t="s">
        <v>238</v>
      </c>
      <c r="AF20" s="43" t="s">
        <v>262</v>
      </c>
    </row>
    <row r="21" spans="1:32" ht="14.25" customHeight="1" x14ac:dyDescent="0.45">
      <c r="A21" s="43" t="s">
        <v>263</v>
      </c>
      <c r="B21" s="44">
        <v>44818</v>
      </c>
      <c r="C21" s="43">
        <v>70</v>
      </c>
      <c r="D21" s="43" t="s">
        <v>214</v>
      </c>
      <c r="E21" s="43" t="s">
        <v>231</v>
      </c>
      <c r="F21" s="44">
        <v>44755</v>
      </c>
      <c r="G21" s="43" t="s">
        <v>215</v>
      </c>
      <c r="H21" s="43">
        <v>2</v>
      </c>
      <c r="I21" s="43">
        <v>7</v>
      </c>
      <c r="J21" s="43" t="s">
        <v>216</v>
      </c>
      <c r="K21" s="43" t="s">
        <v>217</v>
      </c>
      <c r="M21" s="43">
        <v>120</v>
      </c>
      <c r="N21" s="43">
        <v>1</v>
      </c>
      <c r="O21" s="43" t="s">
        <v>218</v>
      </c>
      <c r="P21" s="43" t="s">
        <v>43</v>
      </c>
      <c r="R21" s="43">
        <v>1</v>
      </c>
      <c r="S21" s="43">
        <v>5</v>
      </c>
      <c r="T21" s="43">
        <v>3</v>
      </c>
      <c r="U21" s="43">
        <v>1</v>
      </c>
      <c r="V21" s="43">
        <v>0.1</v>
      </c>
      <c r="X21" s="45">
        <v>1306.625</v>
      </c>
      <c r="Y21" s="45">
        <v>174.6429500437965</v>
      </c>
      <c r="AE21" s="43" t="s">
        <v>102</v>
      </c>
    </row>
    <row r="22" spans="1:32" ht="14.25" customHeight="1" x14ac:dyDescent="0.45">
      <c r="A22" s="43" t="s">
        <v>264</v>
      </c>
      <c r="B22" s="44">
        <v>44818</v>
      </c>
      <c r="C22" s="43">
        <v>70</v>
      </c>
      <c r="D22" s="43" t="s">
        <v>214</v>
      </c>
      <c r="E22" s="43" t="s">
        <v>231</v>
      </c>
      <c r="F22" s="44">
        <v>44755</v>
      </c>
      <c r="G22" s="43" t="s">
        <v>215</v>
      </c>
      <c r="H22" s="43">
        <v>2</v>
      </c>
      <c r="I22" s="43">
        <v>7</v>
      </c>
      <c r="J22" s="43" t="s">
        <v>216</v>
      </c>
      <c r="K22" s="43" t="s">
        <v>217</v>
      </c>
      <c r="M22" s="43">
        <v>120</v>
      </c>
      <c r="N22" s="43">
        <v>1</v>
      </c>
      <c r="O22" s="43" t="s">
        <v>218</v>
      </c>
      <c r="P22" s="43" t="s">
        <v>43</v>
      </c>
      <c r="R22" s="43">
        <v>1</v>
      </c>
      <c r="S22" s="43">
        <v>5</v>
      </c>
      <c r="T22" s="43">
        <v>3</v>
      </c>
      <c r="U22" s="43">
        <v>1</v>
      </c>
      <c r="V22" s="43">
        <v>0.1</v>
      </c>
      <c r="X22" s="45">
        <v>1015.75</v>
      </c>
      <c r="Y22" s="45">
        <v>99.25925649530123</v>
      </c>
      <c r="AE22" s="43" t="s">
        <v>102</v>
      </c>
    </row>
    <row r="23" spans="1:32" ht="14.25" customHeight="1" x14ac:dyDescent="0.45">
      <c r="A23" s="43" t="s">
        <v>265</v>
      </c>
      <c r="B23" s="44">
        <v>44819</v>
      </c>
      <c r="C23" s="43">
        <v>70</v>
      </c>
      <c r="D23" s="43" t="s">
        <v>214</v>
      </c>
      <c r="E23" s="43" t="s">
        <v>231</v>
      </c>
      <c r="F23" s="44">
        <v>44755</v>
      </c>
      <c r="G23" s="43" t="s">
        <v>215</v>
      </c>
      <c r="H23" s="43">
        <v>3</v>
      </c>
      <c r="I23" s="43">
        <v>3</v>
      </c>
      <c r="J23" s="43" t="s">
        <v>216</v>
      </c>
      <c r="K23" s="43" t="s">
        <v>237</v>
      </c>
      <c r="L23" s="43" t="s">
        <v>246</v>
      </c>
      <c r="M23" s="43">
        <v>110</v>
      </c>
      <c r="N23" s="43">
        <v>1</v>
      </c>
      <c r="O23" s="43" t="s">
        <v>218</v>
      </c>
      <c r="P23" s="43" t="s">
        <v>43</v>
      </c>
      <c r="R23" s="43">
        <v>1</v>
      </c>
      <c r="S23" s="43">
        <v>3</v>
      </c>
      <c r="T23" s="43">
        <v>3</v>
      </c>
      <c r="U23" s="43">
        <v>1</v>
      </c>
      <c r="V23" s="43">
        <v>0.1</v>
      </c>
      <c r="X23" s="45">
        <v>1007</v>
      </c>
      <c r="Y23" s="45">
        <v>166.49732730587601</v>
      </c>
      <c r="AE23" s="43" t="s">
        <v>41</v>
      </c>
    </row>
    <row r="24" spans="1:32" ht="14.25" customHeight="1" x14ac:dyDescent="0.45">
      <c r="A24" s="43" t="s">
        <v>266</v>
      </c>
      <c r="B24" s="44">
        <v>44819</v>
      </c>
      <c r="C24" s="43">
        <v>70</v>
      </c>
      <c r="D24" s="43" t="s">
        <v>214</v>
      </c>
      <c r="E24" s="43" t="s">
        <v>231</v>
      </c>
      <c r="F24" s="44">
        <v>44755</v>
      </c>
      <c r="G24" s="43" t="s">
        <v>215</v>
      </c>
      <c r="H24" s="43">
        <v>2</v>
      </c>
      <c r="I24" s="43">
        <v>3</v>
      </c>
      <c r="J24" s="43" t="s">
        <v>216</v>
      </c>
      <c r="K24" s="43" t="s">
        <v>237</v>
      </c>
      <c r="L24" s="43" t="s">
        <v>246</v>
      </c>
      <c r="M24" s="43">
        <v>110</v>
      </c>
      <c r="N24" s="43">
        <v>1</v>
      </c>
      <c r="O24" s="43" t="s">
        <v>218</v>
      </c>
      <c r="P24" s="43" t="s">
        <v>43</v>
      </c>
      <c r="R24" s="43">
        <v>1</v>
      </c>
      <c r="S24" s="43">
        <v>3</v>
      </c>
      <c r="T24" s="43">
        <v>3</v>
      </c>
      <c r="U24" s="43">
        <v>1</v>
      </c>
      <c r="V24" s="43">
        <v>0.1</v>
      </c>
      <c r="X24" s="45">
        <v>1317.625</v>
      </c>
      <c r="Y24" s="45">
        <v>250.28096212057361</v>
      </c>
      <c r="AE24" s="43" t="s">
        <v>41</v>
      </c>
    </row>
    <row r="25" spans="1:32" ht="14.25" customHeight="1" x14ac:dyDescent="0.45">
      <c r="A25" s="43" t="s">
        <v>267</v>
      </c>
      <c r="B25" s="44">
        <v>44819</v>
      </c>
      <c r="C25" s="43">
        <v>70</v>
      </c>
      <c r="D25" s="43" t="s">
        <v>214</v>
      </c>
      <c r="E25" s="43" t="s">
        <v>231</v>
      </c>
      <c r="F25" s="44">
        <v>44755</v>
      </c>
      <c r="G25" s="43" t="s">
        <v>215</v>
      </c>
      <c r="H25" s="43">
        <v>1</v>
      </c>
      <c r="I25" s="43">
        <v>3</v>
      </c>
      <c r="J25" s="43" t="s">
        <v>216</v>
      </c>
      <c r="K25" s="43" t="s">
        <v>237</v>
      </c>
      <c r="L25" s="43" t="s">
        <v>246</v>
      </c>
      <c r="M25" s="43">
        <v>110</v>
      </c>
      <c r="N25" s="43">
        <v>1</v>
      </c>
      <c r="O25" s="43" t="s">
        <v>218</v>
      </c>
      <c r="P25" s="43" t="s">
        <v>43</v>
      </c>
      <c r="R25" s="43">
        <v>1</v>
      </c>
      <c r="S25" s="43">
        <v>3</v>
      </c>
      <c r="T25" s="43">
        <v>3</v>
      </c>
      <c r="U25" s="43">
        <v>1</v>
      </c>
      <c r="V25" s="43">
        <v>0.1</v>
      </c>
      <c r="X25" s="45">
        <v>1521.5</v>
      </c>
      <c r="Y25" s="45">
        <v>559.65189180418213</v>
      </c>
      <c r="AE25" s="43" t="s">
        <v>41</v>
      </c>
    </row>
    <row r="26" spans="1:32" ht="14.25" customHeight="1" x14ac:dyDescent="0.45">
      <c r="A26" s="43" t="s">
        <v>268</v>
      </c>
      <c r="B26" s="44">
        <v>44820</v>
      </c>
      <c r="C26" s="43" t="s">
        <v>213</v>
      </c>
      <c r="D26" s="43" t="s">
        <v>214</v>
      </c>
      <c r="E26" s="43" t="s">
        <v>48</v>
      </c>
      <c r="F26" s="44">
        <v>44803</v>
      </c>
      <c r="G26" s="43" t="s">
        <v>225</v>
      </c>
      <c r="H26" s="43">
        <v>1</v>
      </c>
      <c r="I26" s="43">
        <v>6</v>
      </c>
      <c r="J26" s="43" t="s">
        <v>216</v>
      </c>
      <c r="K26" s="43" t="s">
        <v>217</v>
      </c>
      <c r="M26" s="43">
        <v>110</v>
      </c>
      <c r="N26" s="43">
        <v>1</v>
      </c>
      <c r="O26" s="43" t="s">
        <v>218</v>
      </c>
      <c r="P26" s="43" t="s">
        <v>43</v>
      </c>
      <c r="R26" s="43">
        <v>1</v>
      </c>
      <c r="S26" s="43">
        <v>2</v>
      </c>
      <c r="T26" s="43">
        <v>4</v>
      </c>
      <c r="U26" s="43">
        <v>1</v>
      </c>
      <c r="V26" s="43">
        <v>0.1</v>
      </c>
      <c r="X26" s="45">
        <v>3192.8888888888891</v>
      </c>
      <c r="Y26" s="45">
        <v>2125.191153755351</v>
      </c>
      <c r="AE26" s="43" t="s">
        <v>41</v>
      </c>
    </row>
    <row r="27" spans="1:32" ht="14.25" customHeight="1" x14ac:dyDescent="0.45">
      <c r="A27" s="43" t="s">
        <v>269</v>
      </c>
      <c r="B27" s="44">
        <v>44823</v>
      </c>
      <c r="C27" s="43" t="s">
        <v>213</v>
      </c>
      <c r="D27" s="43" t="s">
        <v>214</v>
      </c>
      <c r="E27" s="43" t="s">
        <v>48</v>
      </c>
      <c r="F27" s="44">
        <v>44803</v>
      </c>
      <c r="G27" s="43" t="s">
        <v>225</v>
      </c>
      <c r="H27" s="43">
        <v>1</v>
      </c>
      <c r="I27" s="43">
        <v>2</v>
      </c>
      <c r="J27" s="43" t="s">
        <v>216</v>
      </c>
      <c r="K27" s="43" t="s">
        <v>237</v>
      </c>
      <c r="M27" s="43">
        <v>130</v>
      </c>
      <c r="N27" s="43">
        <v>1</v>
      </c>
      <c r="O27" s="43" t="s">
        <v>218</v>
      </c>
      <c r="P27" s="43" t="s">
        <v>43</v>
      </c>
      <c r="R27" s="43">
        <v>1</v>
      </c>
      <c r="S27" s="43">
        <v>3</v>
      </c>
      <c r="T27" s="43">
        <v>3</v>
      </c>
      <c r="U27" s="43">
        <v>1</v>
      </c>
      <c r="V27" s="43">
        <v>0.1</v>
      </c>
      <c r="X27" s="45">
        <v>853</v>
      </c>
      <c r="Y27" s="45">
        <v>186.92201582478191</v>
      </c>
      <c r="AE27" s="43" t="s">
        <v>41</v>
      </c>
    </row>
    <row r="28" spans="1:32" ht="14.25" customHeight="1" x14ac:dyDescent="0.45">
      <c r="A28" s="43" t="s">
        <v>270</v>
      </c>
      <c r="B28" s="44">
        <v>44823</v>
      </c>
      <c r="C28" s="43">
        <v>20</v>
      </c>
      <c r="D28" s="43" t="s">
        <v>243</v>
      </c>
      <c r="E28" s="43" t="s">
        <v>48</v>
      </c>
      <c r="F28" s="44">
        <v>44732</v>
      </c>
      <c r="G28" s="43" t="s">
        <v>49</v>
      </c>
      <c r="H28" s="43">
        <v>1</v>
      </c>
      <c r="I28" s="43">
        <v>6</v>
      </c>
      <c r="J28" s="43" t="s">
        <v>216</v>
      </c>
      <c r="K28" s="43" t="s">
        <v>237</v>
      </c>
      <c r="M28" s="43">
        <v>110</v>
      </c>
      <c r="N28" s="43">
        <v>1</v>
      </c>
      <c r="O28" s="43" t="s">
        <v>218</v>
      </c>
      <c r="P28" s="43" t="s">
        <v>43</v>
      </c>
      <c r="R28" s="43">
        <v>1</v>
      </c>
      <c r="S28" s="43">
        <v>3</v>
      </c>
      <c r="T28" s="43">
        <v>3.5</v>
      </c>
      <c r="U28" s="43">
        <v>1</v>
      </c>
      <c r="V28" s="43">
        <v>0.1</v>
      </c>
      <c r="X28" s="45">
        <v>5483.333333333333</v>
      </c>
      <c r="Y28" s="45">
        <v>6934.3781264075869</v>
      </c>
      <c r="AE28" s="43" t="s">
        <v>41</v>
      </c>
    </row>
    <row r="29" spans="1:32" ht="14.25" customHeight="1" x14ac:dyDescent="0.45">
      <c r="A29" s="43" t="s">
        <v>271</v>
      </c>
      <c r="B29" s="44">
        <v>44823</v>
      </c>
      <c r="C29" s="43">
        <v>20</v>
      </c>
      <c r="D29" s="43" t="s">
        <v>243</v>
      </c>
      <c r="E29" s="43" t="s">
        <v>48</v>
      </c>
      <c r="F29" s="44">
        <v>44732</v>
      </c>
      <c r="G29" s="43" t="s">
        <v>49</v>
      </c>
      <c r="H29" s="43">
        <v>1</v>
      </c>
      <c r="I29" s="43">
        <v>2</v>
      </c>
      <c r="J29" s="43" t="s">
        <v>216</v>
      </c>
      <c r="K29" s="43" t="s">
        <v>237</v>
      </c>
      <c r="L29" s="43" t="s">
        <v>272</v>
      </c>
      <c r="M29" s="43">
        <v>110</v>
      </c>
      <c r="N29" s="43">
        <v>1</v>
      </c>
      <c r="O29" s="43" t="s">
        <v>218</v>
      </c>
      <c r="P29" s="43" t="s">
        <v>43</v>
      </c>
      <c r="R29" s="43">
        <v>1</v>
      </c>
      <c r="S29" s="43">
        <v>3</v>
      </c>
      <c r="T29" s="43">
        <v>3.5</v>
      </c>
      <c r="U29" s="43">
        <v>1</v>
      </c>
      <c r="V29" s="43">
        <v>0.1</v>
      </c>
      <c r="X29" s="45">
        <v>781.75</v>
      </c>
      <c r="Y29" s="45">
        <v>82.985781914735256</v>
      </c>
      <c r="AE29" s="43" t="s">
        <v>41</v>
      </c>
      <c r="AF29" s="43" t="s">
        <v>273</v>
      </c>
    </row>
    <row r="30" spans="1:32" ht="14.25" customHeight="1" x14ac:dyDescent="0.45">
      <c r="A30" s="43" t="s">
        <v>274</v>
      </c>
      <c r="B30" s="44">
        <v>44824</v>
      </c>
      <c r="C30" s="43" t="s">
        <v>213</v>
      </c>
      <c r="D30" s="43" t="s">
        <v>214</v>
      </c>
      <c r="E30" s="43" t="s">
        <v>48</v>
      </c>
      <c r="F30" s="44">
        <v>44804</v>
      </c>
      <c r="G30" s="43" t="s">
        <v>275</v>
      </c>
      <c r="H30" s="43">
        <v>1</v>
      </c>
      <c r="I30" s="43" t="s">
        <v>276</v>
      </c>
      <c r="J30" s="43" t="s">
        <v>254</v>
      </c>
      <c r="K30" s="43" t="s">
        <v>255</v>
      </c>
      <c r="L30" s="43" t="s">
        <v>256</v>
      </c>
      <c r="M30" s="43">
        <v>130</v>
      </c>
      <c r="N30" s="43">
        <v>1</v>
      </c>
      <c r="O30" s="43" t="s">
        <v>218</v>
      </c>
      <c r="X30" s="45">
        <v>463</v>
      </c>
      <c r="Y30" s="45">
        <v>9</v>
      </c>
      <c r="AE30" s="43" t="s">
        <v>238</v>
      </c>
    </row>
    <row r="31" spans="1:32" ht="14.25" customHeight="1" x14ac:dyDescent="0.45">
      <c r="A31" s="43" t="s">
        <v>277</v>
      </c>
      <c r="B31" s="44">
        <v>44824</v>
      </c>
      <c r="C31" s="43" t="s">
        <v>213</v>
      </c>
      <c r="D31" s="43" t="s">
        <v>214</v>
      </c>
      <c r="E31" s="43" t="s">
        <v>48</v>
      </c>
      <c r="F31" s="44">
        <v>44804</v>
      </c>
      <c r="G31" s="43" t="s">
        <v>275</v>
      </c>
      <c r="H31" s="43">
        <v>1</v>
      </c>
      <c r="I31" s="43" t="s">
        <v>276</v>
      </c>
      <c r="J31" s="43" t="s">
        <v>254</v>
      </c>
      <c r="K31" s="43" t="s">
        <v>255</v>
      </c>
      <c r="L31" s="43" t="s">
        <v>256</v>
      </c>
      <c r="M31" s="43">
        <v>130</v>
      </c>
      <c r="N31" s="43">
        <v>1</v>
      </c>
      <c r="O31" s="43" t="s">
        <v>218</v>
      </c>
      <c r="X31" s="45">
        <v>423</v>
      </c>
      <c r="Y31" s="45">
        <v>34</v>
      </c>
      <c r="AE31" s="43" t="s">
        <v>238</v>
      </c>
    </row>
    <row r="32" spans="1:32" ht="14.25" customHeight="1" x14ac:dyDescent="0.45">
      <c r="A32" s="43" t="s">
        <v>278</v>
      </c>
      <c r="B32" s="44">
        <v>44825</v>
      </c>
      <c r="C32" s="43">
        <v>70</v>
      </c>
      <c r="D32" s="43" t="s">
        <v>214</v>
      </c>
      <c r="E32" s="43" t="s">
        <v>279</v>
      </c>
      <c r="F32" s="44">
        <v>44574</v>
      </c>
      <c r="H32" s="43">
        <v>1</v>
      </c>
      <c r="I32" s="43">
        <v>3</v>
      </c>
      <c r="J32" s="43" t="s">
        <v>226</v>
      </c>
      <c r="K32" s="43" t="s">
        <v>227</v>
      </c>
      <c r="L32" s="43" t="s">
        <v>280</v>
      </c>
      <c r="M32" s="43">
        <v>130</v>
      </c>
      <c r="N32" s="43">
        <v>1</v>
      </c>
      <c r="O32" s="43" t="s">
        <v>218</v>
      </c>
      <c r="P32" s="43" t="s">
        <v>57</v>
      </c>
      <c r="U32" s="43">
        <v>1</v>
      </c>
      <c r="V32" s="43">
        <v>0.1</v>
      </c>
      <c r="X32" s="45">
        <v>625.29999999999995</v>
      </c>
      <c r="Y32" s="45">
        <v>66.240169081909812</v>
      </c>
      <c r="AE32" s="43" t="s">
        <v>238</v>
      </c>
      <c r="AF32" s="43" t="s">
        <v>281</v>
      </c>
    </row>
    <row r="33" spans="1:32" ht="14.25" customHeight="1" x14ac:dyDescent="0.45">
      <c r="A33" s="43" t="s">
        <v>282</v>
      </c>
      <c r="B33" s="44">
        <v>44825</v>
      </c>
      <c r="C33" s="43">
        <v>70</v>
      </c>
      <c r="D33" s="43" t="s">
        <v>214</v>
      </c>
      <c r="E33" s="43" t="s">
        <v>279</v>
      </c>
      <c r="F33" s="44">
        <v>44574</v>
      </c>
      <c r="H33" s="43">
        <v>1</v>
      </c>
      <c r="I33" s="43">
        <v>3</v>
      </c>
      <c r="J33" s="43" t="s">
        <v>226</v>
      </c>
      <c r="K33" s="43" t="s">
        <v>227</v>
      </c>
      <c r="L33" s="43" t="s">
        <v>280</v>
      </c>
      <c r="M33" s="43">
        <v>130</v>
      </c>
      <c r="N33" s="43">
        <v>1</v>
      </c>
      <c r="O33" s="43" t="s">
        <v>218</v>
      </c>
      <c r="P33" s="43" t="s">
        <v>57</v>
      </c>
      <c r="U33" s="43">
        <v>1</v>
      </c>
      <c r="V33" s="43">
        <v>0.1</v>
      </c>
      <c r="X33" s="45">
        <v>871.66666666666663</v>
      </c>
      <c r="Y33" s="45">
        <v>123.00471535677001</v>
      </c>
      <c r="AE33" s="43" t="s">
        <v>238</v>
      </c>
      <c r="AF33" s="43" t="s">
        <v>281</v>
      </c>
    </row>
    <row r="34" spans="1:32" ht="14.25" customHeight="1" x14ac:dyDescent="0.45">
      <c r="A34" s="43" t="s">
        <v>283</v>
      </c>
      <c r="B34" s="44">
        <v>44826</v>
      </c>
      <c r="C34" s="43">
        <v>70</v>
      </c>
      <c r="D34" s="43" t="s">
        <v>214</v>
      </c>
      <c r="E34" s="43" t="s">
        <v>231</v>
      </c>
      <c r="F34" s="44">
        <v>44755</v>
      </c>
      <c r="G34" s="43" t="s">
        <v>215</v>
      </c>
      <c r="H34" s="43">
        <v>1</v>
      </c>
      <c r="I34" s="43">
        <v>2</v>
      </c>
      <c r="J34" s="43" t="s">
        <v>226</v>
      </c>
      <c r="K34" s="43" t="s">
        <v>284</v>
      </c>
      <c r="L34" s="43" t="s">
        <v>285</v>
      </c>
      <c r="M34" s="43">
        <v>130</v>
      </c>
      <c r="N34" s="43">
        <v>1</v>
      </c>
      <c r="O34" s="43" t="s">
        <v>218</v>
      </c>
      <c r="P34" s="43" t="s">
        <v>57</v>
      </c>
      <c r="U34" s="43">
        <v>1</v>
      </c>
      <c r="V34" s="43">
        <v>0.1</v>
      </c>
      <c r="X34" s="45">
        <v>3329</v>
      </c>
      <c r="Y34" s="45">
        <v>536.8202678737083</v>
      </c>
      <c r="AE34" s="43" t="s">
        <v>41</v>
      </c>
    </row>
    <row r="35" spans="1:32" ht="14.25" customHeight="1" x14ac:dyDescent="0.45">
      <c r="A35" s="43" t="s">
        <v>286</v>
      </c>
      <c r="B35" s="44">
        <v>44826</v>
      </c>
      <c r="C35" s="43">
        <v>70</v>
      </c>
      <c r="D35" s="43" t="s">
        <v>214</v>
      </c>
      <c r="E35" s="43" t="s">
        <v>231</v>
      </c>
      <c r="F35" s="44">
        <v>44755</v>
      </c>
      <c r="G35" s="43" t="s">
        <v>215</v>
      </c>
      <c r="H35" s="43">
        <v>1</v>
      </c>
      <c r="I35" s="43">
        <v>2</v>
      </c>
      <c r="J35" s="43" t="s">
        <v>216</v>
      </c>
      <c r="K35" s="43" t="s">
        <v>284</v>
      </c>
      <c r="L35" s="43" t="s">
        <v>285</v>
      </c>
      <c r="M35" s="43">
        <v>130</v>
      </c>
      <c r="N35" s="43">
        <v>1</v>
      </c>
      <c r="O35" s="43" t="s">
        <v>218</v>
      </c>
      <c r="P35" s="43" t="s">
        <v>43</v>
      </c>
      <c r="R35" s="43">
        <v>1</v>
      </c>
      <c r="T35" s="43">
        <v>4</v>
      </c>
      <c r="U35" s="43">
        <v>1</v>
      </c>
      <c r="V35" s="43">
        <v>0.1</v>
      </c>
      <c r="X35" s="45">
        <v>3454.2</v>
      </c>
      <c r="Y35" s="45">
        <v>456.58839231850823</v>
      </c>
      <c r="AE35" s="43" t="s">
        <v>41</v>
      </c>
    </row>
    <row r="36" spans="1:32" ht="14.25" customHeight="1" x14ac:dyDescent="0.45">
      <c r="A36" s="43" t="s">
        <v>287</v>
      </c>
      <c r="B36" s="44">
        <v>44830</v>
      </c>
      <c r="C36" s="43" t="s">
        <v>213</v>
      </c>
      <c r="D36" s="43" t="s">
        <v>214</v>
      </c>
      <c r="E36" s="43" t="s">
        <v>48</v>
      </c>
      <c r="F36" s="44">
        <v>44803</v>
      </c>
      <c r="G36" s="43" t="s">
        <v>225</v>
      </c>
      <c r="H36" s="43">
        <v>1</v>
      </c>
      <c r="I36" s="43">
        <v>6</v>
      </c>
      <c r="J36" s="43" t="s">
        <v>226</v>
      </c>
      <c r="K36" s="43" t="s">
        <v>227</v>
      </c>
      <c r="L36" s="43" t="s">
        <v>261</v>
      </c>
      <c r="M36" s="43">
        <v>130</v>
      </c>
      <c r="N36" s="43">
        <v>1</v>
      </c>
      <c r="O36" s="43" t="s">
        <v>218</v>
      </c>
      <c r="P36" s="43" t="s">
        <v>57</v>
      </c>
      <c r="U36" s="43">
        <v>1</v>
      </c>
      <c r="V36" s="43">
        <v>0.1</v>
      </c>
      <c r="X36" s="45">
        <v>317.39999999999998</v>
      </c>
      <c r="Y36" s="45">
        <v>31.57594020769611</v>
      </c>
      <c r="AE36" s="43" t="s">
        <v>41</v>
      </c>
    </row>
    <row r="37" spans="1:32" ht="14.25" customHeight="1" x14ac:dyDescent="0.45">
      <c r="A37" s="43" t="s">
        <v>288</v>
      </c>
      <c r="B37" s="44">
        <v>44830</v>
      </c>
      <c r="C37" s="43">
        <v>70</v>
      </c>
      <c r="D37" s="43" t="s">
        <v>214</v>
      </c>
      <c r="E37" s="43" t="s">
        <v>37</v>
      </c>
      <c r="F37" s="44">
        <v>44701</v>
      </c>
      <c r="G37" s="47" t="s">
        <v>289</v>
      </c>
      <c r="H37" s="43">
        <v>1</v>
      </c>
      <c r="I37" s="43">
        <v>6</v>
      </c>
      <c r="J37" s="43" t="s">
        <v>226</v>
      </c>
      <c r="K37" s="43" t="s">
        <v>227</v>
      </c>
      <c r="L37" s="43" t="s">
        <v>228</v>
      </c>
      <c r="M37" s="43">
        <v>90</v>
      </c>
      <c r="N37" s="43">
        <v>1</v>
      </c>
      <c r="O37" s="43" t="s">
        <v>232</v>
      </c>
      <c r="P37" s="43" t="s">
        <v>57</v>
      </c>
      <c r="U37" s="43">
        <v>1</v>
      </c>
      <c r="V37" s="43">
        <v>0.1</v>
      </c>
      <c r="X37" s="45">
        <v>10000</v>
      </c>
      <c r="Y37" s="45">
        <v>1000</v>
      </c>
      <c r="AE37" s="43" t="s">
        <v>41</v>
      </c>
      <c r="AF37" s="43" t="s">
        <v>290</v>
      </c>
    </row>
    <row r="38" spans="1:32" ht="14.25" customHeight="1" x14ac:dyDescent="0.45">
      <c r="A38" s="43" t="s">
        <v>291</v>
      </c>
      <c r="B38" s="44">
        <v>44830</v>
      </c>
      <c r="C38" s="43" t="s">
        <v>213</v>
      </c>
      <c r="D38" s="43" t="s">
        <v>214</v>
      </c>
      <c r="E38" s="43" t="s">
        <v>48</v>
      </c>
      <c r="F38" s="44">
        <v>44803</v>
      </c>
      <c r="G38" s="43" t="s">
        <v>225</v>
      </c>
      <c r="H38" s="43">
        <v>1</v>
      </c>
      <c r="I38" s="43">
        <v>3</v>
      </c>
      <c r="J38" s="43" t="s">
        <v>226</v>
      </c>
      <c r="K38" s="43" t="s">
        <v>292</v>
      </c>
      <c r="L38" s="43" t="s">
        <v>246</v>
      </c>
      <c r="M38" s="43">
        <v>130</v>
      </c>
      <c r="N38" s="43">
        <v>1</v>
      </c>
      <c r="O38" s="43" t="s">
        <v>218</v>
      </c>
      <c r="P38" s="43" t="s">
        <v>57</v>
      </c>
      <c r="U38" s="43">
        <v>1</v>
      </c>
      <c r="V38" s="43">
        <v>0.1</v>
      </c>
      <c r="X38" s="45">
        <v>222.5</v>
      </c>
      <c r="Y38" s="45">
        <v>32.490767919518312</v>
      </c>
      <c r="AE38" s="43" t="s">
        <v>41</v>
      </c>
    </row>
    <row r="39" spans="1:32" ht="14.25" customHeight="1" x14ac:dyDescent="0.45">
      <c r="A39" s="43" t="s">
        <v>293</v>
      </c>
      <c r="B39" s="44">
        <v>44831</v>
      </c>
      <c r="C39" s="43">
        <v>70</v>
      </c>
      <c r="D39" s="43" t="s">
        <v>214</v>
      </c>
      <c r="E39" s="43" t="s">
        <v>279</v>
      </c>
      <c r="F39" s="44">
        <v>44574</v>
      </c>
      <c r="H39" s="43">
        <v>1</v>
      </c>
      <c r="I39" s="43">
        <v>2</v>
      </c>
      <c r="J39" s="43" t="s">
        <v>226</v>
      </c>
      <c r="K39" s="43" t="s">
        <v>255</v>
      </c>
      <c r="L39" s="43" t="s">
        <v>246</v>
      </c>
      <c r="M39" s="43">
        <v>130</v>
      </c>
      <c r="N39" s="43">
        <v>1</v>
      </c>
      <c r="O39" s="43" t="s">
        <v>218</v>
      </c>
      <c r="P39" s="43" t="s">
        <v>57</v>
      </c>
      <c r="U39" s="43">
        <v>1</v>
      </c>
      <c r="V39" s="43">
        <v>16</v>
      </c>
      <c r="X39" s="45">
        <v>2000</v>
      </c>
      <c r="Y39" s="45">
        <v>489.89794855663558</v>
      </c>
      <c r="AE39" s="43" t="s">
        <v>41</v>
      </c>
    </row>
    <row r="40" spans="1:32" ht="14.25" customHeight="1" x14ac:dyDescent="0.45">
      <c r="A40" s="43" t="s">
        <v>294</v>
      </c>
      <c r="B40" s="44">
        <v>44831</v>
      </c>
      <c r="C40" s="43">
        <v>70</v>
      </c>
      <c r="D40" s="43" t="s">
        <v>214</v>
      </c>
      <c r="E40" s="43" t="s">
        <v>279</v>
      </c>
      <c r="F40" s="44">
        <v>44574</v>
      </c>
      <c r="H40" s="43">
        <v>1</v>
      </c>
      <c r="I40" s="43">
        <v>2</v>
      </c>
      <c r="J40" s="43" t="s">
        <v>226</v>
      </c>
      <c r="K40" s="43" t="s">
        <v>237</v>
      </c>
      <c r="L40" s="43" t="s">
        <v>246</v>
      </c>
      <c r="M40" s="43">
        <v>130</v>
      </c>
      <c r="N40" s="43">
        <v>1</v>
      </c>
      <c r="O40" s="43" t="s">
        <v>218</v>
      </c>
      <c r="P40" s="43" t="s">
        <v>57</v>
      </c>
      <c r="U40" s="43">
        <v>1</v>
      </c>
      <c r="V40" s="43">
        <v>16</v>
      </c>
      <c r="X40" s="45">
        <v>1165.666666666667</v>
      </c>
      <c r="Y40" s="45">
        <v>303.56035460660678</v>
      </c>
      <c r="AE40" s="43" t="s">
        <v>41</v>
      </c>
    </row>
    <row r="41" spans="1:32" ht="14.25" customHeight="1" x14ac:dyDescent="0.45">
      <c r="A41" s="43" t="s">
        <v>295</v>
      </c>
      <c r="B41" s="44">
        <v>44831</v>
      </c>
      <c r="C41" s="43">
        <v>70</v>
      </c>
      <c r="D41" s="43" t="s">
        <v>214</v>
      </c>
      <c r="E41" s="43" t="s">
        <v>279</v>
      </c>
      <c r="F41" s="44">
        <v>44574</v>
      </c>
      <c r="H41" s="43">
        <v>1</v>
      </c>
      <c r="I41" s="43">
        <v>2</v>
      </c>
      <c r="J41" s="43" t="s">
        <v>226</v>
      </c>
      <c r="K41" s="43" t="s">
        <v>217</v>
      </c>
      <c r="M41" s="43">
        <v>130</v>
      </c>
      <c r="N41" s="43">
        <v>1</v>
      </c>
      <c r="O41" s="43" t="s">
        <v>218</v>
      </c>
      <c r="P41" s="43" t="s">
        <v>57</v>
      </c>
      <c r="U41" s="43">
        <v>1</v>
      </c>
      <c r="V41" s="43">
        <v>16</v>
      </c>
      <c r="X41" s="45">
        <v>3060</v>
      </c>
      <c r="Y41" s="45">
        <v>682.93484315855494</v>
      </c>
      <c r="AE41" s="43" t="s">
        <v>41</v>
      </c>
    </row>
    <row r="42" spans="1:32" ht="14.25" customHeight="1" x14ac:dyDescent="0.45">
      <c r="A42" s="43" t="s">
        <v>296</v>
      </c>
      <c r="B42" s="44">
        <v>44831</v>
      </c>
      <c r="C42" s="43">
        <v>70</v>
      </c>
      <c r="D42" s="43" t="s">
        <v>214</v>
      </c>
      <c r="E42" s="43" t="s">
        <v>279</v>
      </c>
      <c r="F42" s="44">
        <v>44574</v>
      </c>
      <c r="H42" s="43">
        <v>1</v>
      </c>
      <c r="I42" s="43">
        <v>3</v>
      </c>
      <c r="J42" s="43" t="s">
        <v>226</v>
      </c>
      <c r="K42" s="43" t="s">
        <v>297</v>
      </c>
      <c r="L42" s="43" t="s">
        <v>246</v>
      </c>
      <c r="M42" s="43">
        <v>130</v>
      </c>
      <c r="N42" s="43">
        <v>1</v>
      </c>
      <c r="O42" s="43" t="s">
        <v>218</v>
      </c>
      <c r="P42" s="43" t="s">
        <v>57</v>
      </c>
      <c r="U42" s="43">
        <v>1</v>
      </c>
      <c r="V42" s="43">
        <v>0.1</v>
      </c>
      <c r="X42" s="45">
        <v>846</v>
      </c>
      <c r="Y42" s="45">
        <v>76.446059414465566</v>
      </c>
      <c r="AE42" s="43" t="s">
        <v>41</v>
      </c>
    </row>
    <row r="43" spans="1:32" ht="14.25" customHeight="1" x14ac:dyDescent="0.45">
      <c r="A43" s="43" t="s">
        <v>298</v>
      </c>
      <c r="B43" s="44">
        <v>44831</v>
      </c>
      <c r="C43" s="43">
        <v>70</v>
      </c>
      <c r="D43" s="43" t="s">
        <v>214</v>
      </c>
      <c r="E43" s="43" t="s">
        <v>279</v>
      </c>
      <c r="F43" s="44">
        <v>44574</v>
      </c>
      <c r="H43" s="43">
        <v>1</v>
      </c>
      <c r="I43" s="43">
        <v>3</v>
      </c>
      <c r="J43" s="43" t="s">
        <v>216</v>
      </c>
      <c r="K43" s="43" t="s">
        <v>297</v>
      </c>
      <c r="L43" s="43" t="s">
        <v>246</v>
      </c>
      <c r="M43" s="43">
        <v>130</v>
      </c>
      <c r="N43" s="43">
        <v>1</v>
      </c>
      <c r="O43" s="43" t="s">
        <v>218</v>
      </c>
      <c r="P43" s="43" t="s">
        <v>43</v>
      </c>
      <c r="R43" s="43">
        <v>1</v>
      </c>
      <c r="S43" s="43">
        <v>5</v>
      </c>
      <c r="T43" s="43">
        <v>3.5</v>
      </c>
      <c r="U43" s="43">
        <v>1</v>
      </c>
      <c r="V43" s="43">
        <v>0.1</v>
      </c>
      <c r="X43" s="45">
        <v>571.9</v>
      </c>
      <c r="Y43" s="45">
        <v>117.0396941212681</v>
      </c>
      <c r="AE43" s="43" t="s">
        <v>41</v>
      </c>
    </row>
    <row r="44" spans="1:32" ht="14.25" customHeight="1" x14ac:dyDescent="0.45">
      <c r="A44" s="43" t="s">
        <v>299</v>
      </c>
      <c r="B44" s="44">
        <v>44831</v>
      </c>
      <c r="C44" s="43">
        <v>20</v>
      </c>
      <c r="D44" s="43" t="s">
        <v>243</v>
      </c>
      <c r="E44" s="43" t="s">
        <v>48</v>
      </c>
      <c r="F44" s="44">
        <v>44732</v>
      </c>
      <c r="G44" s="43" t="s">
        <v>49</v>
      </c>
      <c r="H44" s="43">
        <v>1</v>
      </c>
      <c r="I44" s="43">
        <v>2</v>
      </c>
      <c r="J44" s="43" t="s">
        <v>226</v>
      </c>
      <c r="K44" s="43" t="s">
        <v>292</v>
      </c>
      <c r="L44" s="43" t="s">
        <v>246</v>
      </c>
      <c r="M44" s="43">
        <v>110</v>
      </c>
      <c r="N44" s="43">
        <v>1</v>
      </c>
      <c r="O44" s="43" t="s">
        <v>218</v>
      </c>
      <c r="P44" s="43" t="s">
        <v>57</v>
      </c>
      <c r="U44" s="43">
        <v>1</v>
      </c>
      <c r="V44" s="43">
        <v>0.1</v>
      </c>
      <c r="X44" s="45">
        <v>278.39999999999998</v>
      </c>
      <c r="Y44" s="45">
        <v>69.363102583434085</v>
      </c>
      <c r="AE44" s="43" t="s">
        <v>41</v>
      </c>
    </row>
    <row r="45" spans="1:32" ht="14.25" customHeight="1" x14ac:dyDescent="0.45">
      <c r="A45" s="43" t="s">
        <v>300</v>
      </c>
      <c r="B45" s="44">
        <v>44831</v>
      </c>
      <c r="C45" s="43">
        <v>20</v>
      </c>
      <c r="D45" s="43" t="s">
        <v>243</v>
      </c>
      <c r="E45" s="43" t="s">
        <v>48</v>
      </c>
      <c r="F45" s="44">
        <v>44732</v>
      </c>
      <c r="G45" s="43" t="s">
        <v>49</v>
      </c>
      <c r="H45" s="43">
        <v>1</v>
      </c>
      <c r="I45" s="43">
        <v>2</v>
      </c>
      <c r="J45" s="43" t="s">
        <v>216</v>
      </c>
      <c r="K45" s="43" t="s">
        <v>292</v>
      </c>
      <c r="L45" s="43" t="s">
        <v>246</v>
      </c>
      <c r="M45" s="43">
        <v>110</v>
      </c>
      <c r="N45" s="43">
        <v>1</v>
      </c>
      <c r="O45" s="43" t="s">
        <v>218</v>
      </c>
      <c r="P45" s="43" t="s">
        <v>43</v>
      </c>
      <c r="R45" s="43">
        <v>1</v>
      </c>
      <c r="S45" s="43">
        <v>3</v>
      </c>
      <c r="T45" s="43">
        <v>3.5</v>
      </c>
      <c r="U45" s="43">
        <v>1</v>
      </c>
      <c r="V45" s="43">
        <v>0.1</v>
      </c>
      <c r="X45" s="45">
        <v>805.2</v>
      </c>
      <c r="Y45" s="45">
        <v>147.58509409828619</v>
      </c>
      <c r="AE45" s="43" t="s">
        <v>41</v>
      </c>
    </row>
    <row r="46" spans="1:32" ht="14.25" customHeight="1" x14ac:dyDescent="0.45">
      <c r="A46" s="43" t="s">
        <v>301</v>
      </c>
      <c r="B46" s="44">
        <v>44831</v>
      </c>
      <c r="C46" s="43" t="s">
        <v>213</v>
      </c>
      <c r="D46" s="43" t="s">
        <v>214</v>
      </c>
      <c r="E46" s="43" t="s">
        <v>48</v>
      </c>
      <c r="F46" s="44">
        <v>44803</v>
      </c>
      <c r="G46" s="43" t="s">
        <v>225</v>
      </c>
      <c r="H46" s="43">
        <v>1</v>
      </c>
      <c r="I46" s="43">
        <v>3</v>
      </c>
      <c r="J46" s="43" t="s">
        <v>216</v>
      </c>
      <c r="K46" s="43" t="s">
        <v>292</v>
      </c>
      <c r="L46" s="43" t="s">
        <v>246</v>
      </c>
      <c r="M46" s="43">
        <v>130</v>
      </c>
      <c r="N46" s="43">
        <v>1</v>
      </c>
      <c r="O46" s="43" t="s">
        <v>218</v>
      </c>
      <c r="P46" s="43" t="s">
        <v>57</v>
      </c>
      <c r="U46" s="43">
        <v>1</v>
      </c>
      <c r="V46" s="43">
        <v>0.1</v>
      </c>
      <c r="AE46" s="43" t="s">
        <v>41</v>
      </c>
      <c r="AF46" s="43" t="s">
        <v>302</v>
      </c>
    </row>
    <row r="47" spans="1:32" ht="14.25" customHeight="1" x14ac:dyDescent="0.45">
      <c r="A47" s="43" t="s">
        <v>303</v>
      </c>
      <c r="B47" s="44">
        <v>44831</v>
      </c>
      <c r="C47" s="43">
        <v>20</v>
      </c>
      <c r="D47" s="43" t="s">
        <v>243</v>
      </c>
      <c r="E47" s="43" t="s">
        <v>48</v>
      </c>
      <c r="F47" s="44">
        <v>44732</v>
      </c>
      <c r="G47" s="43" t="s">
        <v>49</v>
      </c>
      <c r="H47" s="43">
        <v>1</v>
      </c>
      <c r="I47" s="43">
        <v>2</v>
      </c>
      <c r="J47" s="43" t="s">
        <v>226</v>
      </c>
      <c r="K47" s="43" t="s">
        <v>297</v>
      </c>
      <c r="L47" s="43" t="s">
        <v>246</v>
      </c>
      <c r="M47" s="43">
        <v>110</v>
      </c>
      <c r="N47" s="43">
        <v>1</v>
      </c>
      <c r="O47" s="43" t="s">
        <v>218</v>
      </c>
      <c r="P47" s="43" t="s">
        <v>57</v>
      </c>
      <c r="U47" s="43">
        <v>1</v>
      </c>
      <c r="V47" s="43">
        <v>0.1</v>
      </c>
      <c r="X47" s="45">
        <v>269.8</v>
      </c>
      <c r="Y47" s="45">
        <v>48.913801733253159</v>
      </c>
      <c r="AE47" s="43" t="s">
        <v>41</v>
      </c>
    </row>
    <row r="48" spans="1:32" ht="14.25" customHeight="1" x14ac:dyDescent="0.45">
      <c r="A48" s="43" t="s">
        <v>304</v>
      </c>
      <c r="B48" s="44">
        <v>44831</v>
      </c>
      <c r="C48" s="43">
        <v>20</v>
      </c>
      <c r="D48" s="43" t="s">
        <v>243</v>
      </c>
      <c r="E48" s="43" t="s">
        <v>48</v>
      </c>
      <c r="F48" s="44">
        <v>44732</v>
      </c>
      <c r="G48" s="43" t="s">
        <v>49</v>
      </c>
      <c r="H48" s="43">
        <v>1</v>
      </c>
      <c r="I48" s="43">
        <v>2</v>
      </c>
      <c r="J48" s="43" t="s">
        <v>216</v>
      </c>
      <c r="K48" s="43" t="s">
        <v>297</v>
      </c>
      <c r="L48" s="43" t="s">
        <v>246</v>
      </c>
      <c r="M48" s="43">
        <v>110</v>
      </c>
      <c r="N48" s="43">
        <v>1</v>
      </c>
      <c r="O48" s="43" t="s">
        <v>218</v>
      </c>
      <c r="P48" s="43" t="s">
        <v>43</v>
      </c>
      <c r="R48" s="43">
        <v>1</v>
      </c>
      <c r="S48" s="43">
        <v>3</v>
      </c>
      <c r="T48" s="43">
        <v>3.5</v>
      </c>
      <c r="U48" s="43">
        <v>1</v>
      </c>
      <c r="V48" s="43">
        <v>0.1</v>
      </c>
      <c r="X48" s="45">
        <v>436.9</v>
      </c>
      <c r="Y48" s="45">
        <v>69.073077244321468</v>
      </c>
      <c r="AE48" s="43" t="s">
        <v>41</v>
      </c>
    </row>
    <row r="49" spans="1:32" ht="14.25" customHeight="1" x14ac:dyDescent="0.45">
      <c r="A49" s="43" t="s">
        <v>305</v>
      </c>
      <c r="B49" s="44">
        <v>44833</v>
      </c>
      <c r="C49" s="43" t="s">
        <v>213</v>
      </c>
      <c r="D49" s="43" t="s">
        <v>214</v>
      </c>
      <c r="E49" s="43" t="s">
        <v>48</v>
      </c>
      <c r="F49" s="44">
        <v>44803</v>
      </c>
      <c r="G49" s="43" t="s">
        <v>225</v>
      </c>
      <c r="H49" s="43">
        <v>1</v>
      </c>
      <c r="I49" s="43">
        <v>4</v>
      </c>
      <c r="J49" s="43" t="s">
        <v>226</v>
      </c>
      <c r="K49" s="43" t="s">
        <v>292</v>
      </c>
      <c r="L49" s="43" t="s">
        <v>246</v>
      </c>
      <c r="M49" s="43">
        <v>130</v>
      </c>
      <c r="N49" s="43">
        <v>1</v>
      </c>
      <c r="O49" s="43" t="s">
        <v>218</v>
      </c>
      <c r="P49" s="43" t="s">
        <v>57</v>
      </c>
      <c r="U49" s="43">
        <v>1</v>
      </c>
      <c r="V49" s="43">
        <v>0.1</v>
      </c>
      <c r="X49" s="45">
        <v>341</v>
      </c>
      <c r="Y49" s="45">
        <v>75.638614476998455</v>
      </c>
      <c r="AE49" s="43" t="s">
        <v>41</v>
      </c>
    </row>
    <row r="50" spans="1:32" ht="14.25" customHeight="1" x14ac:dyDescent="0.45">
      <c r="A50" s="43" t="s">
        <v>306</v>
      </c>
      <c r="B50" s="44">
        <v>44834</v>
      </c>
      <c r="C50" s="43">
        <v>20</v>
      </c>
      <c r="D50" s="43" t="s">
        <v>243</v>
      </c>
      <c r="E50" s="43" t="s">
        <v>48</v>
      </c>
      <c r="F50" s="44">
        <v>44732</v>
      </c>
      <c r="G50" s="43" t="s">
        <v>49</v>
      </c>
      <c r="H50" s="43">
        <v>1</v>
      </c>
      <c r="I50" s="43">
        <v>2</v>
      </c>
      <c r="J50" s="43" t="s">
        <v>226</v>
      </c>
      <c r="K50" s="43" t="s">
        <v>292</v>
      </c>
      <c r="L50" s="43" t="s">
        <v>246</v>
      </c>
      <c r="M50" s="43">
        <v>110</v>
      </c>
      <c r="N50" s="43">
        <v>1</v>
      </c>
      <c r="O50" s="43" t="s">
        <v>218</v>
      </c>
      <c r="P50" s="43" t="s">
        <v>57</v>
      </c>
      <c r="U50" s="43">
        <v>1</v>
      </c>
      <c r="V50" s="43">
        <v>0.1</v>
      </c>
      <c r="X50" s="45">
        <v>293.33333333333331</v>
      </c>
      <c r="Y50" s="45">
        <v>42.93276397137997</v>
      </c>
      <c r="AA50" s="53">
        <v>1840</v>
      </c>
      <c r="AB50" s="53">
        <v>1639</v>
      </c>
      <c r="AE50" s="43" t="s">
        <v>41</v>
      </c>
      <c r="AF50" s="43" t="s">
        <v>307</v>
      </c>
    </row>
    <row r="51" spans="1:32" ht="14.25" customHeight="1" x14ac:dyDescent="0.45">
      <c r="A51" s="43" t="s">
        <v>308</v>
      </c>
      <c r="B51" s="44">
        <v>44837</v>
      </c>
      <c r="C51" s="43">
        <v>70</v>
      </c>
      <c r="D51" s="43" t="s">
        <v>214</v>
      </c>
      <c r="E51" s="43" t="s">
        <v>309</v>
      </c>
      <c r="F51" s="44">
        <v>44830</v>
      </c>
      <c r="G51" s="43" t="s">
        <v>310</v>
      </c>
      <c r="H51" s="43">
        <v>1</v>
      </c>
      <c r="I51" s="43">
        <v>2</v>
      </c>
      <c r="J51" s="43" t="s">
        <v>226</v>
      </c>
      <c r="K51" s="43" t="s">
        <v>227</v>
      </c>
      <c r="L51" s="43" t="s">
        <v>261</v>
      </c>
      <c r="M51" s="43">
        <v>120</v>
      </c>
      <c r="N51" s="43">
        <v>1</v>
      </c>
      <c r="O51" s="43" t="s">
        <v>218</v>
      </c>
      <c r="P51" s="43" t="s">
        <v>57</v>
      </c>
      <c r="U51" s="43">
        <v>1</v>
      </c>
      <c r="V51" s="43">
        <v>0.1</v>
      </c>
      <c r="X51" s="45">
        <v>381.14285714285722</v>
      </c>
      <c r="Y51" s="45">
        <v>87.813810452129047</v>
      </c>
      <c r="AA51" s="53">
        <v>882.33333333333337</v>
      </c>
      <c r="AB51" s="53">
        <v>849.33333333333337</v>
      </c>
      <c r="AE51" s="43" t="s">
        <v>238</v>
      </c>
    </row>
    <row r="52" spans="1:32" ht="14.25" customHeight="1" x14ac:dyDescent="0.45">
      <c r="A52" s="43" t="s">
        <v>311</v>
      </c>
      <c r="B52" s="44">
        <v>44837</v>
      </c>
      <c r="C52" s="43" t="s">
        <v>213</v>
      </c>
      <c r="D52" s="43" t="s">
        <v>214</v>
      </c>
      <c r="E52" s="43" t="s">
        <v>48</v>
      </c>
      <c r="F52" s="44">
        <v>44803</v>
      </c>
      <c r="G52" s="43" t="s">
        <v>225</v>
      </c>
      <c r="H52" s="43">
        <v>1</v>
      </c>
      <c r="I52" s="43">
        <v>2</v>
      </c>
      <c r="J52" s="43" t="s">
        <v>226</v>
      </c>
      <c r="K52" s="43" t="s">
        <v>292</v>
      </c>
      <c r="L52" s="43" t="s">
        <v>246</v>
      </c>
      <c r="M52" s="43">
        <v>130</v>
      </c>
      <c r="N52" s="43">
        <v>1</v>
      </c>
      <c r="O52" s="43" t="s">
        <v>218</v>
      </c>
      <c r="P52" s="43" t="s">
        <v>57</v>
      </c>
      <c r="U52" s="43">
        <v>1</v>
      </c>
      <c r="V52" s="43">
        <v>0.1</v>
      </c>
      <c r="X52" s="45">
        <v>378.2</v>
      </c>
      <c r="Y52" s="45">
        <v>71.67537931535486</v>
      </c>
      <c r="Z52" s="53">
        <v>315.268874168396</v>
      </c>
      <c r="AA52" s="53">
        <v>2694.4881990587351</v>
      </c>
      <c r="AB52" s="53">
        <v>2078.622442912656</v>
      </c>
      <c r="AE52" s="43" t="s">
        <v>41</v>
      </c>
      <c r="AF52" s="43" t="s">
        <v>312</v>
      </c>
    </row>
    <row r="53" spans="1:32" ht="14.25" customHeight="1" x14ac:dyDescent="0.45">
      <c r="A53" s="43" t="s">
        <v>313</v>
      </c>
      <c r="B53" s="44">
        <v>44837</v>
      </c>
      <c r="C53" s="43" t="s">
        <v>213</v>
      </c>
      <c r="D53" s="43" t="s">
        <v>214</v>
      </c>
      <c r="E53" s="43" t="s">
        <v>48</v>
      </c>
      <c r="F53" s="44">
        <v>44803</v>
      </c>
      <c r="G53" s="43" t="s">
        <v>225</v>
      </c>
      <c r="H53" s="43">
        <v>1</v>
      </c>
      <c r="I53" s="43">
        <v>2</v>
      </c>
      <c r="J53" s="43" t="s">
        <v>226</v>
      </c>
      <c r="K53" s="43" t="s">
        <v>297</v>
      </c>
      <c r="L53" s="43" t="s">
        <v>246</v>
      </c>
      <c r="M53" s="43">
        <v>130</v>
      </c>
      <c r="N53" s="43">
        <v>1</v>
      </c>
      <c r="O53" s="43" t="s">
        <v>218</v>
      </c>
      <c r="P53" s="43" t="s">
        <v>57</v>
      </c>
      <c r="U53" s="43">
        <v>1</v>
      </c>
      <c r="V53" s="43">
        <v>0.1</v>
      </c>
      <c r="X53" s="45">
        <v>408</v>
      </c>
      <c r="Y53" s="45">
        <v>53.497663500381023</v>
      </c>
      <c r="AA53" s="53">
        <v>2547.833333333333</v>
      </c>
      <c r="AB53" s="53">
        <v>2335.4</v>
      </c>
      <c r="AE53" s="43" t="s">
        <v>41</v>
      </c>
      <c r="AF53" s="43" t="s">
        <v>314</v>
      </c>
    </row>
    <row r="54" spans="1:32" ht="14.25" customHeight="1" x14ac:dyDescent="0.45">
      <c r="A54" s="43" t="s">
        <v>315</v>
      </c>
      <c r="B54" s="44">
        <v>44838</v>
      </c>
      <c r="C54" s="43">
        <v>70</v>
      </c>
      <c r="D54" s="43" t="s">
        <v>214</v>
      </c>
      <c r="E54" s="43" t="s">
        <v>48</v>
      </c>
      <c r="F54" s="44">
        <v>44833</v>
      </c>
      <c r="G54" s="43" t="s">
        <v>316</v>
      </c>
      <c r="H54" s="43">
        <v>1</v>
      </c>
      <c r="I54" s="43" t="s">
        <v>317</v>
      </c>
      <c r="J54" s="43" t="s">
        <v>226</v>
      </c>
      <c r="K54" s="43" t="s">
        <v>227</v>
      </c>
      <c r="L54" s="43" t="s">
        <v>318</v>
      </c>
      <c r="M54" s="43">
        <v>120</v>
      </c>
      <c r="N54" s="43">
        <v>1</v>
      </c>
      <c r="O54" s="43" t="s">
        <v>218</v>
      </c>
      <c r="P54" s="43" t="s">
        <v>57</v>
      </c>
      <c r="U54" s="43">
        <v>1</v>
      </c>
      <c r="V54" s="43">
        <v>0.1</v>
      </c>
    </row>
    <row r="55" spans="1:32" ht="14.25" customHeight="1" x14ac:dyDescent="0.45">
      <c r="A55" s="43" t="s">
        <v>319</v>
      </c>
      <c r="B55" s="44">
        <v>44838</v>
      </c>
      <c r="C55" s="43">
        <v>70</v>
      </c>
      <c r="D55" s="43" t="s">
        <v>214</v>
      </c>
      <c r="E55" s="43" t="s">
        <v>48</v>
      </c>
      <c r="F55" s="44">
        <v>44833</v>
      </c>
      <c r="G55" s="43" t="s">
        <v>316</v>
      </c>
      <c r="H55" s="43">
        <v>1</v>
      </c>
      <c r="I55" s="43" t="s">
        <v>317</v>
      </c>
      <c r="J55" s="43" t="s">
        <v>226</v>
      </c>
      <c r="K55" s="43" t="s">
        <v>227</v>
      </c>
      <c r="L55" s="43" t="s">
        <v>318</v>
      </c>
      <c r="M55" s="43">
        <v>110</v>
      </c>
      <c r="N55" s="43">
        <v>1</v>
      </c>
      <c r="O55" s="43" t="s">
        <v>218</v>
      </c>
      <c r="P55" s="43" t="s">
        <v>57</v>
      </c>
      <c r="U55" s="43">
        <v>1</v>
      </c>
      <c r="V55" s="43">
        <v>0.1</v>
      </c>
    </row>
    <row r="56" spans="1:32" ht="14.25" customHeight="1" x14ac:dyDescent="0.45">
      <c r="A56" s="43" t="s">
        <v>320</v>
      </c>
      <c r="B56" s="44">
        <v>44838</v>
      </c>
      <c r="C56" s="43">
        <v>70</v>
      </c>
      <c r="D56" s="43" t="s">
        <v>214</v>
      </c>
      <c r="E56" s="43" t="s">
        <v>48</v>
      </c>
      <c r="F56" s="44">
        <v>44833</v>
      </c>
      <c r="G56" s="43" t="s">
        <v>316</v>
      </c>
      <c r="H56" s="43">
        <v>1</v>
      </c>
      <c r="I56" s="43" t="s">
        <v>317</v>
      </c>
      <c r="J56" s="43" t="s">
        <v>226</v>
      </c>
      <c r="K56" s="43" t="s">
        <v>227</v>
      </c>
      <c r="L56" s="43" t="s">
        <v>318</v>
      </c>
      <c r="M56" s="43">
        <v>90</v>
      </c>
      <c r="N56" s="43">
        <v>1</v>
      </c>
      <c r="O56" s="43" t="s">
        <v>218</v>
      </c>
      <c r="P56" s="43" t="s">
        <v>57</v>
      </c>
      <c r="U56" s="43">
        <v>1</v>
      </c>
      <c r="V56" s="43">
        <v>0.1</v>
      </c>
    </row>
    <row r="57" spans="1:32" ht="14.25" customHeight="1" x14ac:dyDescent="0.45">
      <c r="A57" s="43" t="s">
        <v>321</v>
      </c>
      <c r="B57" s="44">
        <v>44838</v>
      </c>
      <c r="C57" s="43">
        <v>70</v>
      </c>
      <c r="D57" s="43" t="s">
        <v>214</v>
      </c>
      <c r="E57" s="43" t="s">
        <v>48</v>
      </c>
      <c r="F57" s="44">
        <v>44833</v>
      </c>
      <c r="G57" s="43" t="s">
        <v>316</v>
      </c>
      <c r="H57" s="43">
        <v>1</v>
      </c>
      <c r="I57" s="43" t="s">
        <v>317</v>
      </c>
      <c r="J57" s="43" t="s">
        <v>226</v>
      </c>
      <c r="K57" s="43" t="s">
        <v>227</v>
      </c>
      <c r="L57" s="43" t="s">
        <v>318</v>
      </c>
      <c r="M57" s="43">
        <v>80</v>
      </c>
      <c r="N57" s="43">
        <v>1</v>
      </c>
      <c r="O57" s="43" t="s">
        <v>232</v>
      </c>
      <c r="P57" s="43" t="s">
        <v>57</v>
      </c>
      <c r="U57" s="43">
        <v>1</v>
      </c>
      <c r="V57" s="43">
        <v>0.1</v>
      </c>
    </row>
    <row r="58" spans="1:32" ht="14.25" customHeight="1" x14ac:dyDescent="0.45">
      <c r="A58" s="43" t="s">
        <v>322</v>
      </c>
      <c r="B58" s="44">
        <v>44838</v>
      </c>
      <c r="C58" s="43">
        <v>70</v>
      </c>
      <c r="D58" s="43" t="s">
        <v>214</v>
      </c>
      <c r="E58" s="43" t="s">
        <v>279</v>
      </c>
      <c r="F58" s="44">
        <v>44574</v>
      </c>
      <c r="H58" s="43">
        <v>1</v>
      </c>
      <c r="I58" s="43">
        <v>2</v>
      </c>
      <c r="J58" s="43" t="s">
        <v>216</v>
      </c>
      <c r="K58" s="43" t="s">
        <v>297</v>
      </c>
      <c r="L58" s="43" t="s">
        <v>246</v>
      </c>
      <c r="M58" s="43">
        <v>130</v>
      </c>
      <c r="N58" s="43">
        <v>1</v>
      </c>
      <c r="O58" s="43" t="s">
        <v>218</v>
      </c>
      <c r="P58" s="43" t="s">
        <v>43</v>
      </c>
      <c r="R58" s="43">
        <v>1</v>
      </c>
      <c r="S58" s="43">
        <v>5</v>
      </c>
      <c r="T58" s="43">
        <v>3.5</v>
      </c>
      <c r="U58" s="43">
        <v>1</v>
      </c>
      <c r="V58" s="43">
        <v>0.1</v>
      </c>
      <c r="X58" s="45">
        <v>889.77777777777783</v>
      </c>
      <c r="Y58" s="45">
        <v>169.950828037457</v>
      </c>
      <c r="AA58" s="53">
        <v>1271.333333333333</v>
      </c>
      <c r="AB58" s="53">
        <v>1132</v>
      </c>
      <c r="AE58" s="43" t="s">
        <v>41</v>
      </c>
    </row>
    <row r="59" spans="1:32" ht="14.25" customHeight="1" x14ac:dyDescent="0.45">
      <c r="A59" s="43" t="s">
        <v>323</v>
      </c>
      <c r="B59" s="44">
        <v>44838</v>
      </c>
      <c r="C59" s="43">
        <v>70</v>
      </c>
      <c r="D59" s="43" t="s">
        <v>214</v>
      </c>
      <c r="E59" s="43" t="s">
        <v>279</v>
      </c>
      <c r="F59" s="44">
        <v>44574</v>
      </c>
      <c r="H59" s="43">
        <v>1</v>
      </c>
      <c r="I59" s="43">
        <v>2</v>
      </c>
      <c r="J59" s="43" t="s">
        <v>226</v>
      </c>
      <c r="K59" s="43" t="s">
        <v>297</v>
      </c>
      <c r="L59" s="43" t="s">
        <v>246</v>
      </c>
      <c r="M59" s="43">
        <v>130</v>
      </c>
      <c r="N59" s="43">
        <v>1</v>
      </c>
      <c r="O59" s="43" t="s">
        <v>218</v>
      </c>
      <c r="P59" s="43" t="s">
        <v>57</v>
      </c>
      <c r="U59" s="43">
        <v>1</v>
      </c>
      <c r="V59" s="43">
        <v>0.1</v>
      </c>
      <c r="X59" s="45">
        <v>1058.5714285714289</v>
      </c>
      <c r="Y59" s="45">
        <v>97.442814208213051</v>
      </c>
      <c r="AA59" s="53">
        <v>1205</v>
      </c>
      <c r="AB59" s="53">
        <v>1330</v>
      </c>
      <c r="AE59" s="43" t="s">
        <v>41</v>
      </c>
    </row>
    <row r="60" spans="1:32" ht="14.25" customHeight="1" x14ac:dyDescent="0.45">
      <c r="A60" s="43" t="s">
        <v>324</v>
      </c>
      <c r="B60" s="44">
        <v>44838</v>
      </c>
      <c r="C60" s="43" t="s">
        <v>213</v>
      </c>
      <c r="D60" s="43" t="s">
        <v>214</v>
      </c>
      <c r="E60" s="43" t="s">
        <v>48</v>
      </c>
      <c r="F60" s="44">
        <v>44803</v>
      </c>
      <c r="G60" s="43" t="s">
        <v>225</v>
      </c>
      <c r="H60" s="43">
        <v>1</v>
      </c>
      <c r="I60" s="43">
        <v>2</v>
      </c>
      <c r="J60" s="43" t="s">
        <v>216</v>
      </c>
      <c r="K60" s="43" t="s">
        <v>292</v>
      </c>
      <c r="L60" s="43" t="s">
        <v>246</v>
      </c>
      <c r="M60" s="43">
        <v>130</v>
      </c>
      <c r="N60" s="43">
        <v>1</v>
      </c>
      <c r="O60" s="43" t="s">
        <v>218</v>
      </c>
      <c r="P60" s="43" t="s">
        <v>43</v>
      </c>
      <c r="R60" s="43">
        <v>1</v>
      </c>
      <c r="S60" s="43">
        <v>1</v>
      </c>
      <c r="T60" s="43">
        <v>3.5</v>
      </c>
      <c r="U60" s="43">
        <v>1</v>
      </c>
      <c r="V60" s="43">
        <v>0.1</v>
      </c>
      <c r="AE60" s="43" t="s">
        <v>41</v>
      </c>
      <c r="AF60" s="43" t="s">
        <v>325</v>
      </c>
    </row>
    <row r="61" spans="1:32" ht="14.25" customHeight="1" x14ac:dyDescent="0.45">
      <c r="A61" s="43" t="s">
        <v>326</v>
      </c>
      <c r="B61" s="44">
        <v>44838</v>
      </c>
      <c r="C61" s="43" t="s">
        <v>213</v>
      </c>
      <c r="D61" s="43" t="s">
        <v>214</v>
      </c>
      <c r="E61" s="43" t="s">
        <v>48</v>
      </c>
      <c r="F61" s="44">
        <v>44803</v>
      </c>
      <c r="G61" s="43" t="s">
        <v>225</v>
      </c>
      <c r="H61" s="43">
        <v>1</v>
      </c>
      <c r="I61" s="43">
        <v>2</v>
      </c>
      <c r="J61" s="43" t="s">
        <v>216</v>
      </c>
      <c r="K61" s="43" t="s">
        <v>297</v>
      </c>
      <c r="L61" s="43" t="s">
        <v>246</v>
      </c>
      <c r="M61" s="43">
        <v>130</v>
      </c>
      <c r="N61" s="43">
        <v>1</v>
      </c>
      <c r="O61" s="43" t="s">
        <v>218</v>
      </c>
      <c r="P61" s="43" t="s">
        <v>43</v>
      </c>
      <c r="R61" s="43">
        <v>1</v>
      </c>
      <c r="S61" s="43">
        <v>1</v>
      </c>
      <c r="T61" s="43">
        <v>3.5</v>
      </c>
      <c r="U61" s="43">
        <v>1</v>
      </c>
      <c r="V61" s="43">
        <v>0.1</v>
      </c>
      <c r="AE61" s="43" t="s">
        <v>41</v>
      </c>
      <c r="AF61" s="43" t="s">
        <v>325</v>
      </c>
    </row>
    <row r="62" spans="1:32" ht="14.25" customHeight="1" x14ac:dyDescent="0.45">
      <c r="A62" s="43" t="s">
        <v>327</v>
      </c>
      <c r="B62" s="44">
        <v>44839</v>
      </c>
      <c r="C62" s="43" t="s">
        <v>213</v>
      </c>
      <c r="D62" s="43" t="s">
        <v>214</v>
      </c>
      <c r="E62" s="43" t="s">
        <v>48</v>
      </c>
      <c r="F62" s="44">
        <v>44803</v>
      </c>
      <c r="G62" s="43" t="s">
        <v>225</v>
      </c>
      <c r="H62" s="43">
        <v>1</v>
      </c>
      <c r="I62" s="43">
        <v>4</v>
      </c>
      <c r="J62" s="43" t="s">
        <v>226</v>
      </c>
      <c r="K62" s="43" t="s">
        <v>227</v>
      </c>
      <c r="L62" s="43" t="s">
        <v>328</v>
      </c>
      <c r="M62" s="43">
        <v>150</v>
      </c>
      <c r="N62" s="43">
        <v>1</v>
      </c>
      <c r="O62" s="43" t="s">
        <v>218</v>
      </c>
      <c r="P62" s="43" t="s">
        <v>57</v>
      </c>
      <c r="U62" s="43">
        <v>1</v>
      </c>
      <c r="V62" s="43">
        <v>0.1</v>
      </c>
      <c r="W62" s="43" t="s">
        <v>329</v>
      </c>
      <c r="X62" s="45">
        <v>480.33333333333331</v>
      </c>
      <c r="Y62" s="45">
        <v>40.892813821284328</v>
      </c>
      <c r="AA62" s="53">
        <v>3779.5</v>
      </c>
      <c r="AB62" s="53">
        <v>3311.5</v>
      </c>
      <c r="AE62" s="43" t="s">
        <v>41</v>
      </c>
    </row>
    <row r="63" spans="1:32" ht="14.25" customHeight="1" x14ac:dyDescent="0.45">
      <c r="A63" s="43" t="s">
        <v>330</v>
      </c>
      <c r="B63" s="44">
        <v>44839</v>
      </c>
      <c r="C63" s="43" t="s">
        <v>213</v>
      </c>
      <c r="D63" s="43" t="s">
        <v>214</v>
      </c>
      <c r="E63" s="43" t="s">
        <v>48</v>
      </c>
      <c r="F63" s="44">
        <v>44803</v>
      </c>
      <c r="G63" s="43" t="s">
        <v>225</v>
      </c>
      <c r="H63" s="43">
        <v>1</v>
      </c>
      <c r="I63" s="43">
        <v>4</v>
      </c>
      <c r="J63" s="43" t="s">
        <v>226</v>
      </c>
      <c r="K63" s="43" t="s">
        <v>227</v>
      </c>
      <c r="L63" s="43" t="s">
        <v>261</v>
      </c>
      <c r="M63" s="43">
        <v>150</v>
      </c>
      <c r="N63" s="43">
        <v>1</v>
      </c>
      <c r="O63" s="43" t="s">
        <v>218</v>
      </c>
      <c r="P63" s="43" t="s">
        <v>57</v>
      </c>
      <c r="U63" s="43">
        <v>1</v>
      </c>
      <c r="V63" s="43">
        <v>0.1</v>
      </c>
      <c r="X63" s="45">
        <v>480.33333333333331</v>
      </c>
      <c r="Y63" s="45">
        <v>40.892813821284328</v>
      </c>
      <c r="AA63" s="53">
        <v>3693</v>
      </c>
      <c r="AB63" s="53">
        <v>2426.666666666667</v>
      </c>
      <c r="AE63" s="43" t="s">
        <v>41</v>
      </c>
      <c r="AF63" s="43" t="s">
        <v>331</v>
      </c>
    </row>
    <row r="64" spans="1:32" ht="14.25" customHeight="1" x14ac:dyDescent="0.45">
      <c r="A64" s="43" t="s">
        <v>332</v>
      </c>
      <c r="B64" s="44">
        <v>44840</v>
      </c>
      <c r="K64" s="43" t="s">
        <v>227</v>
      </c>
      <c r="L64" s="43" t="s">
        <v>318</v>
      </c>
      <c r="X64" s="45">
        <v>700</v>
      </c>
      <c r="Y64" s="45">
        <v>150</v>
      </c>
      <c r="AA64" s="53">
        <v>1751</v>
      </c>
      <c r="AB64" s="53">
        <v>1800.5</v>
      </c>
      <c r="AE64" s="43" t="s">
        <v>238</v>
      </c>
      <c r="AF64" s="43" t="s">
        <v>333</v>
      </c>
    </row>
    <row r="65" spans="1:32" ht="14.25" customHeight="1" x14ac:dyDescent="0.45">
      <c r="A65" s="43" t="s">
        <v>334</v>
      </c>
      <c r="B65" s="44">
        <v>44840</v>
      </c>
      <c r="H65" s="43">
        <v>1</v>
      </c>
      <c r="I65" s="43">
        <v>6</v>
      </c>
      <c r="J65" s="43" t="s">
        <v>335</v>
      </c>
      <c r="K65" s="43" t="s">
        <v>336</v>
      </c>
      <c r="P65" s="43" t="s">
        <v>57</v>
      </c>
      <c r="X65" s="45">
        <v>1160.8571428571429</v>
      </c>
      <c r="Y65" s="45">
        <v>254.59627905003339</v>
      </c>
      <c r="AA65" s="53">
        <v>706</v>
      </c>
      <c r="AB65" s="53">
        <v>453.2</v>
      </c>
      <c r="AE65" s="43" t="s">
        <v>41</v>
      </c>
    </row>
    <row r="66" spans="1:32" ht="14.25" customHeight="1" x14ac:dyDescent="0.45">
      <c r="A66" s="43" t="s">
        <v>337</v>
      </c>
      <c r="B66" s="44">
        <v>44841</v>
      </c>
      <c r="C66" s="43" t="s">
        <v>213</v>
      </c>
      <c r="D66" s="43" t="s">
        <v>214</v>
      </c>
      <c r="E66" s="43" t="s">
        <v>48</v>
      </c>
      <c r="F66" s="44">
        <v>44803</v>
      </c>
      <c r="G66" s="46" t="s">
        <v>113</v>
      </c>
      <c r="H66" s="43">
        <v>1</v>
      </c>
      <c r="I66" s="43">
        <v>6</v>
      </c>
      <c r="J66" s="43" t="s">
        <v>335</v>
      </c>
      <c r="K66" s="43" t="s">
        <v>336</v>
      </c>
      <c r="U66" s="43">
        <v>3</v>
      </c>
      <c r="V66" s="43">
        <v>1</v>
      </c>
      <c r="X66" s="45">
        <v>627</v>
      </c>
      <c r="Y66" s="45">
        <v>43.814000806439338</v>
      </c>
      <c r="Z66" s="53">
        <v>46.327359974384457</v>
      </c>
      <c r="AA66" s="53">
        <v>2756.7854315456921</v>
      </c>
      <c r="AB66" s="53">
        <v>2942.6828732548161</v>
      </c>
      <c r="AE66" s="43" t="s">
        <v>106</v>
      </c>
    </row>
    <row r="67" spans="1:32" ht="14.25" customHeight="1" x14ac:dyDescent="0.45">
      <c r="A67" s="43" t="s">
        <v>338</v>
      </c>
      <c r="B67" s="44">
        <v>44841</v>
      </c>
      <c r="C67" s="43" t="s">
        <v>213</v>
      </c>
      <c r="D67" s="43" t="s">
        <v>214</v>
      </c>
      <c r="E67" s="43" t="s">
        <v>48</v>
      </c>
      <c r="F67" s="44">
        <v>44803</v>
      </c>
      <c r="G67" s="46" t="s">
        <v>113</v>
      </c>
      <c r="H67" s="43">
        <v>1</v>
      </c>
      <c r="I67" s="43">
        <v>4</v>
      </c>
      <c r="J67" s="43" t="s">
        <v>226</v>
      </c>
      <c r="K67" s="43" t="s">
        <v>227</v>
      </c>
      <c r="L67" s="43" t="s">
        <v>339</v>
      </c>
      <c r="M67" s="43">
        <v>150</v>
      </c>
      <c r="N67" s="43">
        <v>2</v>
      </c>
      <c r="O67" s="43" t="s">
        <v>218</v>
      </c>
      <c r="P67" s="43" t="s">
        <v>57</v>
      </c>
      <c r="U67" s="43">
        <v>1</v>
      </c>
      <c r="V67" s="43">
        <v>0.5</v>
      </c>
      <c r="X67" s="45">
        <v>435.25</v>
      </c>
      <c r="Y67" s="45">
        <v>57.071774985539037</v>
      </c>
      <c r="Z67" s="53">
        <v>368.2056963443755</v>
      </c>
      <c r="AA67" s="53">
        <v>4431.2328886568757</v>
      </c>
      <c r="AB67" s="53">
        <v>2782.782980413665</v>
      </c>
      <c r="AE67" s="43" t="s">
        <v>41</v>
      </c>
      <c r="AF67" s="43" t="s">
        <v>340</v>
      </c>
    </row>
    <row r="68" spans="1:32" ht="14.25" customHeight="1" x14ac:dyDescent="0.45">
      <c r="A68" s="43" t="s">
        <v>341</v>
      </c>
      <c r="B68" s="44">
        <v>44841</v>
      </c>
      <c r="C68" s="43" t="s">
        <v>213</v>
      </c>
      <c r="D68" s="43" t="s">
        <v>214</v>
      </c>
      <c r="E68" s="43" t="s">
        <v>48</v>
      </c>
      <c r="F68" s="44">
        <v>44803</v>
      </c>
      <c r="G68" s="46" t="s">
        <v>113</v>
      </c>
      <c r="H68" s="43">
        <v>1</v>
      </c>
      <c r="I68" s="43">
        <v>4</v>
      </c>
      <c r="J68" s="43" t="s">
        <v>226</v>
      </c>
      <c r="K68" s="43" t="s">
        <v>227</v>
      </c>
      <c r="L68" s="43" t="s">
        <v>342</v>
      </c>
      <c r="M68" s="43">
        <v>150</v>
      </c>
      <c r="N68" s="43">
        <v>1</v>
      </c>
      <c r="O68" s="43" t="s">
        <v>218</v>
      </c>
      <c r="P68" s="43" t="s">
        <v>57</v>
      </c>
      <c r="U68" s="43">
        <v>3</v>
      </c>
      <c r="V68" s="43">
        <v>0.5</v>
      </c>
      <c r="X68" s="45">
        <v>385</v>
      </c>
      <c r="Y68" s="45">
        <v>16.318263212907009</v>
      </c>
      <c r="Z68" s="53">
        <v>341.70417487621302</v>
      </c>
      <c r="AA68" s="53">
        <v>3672.813545609044</v>
      </c>
      <c r="AB68" s="53">
        <v>2786.319269829587</v>
      </c>
      <c r="AE68" s="43" t="s">
        <v>41</v>
      </c>
      <c r="AF68" s="43" t="s">
        <v>340</v>
      </c>
    </row>
    <row r="69" spans="1:32" ht="14.25" customHeight="1" x14ac:dyDescent="0.45">
      <c r="A69" s="43" t="s">
        <v>343</v>
      </c>
      <c r="B69" s="44">
        <v>44841</v>
      </c>
      <c r="C69" s="43">
        <v>70</v>
      </c>
      <c r="D69" s="43" t="s">
        <v>214</v>
      </c>
      <c r="G69" s="46"/>
      <c r="H69" s="43">
        <v>1</v>
      </c>
      <c r="I69" s="43">
        <v>6</v>
      </c>
      <c r="J69" s="43" t="s">
        <v>335</v>
      </c>
      <c r="K69" s="43" t="s">
        <v>336</v>
      </c>
      <c r="P69" s="43" t="s">
        <v>57</v>
      </c>
      <c r="U69" s="43">
        <v>3</v>
      </c>
      <c r="V69" s="43">
        <v>1</v>
      </c>
      <c r="X69" s="45">
        <v>986.6</v>
      </c>
      <c r="Y69" s="45">
        <v>112.36120326874401</v>
      </c>
      <c r="AA69" s="53">
        <v>844.33333333333337</v>
      </c>
      <c r="AB69" s="53">
        <v>557</v>
      </c>
      <c r="AE69" s="43" t="s">
        <v>41</v>
      </c>
      <c r="AF69" s="43" t="s">
        <v>344</v>
      </c>
    </row>
    <row r="70" spans="1:32" ht="14.25" customHeight="1" x14ac:dyDescent="0.45">
      <c r="A70" s="43" t="s">
        <v>345</v>
      </c>
      <c r="B70" s="44">
        <v>44841</v>
      </c>
      <c r="C70" s="43" t="s">
        <v>213</v>
      </c>
      <c r="D70" s="43" t="s">
        <v>214</v>
      </c>
      <c r="E70" s="43" t="s">
        <v>48</v>
      </c>
      <c r="F70" s="44">
        <v>44803</v>
      </c>
      <c r="G70" s="43" t="s">
        <v>225</v>
      </c>
      <c r="H70" s="43">
        <v>1</v>
      </c>
      <c r="I70" s="43">
        <v>4</v>
      </c>
      <c r="J70" s="43" t="s">
        <v>226</v>
      </c>
      <c r="K70" s="43" t="s">
        <v>227</v>
      </c>
      <c r="L70" s="43" t="s">
        <v>328</v>
      </c>
      <c r="M70" s="43">
        <v>150</v>
      </c>
      <c r="N70" s="43">
        <v>1</v>
      </c>
      <c r="O70" s="43" t="s">
        <v>218</v>
      </c>
      <c r="P70" s="43" t="s">
        <v>57</v>
      </c>
      <c r="X70" s="45">
        <v>366.22222222222217</v>
      </c>
      <c r="Y70" s="45">
        <v>36.276033648732202</v>
      </c>
      <c r="Z70" s="53">
        <v>357.90371894836431</v>
      </c>
      <c r="AA70" s="53">
        <v>4093.0698125606591</v>
      </c>
      <c r="AB70" s="53">
        <v>3317.6110293172742</v>
      </c>
      <c r="AE70" s="43" t="s">
        <v>41</v>
      </c>
      <c r="AF70" s="43" t="s">
        <v>346</v>
      </c>
    </row>
    <row r="71" spans="1:32" ht="14.25" customHeight="1" x14ac:dyDescent="0.45">
      <c r="A71" s="43" t="s">
        <v>347</v>
      </c>
      <c r="B71" s="44">
        <v>44847</v>
      </c>
      <c r="C71" s="43">
        <v>70</v>
      </c>
      <c r="D71" s="43" t="s">
        <v>214</v>
      </c>
      <c r="E71" s="43" t="s">
        <v>48</v>
      </c>
      <c r="F71" s="44">
        <v>44777</v>
      </c>
      <c r="G71" s="47" t="s">
        <v>348</v>
      </c>
      <c r="H71" s="43">
        <v>1</v>
      </c>
      <c r="I71" s="43">
        <v>4</v>
      </c>
      <c r="J71" s="43" t="s">
        <v>226</v>
      </c>
      <c r="K71" s="43" t="s">
        <v>227</v>
      </c>
      <c r="L71" s="43" t="s">
        <v>339</v>
      </c>
      <c r="M71" s="43">
        <v>150</v>
      </c>
      <c r="N71" s="43">
        <v>2</v>
      </c>
      <c r="O71" s="43" t="s">
        <v>218</v>
      </c>
      <c r="P71" s="43" t="s">
        <v>57</v>
      </c>
      <c r="U71" s="43">
        <v>1</v>
      </c>
      <c r="V71" s="43">
        <v>0.5</v>
      </c>
      <c r="X71" s="45">
        <v>458.57142857142861</v>
      </c>
      <c r="Y71" s="45">
        <v>96.12916480720412</v>
      </c>
      <c r="Z71" s="53">
        <v>368</v>
      </c>
      <c r="AA71" s="53">
        <v>3088</v>
      </c>
      <c r="AB71" s="53">
        <v>2136.333333333333</v>
      </c>
      <c r="AE71" s="43" t="s">
        <v>41</v>
      </c>
      <c r="AF71" s="43" t="s">
        <v>349</v>
      </c>
    </row>
    <row r="72" spans="1:32" ht="14.25" customHeight="1" x14ac:dyDescent="0.45">
      <c r="A72" s="43" t="s">
        <v>350</v>
      </c>
      <c r="B72" s="44">
        <v>44847</v>
      </c>
      <c r="C72" s="43">
        <v>20</v>
      </c>
      <c r="D72" s="43" t="s">
        <v>243</v>
      </c>
      <c r="E72" s="43" t="s">
        <v>48</v>
      </c>
      <c r="F72" s="44">
        <v>44732</v>
      </c>
      <c r="G72" s="43" t="s">
        <v>49</v>
      </c>
      <c r="H72" s="43">
        <v>1</v>
      </c>
      <c r="I72" s="43">
        <v>4</v>
      </c>
      <c r="J72" s="43" t="s">
        <v>226</v>
      </c>
      <c r="K72" s="43" t="s">
        <v>227</v>
      </c>
      <c r="L72" s="43" t="s">
        <v>339</v>
      </c>
      <c r="M72" s="43">
        <v>150</v>
      </c>
      <c r="N72" s="43">
        <v>2</v>
      </c>
      <c r="O72" s="43" t="s">
        <v>218</v>
      </c>
      <c r="P72" s="43" t="s">
        <v>57</v>
      </c>
      <c r="U72" s="43">
        <v>1</v>
      </c>
      <c r="V72" s="43">
        <v>0.5</v>
      </c>
      <c r="X72" s="45">
        <v>526.85714285714289</v>
      </c>
      <c r="Y72" s="45">
        <v>65.601455932076405</v>
      </c>
      <c r="Z72" s="53">
        <v>428.44989895820629</v>
      </c>
      <c r="AA72" s="53">
        <v>2511.1488711442871</v>
      </c>
      <c r="AB72" s="53">
        <v>1498.9775664879619</v>
      </c>
      <c r="AE72" s="43" t="s">
        <v>41</v>
      </c>
      <c r="AF72" s="43" t="s">
        <v>349</v>
      </c>
    </row>
    <row r="73" spans="1:32" ht="14.25" customHeight="1" x14ac:dyDescent="0.45">
      <c r="A73" s="43" t="s">
        <v>351</v>
      </c>
      <c r="B73" s="44">
        <v>44851</v>
      </c>
      <c r="C73" s="43">
        <v>20</v>
      </c>
      <c r="D73" s="43" t="s">
        <v>243</v>
      </c>
      <c r="E73" s="43" t="s">
        <v>37</v>
      </c>
      <c r="F73" s="44">
        <v>44753</v>
      </c>
      <c r="G73" s="47" t="s">
        <v>100</v>
      </c>
      <c r="H73" s="43">
        <v>1</v>
      </c>
      <c r="I73" s="43">
        <v>3</v>
      </c>
      <c r="J73" s="43" t="s">
        <v>226</v>
      </c>
      <c r="K73" s="43" t="s">
        <v>227</v>
      </c>
      <c r="L73" s="43" t="s">
        <v>352</v>
      </c>
      <c r="M73" s="43">
        <v>150</v>
      </c>
      <c r="N73" s="43">
        <v>1</v>
      </c>
      <c r="O73" s="43" t="s">
        <v>218</v>
      </c>
      <c r="P73" s="43" t="s">
        <v>57</v>
      </c>
      <c r="U73" s="43">
        <v>1</v>
      </c>
      <c r="V73" s="43">
        <v>0.5</v>
      </c>
      <c r="X73" s="45">
        <v>496.25</v>
      </c>
      <c r="Y73" s="45">
        <v>53.168952406456157</v>
      </c>
      <c r="Z73" s="53">
        <v>412.27099299430802</v>
      </c>
      <c r="AA73" s="53">
        <v>2498.6545038223221</v>
      </c>
      <c r="AB73" s="53">
        <v>2033.846642685118</v>
      </c>
      <c r="AE73" s="43" t="s">
        <v>41</v>
      </c>
    </row>
    <row r="74" spans="1:32" ht="14.25" customHeight="1" x14ac:dyDescent="0.45">
      <c r="A74" s="43" t="s">
        <v>353</v>
      </c>
      <c r="B74" s="44">
        <v>44852</v>
      </c>
      <c r="C74" s="43" t="s">
        <v>354</v>
      </c>
      <c r="D74" s="43" t="s">
        <v>214</v>
      </c>
      <c r="E74" s="43" t="s">
        <v>231</v>
      </c>
      <c r="F74" s="44">
        <v>44855</v>
      </c>
      <c r="G74" s="43" t="s">
        <v>355</v>
      </c>
      <c r="H74" s="43">
        <v>1</v>
      </c>
      <c r="I74" s="43">
        <v>3</v>
      </c>
      <c r="J74" s="43" t="s">
        <v>226</v>
      </c>
      <c r="K74" s="43" t="s">
        <v>227</v>
      </c>
      <c r="L74" s="43" t="s">
        <v>339</v>
      </c>
      <c r="M74" s="43">
        <v>150</v>
      </c>
      <c r="N74" s="43">
        <v>1</v>
      </c>
      <c r="O74" s="43" t="s">
        <v>218</v>
      </c>
      <c r="P74" s="43" t="s">
        <v>57</v>
      </c>
      <c r="U74" s="43">
        <v>1</v>
      </c>
      <c r="V74" s="43">
        <v>0.5</v>
      </c>
      <c r="X74" s="45">
        <v>2658.5</v>
      </c>
      <c r="Y74" s="45">
        <v>930.05084986431439</v>
      </c>
      <c r="Z74" s="53">
        <v>248.06723992029831</v>
      </c>
      <c r="AA74" s="53">
        <v>2242.504281325324</v>
      </c>
      <c r="AB74" s="53">
        <v>880.10372441538766</v>
      </c>
      <c r="AE74" s="43" t="s">
        <v>41</v>
      </c>
      <c r="AF74" s="43" t="s">
        <v>356</v>
      </c>
    </row>
    <row r="75" spans="1:32" ht="14.25" customHeight="1" x14ac:dyDescent="0.45">
      <c r="A75" s="43" t="s">
        <v>357</v>
      </c>
      <c r="B75" s="44">
        <v>44852</v>
      </c>
      <c r="C75" s="43" t="s">
        <v>213</v>
      </c>
      <c r="D75" s="43" t="s">
        <v>214</v>
      </c>
      <c r="E75" s="43" t="s">
        <v>48</v>
      </c>
      <c r="F75" s="44">
        <v>44853</v>
      </c>
      <c r="G75" s="43" t="s">
        <v>358</v>
      </c>
      <c r="H75" s="43">
        <v>1</v>
      </c>
      <c r="I75" s="43">
        <v>3</v>
      </c>
      <c r="J75" s="43" t="s">
        <v>226</v>
      </c>
      <c r="K75" s="43" t="s">
        <v>227</v>
      </c>
      <c r="L75" s="43" t="s">
        <v>339</v>
      </c>
      <c r="M75" s="43">
        <v>150</v>
      </c>
      <c r="N75" s="43">
        <v>1</v>
      </c>
      <c r="O75" s="43" t="s">
        <v>218</v>
      </c>
      <c r="P75" s="43" t="s">
        <v>57</v>
      </c>
      <c r="U75" s="43">
        <v>1</v>
      </c>
      <c r="V75" s="43">
        <v>0.5</v>
      </c>
      <c r="X75" s="45">
        <v>369.25</v>
      </c>
      <c r="Y75" s="45">
        <v>7.7095719725546372</v>
      </c>
      <c r="Z75" s="53">
        <v>196.83118909597371</v>
      </c>
      <c r="AA75" s="53">
        <v>4017.1396251441579</v>
      </c>
      <c r="AB75" s="53">
        <v>2861.866189671799</v>
      </c>
      <c r="AE75" s="43" t="s">
        <v>41</v>
      </c>
      <c r="AF75" s="43" t="s">
        <v>346</v>
      </c>
    </row>
    <row r="76" spans="1:32" ht="14.25" customHeight="1" x14ac:dyDescent="0.45">
      <c r="A76" s="43" t="s">
        <v>359</v>
      </c>
      <c r="B76" s="44">
        <v>44852</v>
      </c>
      <c r="C76" s="43" t="s">
        <v>213</v>
      </c>
      <c r="D76" s="43" t="s">
        <v>214</v>
      </c>
      <c r="E76" s="43" t="s">
        <v>48</v>
      </c>
      <c r="F76" s="44">
        <v>44853</v>
      </c>
      <c r="G76" s="43" t="s">
        <v>358</v>
      </c>
      <c r="H76" s="43">
        <v>1</v>
      </c>
      <c r="I76" s="43">
        <v>3</v>
      </c>
      <c r="J76" s="43" t="s">
        <v>226</v>
      </c>
      <c r="K76" s="43" t="s">
        <v>297</v>
      </c>
      <c r="L76" s="43" t="s">
        <v>246</v>
      </c>
      <c r="M76" s="43">
        <v>150</v>
      </c>
      <c r="N76" s="43">
        <v>1</v>
      </c>
      <c r="O76" s="43" t="s">
        <v>218</v>
      </c>
      <c r="P76" s="43" t="s">
        <v>57</v>
      </c>
      <c r="U76" s="43">
        <v>1</v>
      </c>
      <c r="V76" s="43">
        <v>0.5</v>
      </c>
      <c r="X76" s="45">
        <v>412.83333333333331</v>
      </c>
      <c r="Y76" s="45">
        <v>53.917890248867202</v>
      </c>
      <c r="Z76" s="21">
        <v>789.63005542755104</v>
      </c>
      <c r="AA76" s="53">
        <v>2367.248253495899</v>
      </c>
      <c r="AB76" s="53">
        <v>1524.1880687550611</v>
      </c>
      <c r="AE76" s="43" t="s">
        <v>41</v>
      </c>
    </row>
    <row r="77" spans="1:32" ht="14.25" customHeight="1" x14ac:dyDescent="0.45">
      <c r="A77" s="43" t="s">
        <v>360</v>
      </c>
      <c r="B77" s="44">
        <v>44852</v>
      </c>
      <c r="C77" s="43" t="s">
        <v>213</v>
      </c>
      <c r="D77" s="43" t="s">
        <v>214</v>
      </c>
      <c r="E77" s="43" t="s">
        <v>48</v>
      </c>
      <c r="F77" s="44">
        <v>44852</v>
      </c>
      <c r="G77" s="43" t="s">
        <v>361</v>
      </c>
      <c r="H77" s="43">
        <v>1</v>
      </c>
      <c r="I77" s="43">
        <v>3</v>
      </c>
      <c r="J77" s="43" t="s">
        <v>226</v>
      </c>
      <c r="K77" s="43" t="s">
        <v>227</v>
      </c>
      <c r="L77" s="43" t="s">
        <v>352</v>
      </c>
      <c r="M77" s="43">
        <v>150</v>
      </c>
      <c r="N77" s="43">
        <v>1</v>
      </c>
      <c r="O77" s="43" t="s">
        <v>218</v>
      </c>
      <c r="P77" s="43" t="s">
        <v>57</v>
      </c>
      <c r="U77" s="43">
        <v>1</v>
      </c>
      <c r="V77" s="43">
        <v>0.5</v>
      </c>
      <c r="X77" s="45">
        <v>464.16666666666669</v>
      </c>
      <c r="Y77" s="45">
        <v>73.472027935050818</v>
      </c>
      <c r="Z77" s="53">
        <v>273.48844334483118</v>
      </c>
      <c r="AA77" s="53">
        <v>1958.7972124758189</v>
      </c>
      <c r="AB77" s="53">
        <v>1985.774485152893</v>
      </c>
      <c r="AE77" s="43" t="s">
        <v>41</v>
      </c>
      <c r="AF77" s="43" t="s">
        <v>362</v>
      </c>
    </row>
    <row r="78" spans="1:32" ht="14.25" customHeight="1" x14ac:dyDescent="0.45">
      <c r="A78" s="43" t="s">
        <v>363</v>
      </c>
      <c r="B78" s="44">
        <v>44858</v>
      </c>
      <c r="C78" s="43" t="s">
        <v>213</v>
      </c>
      <c r="D78" s="43" t="s">
        <v>214</v>
      </c>
      <c r="E78" s="43" t="s">
        <v>309</v>
      </c>
      <c r="F78" s="44">
        <v>44803</v>
      </c>
      <c r="G78" s="46" t="s">
        <v>113</v>
      </c>
      <c r="H78" s="43">
        <v>1</v>
      </c>
      <c r="I78" s="43">
        <v>6</v>
      </c>
      <c r="J78" s="43" t="s">
        <v>254</v>
      </c>
      <c r="K78" s="43" t="s">
        <v>255</v>
      </c>
      <c r="L78" s="43" t="s">
        <v>246</v>
      </c>
      <c r="M78" s="43">
        <v>130</v>
      </c>
      <c r="N78" s="43">
        <v>1</v>
      </c>
      <c r="O78" s="43" t="s">
        <v>218</v>
      </c>
      <c r="Z78" s="53">
        <v>401.25738084316282</v>
      </c>
      <c r="AA78" s="53">
        <v>534.33096562375431</v>
      </c>
      <c r="AB78" s="53">
        <v>723.62070192488545</v>
      </c>
      <c r="AE78" s="43" t="s">
        <v>41</v>
      </c>
      <c r="AF78" s="43" t="s">
        <v>364</v>
      </c>
    </row>
    <row r="79" spans="1:32" ht="14.25" customHeight="1" x14ac:dyDescent="0.45">
      <c r="A79" s="43" t="s">
        <v>365</v>
      </c>
      <c r="B79" s="44">
        <v>44860</v>
      </c>
      <c r="C79" s="43" t="s">
        <v>213</v>
      </c>
      <c r="D79" s="43" t="s">
        <v>214</v>
      </c>
      <c r="E79" s="43" t="s">
        <v>48</v>
      </c>
      <c r="F79" s="44">
        <v>44833</v>
      </c>
      <c r="H79" s="43">
        <v>1</v>
      </c>
      <c r="I79" s="43">
        <v>2</v>
      </c>
      <c r="J79" s="43" t="s">
        <v>216</v>
      </c>
      <c r="K79" s="43" t="s">
        <v>237</v>
      </c>
      <c r="L79" s="43" t="s">
        <v>366</v>
      </c>
      <c r="M79" s="43">
        <v>130</v>
      </c>
      <c r="N79" s="43">
        <v>1</v>
      </c>
      <c r="O79" s="43" t="s">
        <v>218</v>
      </c>
      <c r="P79" s="43" t="s">
        <v>43</v>
      </c>
      <c r="T79" s="43">
        <v>3</v>
      </c>
      <c r="U79" s="43">
        <v>1</v>
      </c>
      <c r="V79" s="43">
        <v>0.1</v>
      </c>
      <c r="AD79" s="43">
        <v>50</v>
      </c>
      <c r="AE79" s="43" t="s">
        <v>102</v>
      </c>
      <c r="AF79" s="43" t="s">
        <v>367</v>
      </c>
    </row>
    <row r="80" spans="1:32" ht="14.25" customHeight="1" x14ac:dyDescent="0.45">
      <c r="A80" s="43" t="s">
        <v>368</v>
      </c>
      <c r="B80" s="44">
        <v>44860</v>
      </c>
      <c r="C80" s="43">
        <v>70</v>
      </c>
      <c r="D80" s="43" t="s">
        <v>214</v>
      </c>
      <c r="E80" s="43" t="s">
        <v>77</v>
      </c>
      <c r="F80" s="44">
        <v>44574</v>
      </c>
      <c r="H80" s="43">
        <v>1</v>
      </c>
      <c r="I80" s="43">
        <v>2</v>
      </c>
      <c r="J80" s="43" t="s">
        <v>216</v>
      </c>
      <c r="K80" s="43" t="s">
        <v>237</v>
      </c>
      <c r="L80" s="43" t="s">
        <v>366</v>
      </c>
      <c r="M80" s="43">
        <v>130</v>
      </c>
      <c r="N80" s="43">
        <v>1</v>
      </c>
      <c r="O80" s="43" t="s">
        <v>218</v>
      </c>
      <c r="P80" s="43" t="s">
        <v>43</v>
      </c>
      <c r="T80" s="43">
        <v>3</v>
      </c>
      <c r="U80" s="43">
        <v>1</v>
      </c>
      <c r="V80" s="43">
        <v>0.1</v>
      </c>
      <c r="Z80" s="53">
        <v>196.21991117795329</v>
      </c>
      <c r="AA80" s="53">
        <v>559.94079531429031</v>
      </c>
      <c r="AB80" s="53">
        <v>557.28821821043414</v>
      </c>
      <c r="AD80" s="43">
        <v>99</v>
      </c>
      <c r="AE80" s="43" t="s">
        <v>102</v>
      </c>
    </row>
    <row r="81" spans="1:32" ht="14.25" customHeight="1" x14ac:dyDescent="0.45">
      <c r="A81" s="43" t="s">
        <v>369</v>
      </c>
      <c r="B81" s="44">
        <v>44860</v>
      </c>
      <c r="C81" s="43">
        <v>20</v>
      </c>
      <c r="D81" s="43" t="s">
        <v>243</v>
      </c>
      <c r="E81" s="43" t="s">
        <v>37</v>
      </c>
      <c r="F81" s="44">
        <v>44732</v>
      </c>
      <c r="H81" s="43">
        <v>1</v>
      </c>
      <c r="I81" s="43">
        <v>2</v>
      </c>
      <c r="J81" s="43" t="s">
        <v>216</v>
      </c>
      <c r="K81" s="43" t="s">
        <v>237</v>
      </c>
      <c r="L81" s="43" t="s">
        <v>366</v>
      </c>
      <c r="M81" s="43">
        <v>130</v>
      </c>
      <c r="N81" s="43">
        <v>1</v>
      </c>
      <c r="O81" s="43" t="s">
        <v>218</v>
      </c>
      <c r="P81" s="43" t="s">
        <v>43</v>
      </c>
      <c r="T81" s="43">
        <v>3</v>
      </c>
      <c r="U81" s="43">
        <v>1</v>
      </c>
      <c r="V81" s="43">
        <v>0.1</v>
      </c>
      <c r="AD81" s="43">
        <v>50</v>
      </c>
      <c r="AE81" s="43" t="s">
        <v>102</v>
      </c>
      <c r="AF81" s="43" t="s">
        <v>367</v>
      </c>
    </row>
    <row r="82" spans="1:32" ht="14.25" customHeight="1" x14ac:dyDescent="0.45">
      <c r="A82" s="43" t="s">
        <v>370</v>
      </c>
      <c r="B82" s="44">
        <v>44861</v>
      </c>
      <c r="C82" s="43" t="s">
        <v>213</v>
      </c>
      <c r="D82" s="43" t="s">
        <v>214</v>
      </c>
      <c r="E82" s="43" t="s">
        <v>48</v>
      </c>
      <c r="F82" s="44">
        <v>44833</v>
      </c>
      <c r="G82" s="43" t="s">
        <v>371</v>
      </c>
      <c r="H82" s="43">
        <v>1</v>
      </c>
      <c r="I82" s="43">
        <v>2</v>
      </c>
      <c r="J82" s="43" t="s">
        <v>226</v>
      </c>
      <c r="K82" s="43" t="s">
        <v>227</v>
      </c>
      <c r="L82" s="43" t="s">
        <v>339</v>
      </c>
      <c r="M82" s="43">
        <v>150</v>
      </c>
      <c r="N82" s="43">
        <v>1</v>
      </c>
      <c r="O82" s="43" t="s">
        <v>218</v>
      </c>
      <c r="P82" s="43" t="s">
        <v>57</v>
      </c>
      <c r="U82" s="43">
        <v>1</v>
      </c>
      <c r="V82" s="43">
        <v>0.5</v>
      </c>
      <c r="Z82" s="53">
        <v>315.26863574981672</v>
      </c>
      <c r="AA82" s="53">
        <v>3740.3047210104828</v>
      </c>
      <c r="AB82" s="53">
        <v>3131.6121238176511</v>
      </c>
      <c r="AE82" s="43" t="s">
        <v>41</v>
      </c>
      <c r="AF82" s="43" t="s">
        <v>372</v>
      </c>
    </row>
    <row r="83" spans="1:32" ht="14.25" customHeight="1" x14ac:dyDescent="0.45">
      <c r="A83" s="43" t="s">
        <v>373</v>
      </c>
      <c r="B83" s="44">
        <v>44861</v>
      </c>
      <c r="C83" s="43">
        <v>70</v>
      </c>
      <c r="D83" s="43" t="s">
        <v>214</v>
      </c>
      <c r="E83" s="43" t="s">
        <v>77</v>
      </c>
      <c r="F83" s="44">
        <v>44574</v>
      </c>
      <c r="H83" s="43">
        <v>1</v>
      </c>
      <c r="I83" s="43">
        <v>3</v>
      </c>
      <c r="J83" s="43" t="s">
        <v>216</v>
      </c>
      <c r="K83" s="43" t="s">
        <v>297</v>
      </c>
      <c r="L83" s="43" t="s">
        <v>246</v>
      </c>
      <c r="M83" s="43">
        <v>130</v>
      </c>
      <c r="N83" s="43">
        <v>1</v>
      </c>
      <c r="O83" s="43" t="s">
        <v>218</v>
      </c>
      <c r="P83" s="43" t="s">
        <v>43</v>
      </c>
      <c r="S83" s="43">
        <v>4</v>
      </c>
      <c r="T83" s="43">
        <v>3</v>
      </c>
      <c r="U83" s="43">
        <v>1</v>
      </c>
      <c r="V83" s="43">
        <v>0.5</v>
      </c>
      <c r="X83" s="45">
        <v>841.14285714285711</v>
      </c>
      <c r="Y83" s="45">
        <v>279.50386073051891</v>
      </c>
      <c r="Z83" s="53">
        <v>360.46773195266718</v>
      </c>
      <c r="AA83" s="53">
        <v>1127.441684629576</v>
      </c>
      <c r="AB83" s="53">
        <v>923.52153487794465</v>
      </c>
      <c r="AE83" s="43" t="s">
        <v>102</v>
      </c>
    </row>
    <row r="84" spans="1:32" ht="14.25" customHeight="1" x14ac:dyDescent="0.45">
      <c r="A84" s="43" t="s">
        <v>374</v>
      </c>
      <c r="B84" s="44">
        <v>44861</v>
      </c>
      <c r="C84" s="43" t="s">
        <v>213</v>
      </c>
      <c r="D84" s="43" t="s">
        <v>214</v>
      </c>
      <c r="E84" s="43" t="s">
        <v>48</v>
      </c>
      <c r="F84" s="44">
        <v>44833</v>
      </c>
      <c r="G84" s="43" t="s">
        <v>371</v>
      </c>
      <c r="H84" s="43">
        <v>1</v>
      </c>
      <c r="I84" s="43">
        <v>2</v>
      </c>
      <c r="J84" s="43" t="s">
        <v>226</v>
      </c>
      <c r="K84" s="43" t="s">
        <v>227</v>
      </c>
      <c r="L84" s="43" t="s">
        <v>339</v>
      </c>
      <c r="M84" s="43">
        <v>150</v>
      </c>
      <c r="N84" s="43">
        <v>1</v>
      </c>
      <c r="O84" s="43" t="s">
        <v>218</v>
      </c>
      <c r="P84" s="43" t="s">
        <v>57</v>
      </c>
      <c r="U84" s="43">
        <v>1</v>
      </c>
      <c r="V84" s="43">
        <v>0.5</v>
      </c>
      <c r="X84" s="45">
        <v>372.5</v>
      </c>
      <c r="Y84" s="45">
        <v>22.544400635190989</v>
      </c>
      <c r="Z84" s="53">
        <v>324.07928506533301</v>
      </c>
      <c r="AA84" s="53">
        <v>3416.6185560041749</v>
      </c>
      <c r="AB84" s="53">
        <v>3022.8407071642182</v>
      </c>
      <c r="AE84" s="43" t="s">
        <v>41</v>
      </c>
      <c r="AF84" s="43" t="s">
        <v>346</v>
      </c>
    </row>
    <row r="85" spans="1:32" ht="14.25" customHeight="1" x14ac:dyDescent="0.45">
      <c r="A85" s="43" t="s">
        <v>375</v>
      </c>
      <c r="B85" s="44">
        <v>44866</v>
      </c>
      <c r="C85" s="43" t="s">
        <v>213</v>
      </c>
      <c r="D85" s="43" t="s">
        <v>214</v>
      </c>
      <c r="E85" s="43" t="s">
        <v>48</v>
      </c>
      <c r="F85" s="44">
        <v>44852</v>
      </c>
      <c r="G85" s="43" t="s">
        <v>376</v>
      </c>
      <c r="H85" s="43">
        <v>1</v>
      </c>
      <c r="I85" s="43">
        <v>6</v>
      </c>
      <c r="J85" s="43" t="s">
        <v>226</v>
      </c>
      <c r="K85" s="43" t="s">
        <v>297</v>
      </c>
      <c r="L85" s="43" t="s">
        <v>246</v>
      </c>
      <c r="M85" s="43">
        <v>150</v>
      </c>
      <c r="N85" s="43">
        <v>1</v>
      </c>
      <c r="O85" s="43" t="s">
        <v>218</v>
      </c>
      <c r="P85" s="43" t="s">
        <v>57</v>
      </c>
      <c r="U85" s="43">
        <v>2</v>
      </c>
      <c r="V85" s="43">
        <v>0.5</v>
      </c>
      <c r="X85" s="45">
        <v>397.875</v>
      </c>
      <c r="Y85" s="45">
        <v>52.745704801433831</v>
      </c>
      <c r="AE85" s="43" t="s">
        <v>41</v>
      </c>
      <c r="AF85" s="43" t="s">
        <v>377</v>
      </c>
    </row>
    <row r="86" spans="1:32" ht="14.25" customHeight="1" x14ac:dyDescent="0.45">
      <c r="A86" s="43" t="s">
        <v>378</v>
      </c>
      <c r="B86" s="44">
        <v>44866</v>
      </c>
      <c r="C86" s="43">
        <v>70</v>
      </c>
      <c r="D86" s="43" t="s">
        <v>214</v>
      </c>
      <c r="E86" s="43" t="s">
        <v>37</v>
      </c>
      <c r="F86" s="44">
        <v>44697</v>
      </c>
      <c r="G86" s="43" t="s">
        <v>379</v>
      </c>
      <c r="H86" s="43">
        <v>1</v>
      </c>
      <c r="I86" s="43">
        <v>3</v>
      </c>
      <c r="J86" s="43" t="s">
        <v>216</v>
      </c>
      <c r="K86" s="43" t="s">
        <v>297</v>
      </c>
      <c r="L86" s="43" t="s">
        <v>246</v>
      </c>
      <c r="M86" s="43">
        <v>130</v>
      </c>
      <c r="N86" s="43">
        <v>1</v>
      </c>
      <c r="O86" s="43" t="s">
        <v>218</v>
      </c>
      <c r="P86" s="43" t="s">
        <v>43</v>
      </c>
      <c r="T86" s="43">
        <v>3</v>
      </c>
      <c r="U86" s="43">
        <v>1</v>
      </c>
      <c r="V86" s="43">
        <v>1</v>
      </c>
      <c r="X86" s="45">
        <v>820.625</v>
      </c>
      <c r="Y86" s="45">
        <v>308.09087032075462</v>
      </c>
      <c r="Z86" s="53">
        <v>354.96931523084652</v>
      </c>
      <c r="AA86" s="53">
        <v>739.09377557054154</v>
      </c>
      <c r="AB86" s="53">
        <v>718.13378900239934</v>
      </c>
    </row>
    <row r="87" spans="1:32" ht="14.25" customHeight="1" x14ac:dyDescent="0.45">
      <c r="A87" s="43" t="s">
        <v>380</v>
      </c>
      <c r="B87" s="44">
        <v>44867</v>
      </c>
      <c r="C87" s="43" t="s">
        <v>213</v>
      </c>
      <c r="D87" s="43" t="s">
        <v>214</v>
      </c>
      <c r="E87" s="43" t="s">
        <v>48</v>
      </c>
      <c r="F87" s="44">
        <v>44852</v>
      </c>
      <c r="G87" s="43" t="s">
        <v>376</v>
      </c>
      <c r="H87" s="43">
        <v>1</v>
      </c>
      <c r="I87" s="43">
        <v>4</v>
      </c>
      <c r="J87" s="43" t="s">
        <v>226</v>
      </c>
      <c r="K87" s="43" t="s">
        <v>381</v>
      </c>
      <c r="L87" s="43" t="s">
        <v>382</v>
      </c>
      <c r="M87" s="43">
        <v>150</v>
      </c>
      <c r="N87" s="43">
        <v>1</v>
      </c>
      <c r="O87" s="43" t="s">
        <v>218</v>
      </c>
      <c r="P87" s="43" t="s">
        <v>57</v>
      </c>
      <c r="U87" s="43">
        <v>2</v>
      </c>
      <c r="V87" s="43">
        <v>0.2</v>
      </c>
      <c r="X87" s="45">
        <v>298.14285714285722</v>
      </c>
      <c r="Y87" s="45">
        <v>43.920150180033943</v>
      </c>
      <c r="Z87" s="53">
        <v>886.68450117111206</v>
      </c>
      <c r="AA87" s="53">
        <v>3586.5745046445968</v>
      </c>
      <c r="AB87" s="53">
        <v>343.68051204469799</v>
      </c>
      <c r="AE87" s="43" t="s">
        <v>41</v>
      </c>
    </row>
    <row r="88" spans="1:32" ht="14.25" customHeight="1" x14ac:dyDescent="0.45">
      <c r="A88" s="43" t="s">
        <v>383</v>
      </c>
      <c r="B88" s="44">
        <v>44867</v>
      </c>
      <c r="C88" s="43">
        <v>70</v>
      </c>
      <c r="D88" s="43" t="s">
        <v>214</v>
      </c>
      <c r="E88" s="43" t="s">
        <v>48</v>
      </c>
      <c r="F88" s="44">
        <v>44803</v>
      </c>
      <c r="G88" s="46" t="s">
        <v>384</v>
      </c>
      <c r="H88" s="43">
        <v>1</v>
      </c>
      <c r="I88" s="43">
        <v>5</v>
      </c>
      <c r="J88" s="43" t="s">
        <v>226</v>
      </c>
      <c r="K88" s="43" t="s">
        <v>381</v>
      </c>
      <c r="L88" s="43" t="s">
        <v>385</v>
      </c>
      <c r="M88" s="43">
        <v>150</v>
      </c>
      <c r="N88" s="43">
        <v>1</v>
      </c>
      <c r="O88" s="43" t="s">
        <v>218</v>
      </c>
      <c r="P88" s="43" t="s">
        <v>386</v>
      </c>
      <c r="U88" s="43">
        <v>2</v>
      </c>
      <c r="V88" s="43">
        <v>0.5</v>
      </c>
      <c r="X88" s="45">
        <v>304.5</v>
      </c>
      <c r="Y88" s="45">
        <v>4.3301270189221936</v>
      </c>
      <c r="Z88" s="53">
        <v>886.20167970657349</v>
      </c>
      <c r="AA88" s="53">
        <v>2758.5325868380351</v>
      </c>
      <c r="AB88" s="53">
        <v>414.83318414155531</v>
      </c>
      <c r="AE88" s="43" t="s">
        <v>41</v>
      </c>
    </row>
    <row r="89" spans="1:32" ht="14.25" customHeight="1" x14ac:dyDescent="0.45">
      <c r="A89" s="43" t="s">
        <v>387</v>
      </c>
      <c r="B89" s="44">
        <v>44867</v>
      </c>
      <c r="C89" s="43">
        <v>70</v>
      </c>
      <c r="D89" s="43" t="s">
        <v>214</v>
      </c>
      <c r="E89" s="43" t="s">
        <v>48</v>
      </c>
      <c r="F89" s="44">
        <v>44803</v>
      </c>
      <c r="G89" s="46" t="s">
        <v>384</v>
      </c>
      <c r="H89" s="43">
        <v>1</v>
      </c>
      <c r="I89" s="43">
        <v>5</v>
      </c>
      <c r="J89" s="43" t="s">
        <v>226</v>
      </c>
      <c r="K89" s="43" t="s">
        <v>381</v>
      </c>
      <c r="L89" s="43" t="s">
        <v>385</v>
      </c>
      <c r="M89" s="43">
        <v>150</v>
      </c>
      <c r="N89" s="43">
        <v>1</v>
      </c>
      <c r="O89" s="43" t="s">
        <v>218</v>
      </c>
      <c r="P89" s="43" t="s">
        <v>57</v>
      </c>
      <c r="U89" s="43">
        <v>2</v>
      </c>
      <c r="V89" s="43">
        <v>0.5</v>
      </c>
      <c r="X89" s="45">
        <v>296.85714285714278</v>
      </c>
      <c r="Y89" s="45">
        <v>10.656032113698011</v>
      </c>
      <c r="Z89" s="53">
        <v>919.30568218231201</v>
      </c>
      <c r="AA89" s="53">
        <v>2181.1301274962038</v>
      </c>
      <c r="AB89" s="53">
        <v>723.83371832470959</v>
      </c>
      <c r="AE89" s="43" t="s">
        <v>41</v>
      </c>
    </row>
    <row r="90" spans="1:32" ht="14.25" customHeight="1" x14ac:dyDescent="0.45">
      <c r="A90" s="43" t="s">
        <v>388</v>
      </c>
      <c r="B90" s="44">
        <v>44867</v>
      </c>
      <c r="C90" s="43">
        <v>70</v>
      </c>
      <c r="D90" s="43" t="s">
        <v>214</v>
      </c>
      <c r="E90" s="43" t="s">
        <v>77</v>
      </c>
      <c r="F90" s="44">
        <v>44574</v>
      </c>
      <c r="H90" s="43">
        <v>1</v>
      </c>
      <c r="I90" s="43">
        <v>3</v>
      </c>
      <c r="J90" s="43" t="s">
        <v>226</v>
      </c>
      <c r="K90" s="43" t="s">
        <v>381</v>
      </c>
      <c r="L90" s="43" t="s">
        <v>382</v>
      </c>
      <c r="M90" s="43">
        <v>150</v>
      </c>
      <c r="N90" s="43">
        <v>1</v>
      </c>
      <c r="O90" s="43" t="s">
        <v>218</v>
      </c>
      <c r="P90" s="43" t="s">
        <v>57</v>
      </c>
      <c r="U90" s="43">
        <v>2</v>
      </c>
      <c r="V90" s="43">
        <v>0.5</v>
      </c>
      <c r="X90" s="45">
        <v>731.33333333333337</v>
      </c>
      <c r="Y90" s="45">
        <v>179.26857566852649</v>
      </c>
      <c r="Z90" s="53">
        <v>521.00384235382069</v>
      </c>
      <c r="AA90" s="53">
        <v>1668.3441464485909</v>
      </c>
      <c r="AB90" s="53">
        <v>1215.195400620443</v>
      </c>
      <c r="AE90" s="43" t="s">
        <v>41</v>
      </c>
    </row>
    <row r="91" spans="1:32" ht="14.25" customHeight="1" x14ac:dyDescent="0.45">
      <c r="A91" s="43" t="s">
        <v>389</v>
      </c>
      <c r="B91" s="44">
        <v>44867</v>
      </c>
      <c r="C91" s="43">
        <v>70</v>
      </c>
      <c r="D91" s="43" t="s">
        <v>214</v>
      </c>
      <c r="E91" s="43" t="s">
        <v>77</v>
      </c>
      <c r="F91" s="44">
        <v>44574</v>
      </c>
      <c r="H91" s="43">
        <v>1</v>
      </c>
      <c r="I91" s="43">
        <v>3</v>
      </c>
      <c r="J91" s="43" t="s">
        <v>216</v>
      </c>
      <c r="K91" s="43" t="s">
        <v>381</v>
      </c>
      <c r="L91" s="43" t="s">
        <v>382</v>
      </c>
      <c r="M91" s="43">
        <v>150</v>
      </c>
      <c r="N91" s="43">
        <v>1</v>
      </c>
      <c r="O91" s="43" t="s">
        <v>218</v>
      </c>
      <c r="P91" s="43" t="s">
        <v>43</v>
      </c>
      <c r="S91" s="43">
        <v>5</v>
      </c>
      <c r="T91" s="43">
        <v>3.5</v>
      </c>
      <c r="U91" s="43">
        <v>2</v>
      </c>
      <c r="V91" s="43">
        <v>0.1</v>
      </c>
      <c r="X91" s="45">
        <v>646.20000000000005</v>
      </c>
      <c r="Y91" s="45">
        <v>138.0165207502348</v>
      </c>
      <c r="Z91" s="53">
        <v>381.44914805889101</v>
      </c>
      <c r="AA91" s="53">
        <v>1560.083169695529</v>
      </c>
      <c r="AB91" s="53">
        <v>1297.411042412763</v>
      </c>
      <c r="AE91" s="43" t="s">
        <v>41</v>
      </c>
    </row>
    <row r="92" spans="1:32" ht="14.25" customHeight="1" x14ac:dyDescent="0.45">
      <c r="A92" s="43" t="s">
        <v>390</v>
      </c>
      <c r="B92" s="44">
        <v>44868</v>
      </c>
      <c r="C92" s="43" t="s">
        <v>354</v>
      </c>
      <c r="D92" s="43" t="s">
        <v>214</v>
      </c>
      <c r="E92" s="43" t="s">
        <v>231</v>
      </c>
      <c r="F92" s="44">
        <v>44855</v>
      </c>
      <c r="G92" s="43" t="s">
        <v>391</v>
      </c>
      <c r="H92" s="43">
        <v>1</v>
      </c>
      <c r="I92" s="43">
        <v>5</v>
      </c>
      <c r="J92" s="43" t="s">
        <v>226</v>
      </c>
      <c r="K92" s="43" t="s">
        <v>336</v>
      </c>
      <c r="P92" s="43" t="s">
        <v>57</v>
      </c>
      <c r="U92" s="43">
        <v>1</v>
      </c>
      <c r="V92" s="43">
        <v>0.2</v>
      </c>
      <c r="X92" s="45">
        <v>563.625</v>
      </c>
      <c r="Y92" s="45">
        <v>26.593878524953819</v>
      </c>
      <c r="Z92" s="53">
        <v>94.815161824226479</v>
      </c>
      <c r="AA92" s="53">
        <v>4055.940638074896</v>
      </c>
      <c r="AB92" s="53">
        <v>3862.373730326593</v>
      </c>
      <c r="AE92" s="43" t="s">
        <v>102</v>
      </c>
    </row>
    <row r="93" spans="1:32" ht="14.25" customHeight="1" x14ac:dyDescent="0.45">
      <c r="A93" s="43" t="s">
        <v>392</v>
      </c>
      <c r="B93" s="44">
        <v>44868</v>
      </c>
      <c r="C93" s="43">
        <v>70</v>
      </c>
      <c r="D93" s="43" t="s">
        <v>214</v>
      </c>
      <c r="E93" s="43" t="s">
        <v>37</v>
      </c>
      <c r="F93" s="44">
        <v>44701</v>
      </c>
      <c r="G93" s="43" t="s">
        <v>289</v>
      </c>
      <c r="H93" s="43">
        <v>1</v>
      </c>
      <c r="I93" s="43">
        <v>4</v>
      </c>
      <c r="J93" s="43" t="s">
        <v>216</v>
      </c>
      <c r="K93" s="43" t="s">
        <v>381</v>
      </c>
      <c r="L93" s="43" t="s">
        <v>382</v>
      </c>
      <c r="M93" s="43">
        <v>150</v>
      </c>
      <c r="N93" s="43">
        <v>1</v>
      </c>
      <c r="O93" s="43" t="s">
        <v>218</v>
      </c>
      <c r="P93" s="43" t="s">
        <v>43</v>
      </c>
      <c r="S93" s="43">
        <v>4</v>
      </c>
      <c r="T93" s="43">
        <v>3.5</v>
      </c>
      <c r="U93" s="43">
        <v>2</v>
      </c>
      <c r="V93" s="43">
        <v>0.2</v>
      </c>
      <c r="X93" s="45">
        <v>822</v>
      </c>
      <c r="Y93" s="45">
        <v>151.30668949426621</v>
      </c>
      <c r="Z93" s="53">
        <v>278.92190590500849</v>
      </c>
      <c r="AA93" s="53">
        <v>1319.552718777273</v>
      </c>
      <c r="AB93" s="53">
        <v>1062.981995619976</v>
      </c>
      <c r="AE93" s="43" t="s">
        <v>41</v>
      </c>
    </row>
    <row r="94" spans="1:32" ht="14.25" customHeight="1" x14ac:dyDescent="0.45">
      <c r="A94" s="43" t="s">
        <v>393</v>
      </c>
      <c r="B94" s="44">
        <v>44874</v>
      </c>
      <c r="C94" s="43" t="s">
        <v>354</v>
      </c>
      <c r="D94" s="43" t="s">
        <v>214</v>
      </c>
      <c r="E94" s="43" t="s">
        <v>231</v>
      </c>
      <c r="F94" s="44">
        <v>44855</v>
      </c>
      <c r="G94" s="43" t="s">
        <v>391</v>
      </c>
      <c r="H94" s="43">
        <v>1</v>
      </c>
      <c r="I94" s="43">
        <v>3</v>
      </c>
      <c r="J94" s="43" t="s">
        <v>216</v>
      </c>
      <c r="K94" s="43" t="s">
        <v>381</v>
      </c>
      <c r="L94" s="43" t="s">
        <v>394</v>
      </c>
      <c r="M94" s="43">
        <v>130</v>
      </c>
      <c r="N94" s="43">
        <v>1</v>
      </c>
      <c r="O94" s="43" t="s">
        <v>218</v>
      </c>
      <c r="P94" s="43" t="s">
        <v>43</v>
      </c>
      <c r="U94" s="43">
        <v>1</v>
      </c>
      <c r="V94" s="43">
        <v>0.2</v>
      </c>
      <c r="X94" s="45">
        <v>698.3</v>
      </c>
      <c r="Y94" s="45">
        <v>94.5547989263369</v>
      </c>
      <c r="Z94" s="53">
        <v>69.825430400669518</v>
      </c>
      <c r="AA94" s="53">
        <v>1845.4462765413889</v>
      </c>
      <c r="AB94" s="53">
        <v>1181.9150843531229</v>
      </c>
      <c r="AE94" s="43" t="s">
        <v>102</v>
      </c>
    </row>
    <row r="95" spans="1:32" ht="14.25" customHeight="1" x14ac:dyDescent="0.45">
      <c r="A95" s="43" t="s">
        <v>395</v>
      </c>
      <c r="B95" s="44">
        <v>44874</v>
      </c>
      <c r="C95" s="43" t="s">
        <v>354</v>
      </c>
      <c r="D95" s="43" t="s">
        <v>214</v>
      </c>
      <c r="E95" s="43" t="s">
        <v>231</v>
      </c>
      <c r="F95" s="44">
        <v>44855</v>
      </c>
      <c r="G95" s="43" t="s">
        <v>391</v>
      </c>
      <c r="H95" s="43">
        <v>1</v>
      </c>
      <c r="I95" s="43">
        <v>3</v>
      </c>
      <c r="J95" s="43" t="s">
        <v>226</v>
      </c>
      <c r="K95" s="43" t="s">
        <v>381</v>
      </c>
      <c r="L95" s="43" t="s">
        <v>394</v>
      </c>
      <c r="M95" s="43">
        <v>130</v>
      </c>
      <c r="N95" s="43">
        <v>1</v>
      </c>
      <c r="O95" s="43" t="s">
        <v>218</v>
      </c>
      <c r="P95" s="43" t="s">
        <v>57</v>
      </c>
      <c r="U95" s="43">
        <v>1</v>
      </c>
      <c r="V95" s="43">
        <v>0.2</v>
      </c>
      <c r="X95" s="45">
        <v>414</v>
      </c>
      <c r="Y95" s="45">
        <v>139.52150371896079</v>
      </c>
      <c r="Z95" s="53">
        <v>108.78666614492739</v>
      </c>
      <c r="AA95" s="53">
        <v>1820.7811451023169</v>
      </c>
      <c r="AB95" s="53">
        <v>884.61276434681224</v>
      </c>
      <c r="AC95" s="45"/>
      <c r="AE95" s="43" t="s">
        <v>102</v>
      </c>
    </row>
    <row r="96" spans="1:32" ht="14.25" customHeight="1" x14ac:dyDescent="0.45">
      <c r="A96" s="43" t="s">
        <v>396</v>
      </c>
      <c r="B96" s="44">
        <v>44879</v>
      </c>
      <c r="C96" s="43" t="s">
        <v>397</v>
      </c>
      <c r="D96" s="43" t="s">
        <v>243</v>
      </c>
      <c r="E96" s="43" t="s">
        <v>398</v>
      </c>
      <c r="F96" s="44">
        <v>44873</v>
      </c>
      <c r="G96" s="43" t="s">
        <v>399</v>
      </c>
      <c r="H96" s="43">
        <v>1</v>
      </c>
      <c r="I96" s="43">
        <v>3</v>
      </c>
      <c r="J96" s="43" t="s">
        <v>216</v>
      </c>
      <c r="K96" s="43" t="s">
        <v>381</v>
      </c>
      <c r="L96" s="43" t="s">
        <v>382</v>
      </c>
      <c r="M96" s="43">
        <v>130</v>
      </c>
      <c r="N96" s="43">
        <v>1</v>
      </c>
      <c r="O96" s="43" t="s">
        <v>218</v>
      </c>
      <c r="P96" s="43" t="s">
        <v>43</v>
      </c>
      <c r="U96" s="43">
        <v>1</v>
      </c>
      <c r="V96" s="43">
        <v>0.1</v>
      </c>
      <c r="X96" s="45">
        <v>691.875</v>
      </c>
      <c r="Y96" s="45">
        <v>339.74822939200141</v>
      </c>
      <c r="Z96" s="53">
        <v>654.76338565349579</v>
      </c>
      <c r="AA96" s="53">
        <v>1349.3075690345479</v>
      </c>
      <c r="AB96" s="53">
        <v>530.1077345341464</v>
      </c>
      <c r="AE96" s="43" t="s">
        <v>102</v>
      </c>
    </row>
    <row r="97" spans="1:32" ht="14.25" customHeight="1" x14ac:dyDescent="0.45">
      <c r="A97" s="43" t="s">
        <v>400</v>
      </c>
      <c r="B97" s="44">
        <v>44879</v>
      </c>
      <c r="C97" s="43" t="s">
        <v>397</v>
      </c>
      <c r="D97" s="43" t="s">
        <v>243</v>
      </c>
      <c r="E97" s="43" t="s">
        <v>398</v>
      </c>
      <c r="F97" s="44">
        <v>44873</v>
      </c>
      <c r="G97" s="43" t="s">
        <v>399</v>
      </c>
      <c r="H97" s="43">
        <v>1</v>
      </c>
      <c r="I97" s="43">
        <v>3</v>
      </c>
      <c r="J97" s="43" t="s">
        <v>226</v>
      </c>
      <c r="K97" s="43" t="s">
        <v>381</v>
      </c>
      <c r="L97" s="43" t="s">
        <v>382</v>
      </c>
      <c r="M97" s="43">
        <v>130</v>
      </c>
      <c r="N97" s="43">
        <v>1</v>
      </c>
      <c r="O97" s="43" t="s">
        <v>218</v>
      </c>
      <c r="P97" s="43" t="s">
        <v>57</v>
      </c>
      <c r="U97" s="43">
        <v>1</v>
      </c>
      <c r="V97" s="43">
        <v>1</v>
      </c>
      <c r="X97" s="45">
        <v>289.125</v>
      </c>
      <c r="Y97" s="45">
        <v>28.334773247725131</v>
      </c>
      <c r="Z97" s="53">
        <v>587.50870823860168</v>
      </c>
      <c r="AA97" s="53">
        <v>3448.2461486773082</v>
      </c>
      <c r="AB97" s="53">
        <v>1551.018114291852</v>
      </c>
      <c r="AE97" s="43" t="s">
        <v>102</v>
      </c>
    </row>
    <row r="98" spans="1:32" ht="14.25" customHeight="1" x14ac:dyDescent="0.45">
      <c r="A98" s="43" t="s">
        <v>401</v>
      </c>
      <c r="B98" s="44">
        <v>44879</v>
      </c>
      <c r="C98" s="43" t="s">
        <v>397</v>
      </c>
      <c r="D98" s="43" t="s">
        <v>243</v>
      </c>
      <c r="E98" s="43" t="s">
        <v>398</v>
      </c>
      <c r="F98" s="44">
        <v>44873</v>
      </c>
      <c r="G98" s="43" t="s">
        <v>399</v>
      </c>
      <c r="H98" s="43">
        <v>1</v>
      </c>
      <c r="I98" s="43">
        <v>3</v>
      </c>
      <c r="J98" s="43" t="s">
        <v>226</v>
      </c>
      <c r="K98" s="43" t="s">
        <v>336</v>
      </c>
      <c r="P98" s="43" t="s">
        <v>57</v>
      </c>
      <c r="U98" s="43">
        <v>1</v>
      </c>
      <c r="V98" s="43">
        <v>1</v>
      </c>
      <c r="Z98" s="53">
        <v>141.89086481928831</v>
      </c>
      <c r="AA98" s="53">
        <v>4263.2827964611688</v>
      </c>
      <c r="AB98" s="53">
        <v>3914.6813925174611</v>
      </c>
      <c r="AE98" s="43" t="s">
        <v>102</v>
      </c>
    </row>
    <row r="99" spans="1:32" ht="14.25" customHeight="1" x14ac:dyDescent="0.45">
      <c r="A99" s="43" t="s">
        <v>402</v>
      </c>
      <c r="B99" s="7">
        <v>44881</v>
      </c>
      <c r="C99" s="43" t="s">
        <v>354</v>
      </c>
      <c r="D99" s="43" t="s">
        <v>214</v>
      </c>
      <c r="E99" s="43" t="s">
        <v>231</v>
      </c>
      <c r="F99" s="44">
        <v>44855</v>
      </c>
      <c r="G99" s="43" t="s">
        <v>391</v>
      </c>
      <c r="H99" s="43">
        <v>1</v>
      </c>
      <c r="I99" s="43">
        <v>3</v>
      </c>
      <c r="J99" s="43" t="s">
        <v>216</v>
      </c>
      <c r="K99" s="43" t="s">
        <v>381</v>
      </c>
      <c r="L99" s="43" t="s">
        <v>382</v>
      </c>
      <c r="M99" s="43">
        <v>130</v>
      </c>
      <c r="N99" s="43">
        <v>1</v>
      </c>
      <c r="O99" s="43" t="s">
        <v>218</v>
      </c>
      <c r="P99" s="43" t="s">
        <v>43</v>
      </c>
      <c r="U99" s="43">
        <v>1</v>
      </c>
      <c r="V99" s="43">
        <v>0.1</v>
      </c>
      <c r="X99" s="45">
        <v>1491.5</v>
      </c>
      <c r="Y99" s="45">
        <v>238.32278531437149</v>
      </c>
      <c r="Z99" s="53">
        <v>174.18102174997341</v>
      </c>
      <c r="AA99" s="53">
        <v>930.03302088682244</v>
      </c>
      <c r="AB99" s="53">
        <v>678.5734060055089</v>
      </c>
      <c r="AE99" s="43" t="s">
        <v>41</v>
      </c>
      <c r="AF99" s="43" t="s">
        <v>403</v>
      </c>
    </row>
    <row r="100" spans="1:32" ht="14.25" customHeight="1" x14ac:dyDescent="0.45">
      <c r="A100" s="1" t="s">
        <v>404</v>
      </c>
      <c r="B100" s="7">
        <v>44881</v>
      </c>
      <c r="C100" s="43" t="s">
        <v>213</v>
      </c>
      <c r="D100" s="43" t="s">
        <v>214</v>
      </c>
      <c r="E100" s="1" t="s">
        <v>48</v>
      </c>
      <c r="F100" s="44">
        <v>44851</v>
      </c>
      <c r="G100" s="1" t="s">
        <v>405</v>
      </c>
      <c r="H100" s="1">
        <v>1</v>
      </c>
      <c r="I100" s="1">
        <v>4</v>
      </c>
      <c r="J100" s="43" t="s">
        <v>226</v>
      </c>
      <c r="K100" s="43" t="s">
        <v>381</v>
      </c>
      <c r="L100" s="43" t="s">
        <v>406</v>
      </c>
      <c r="M100" s="43">
        <v>130</v>
      </c>
      <c r="N100" s="43">
        <v>1</v>
      </c>
      <c r="O100" s="43" t="s">
        <v>218</v>
      </c>
      <c r="P100" s="43" t="s">
        <v>57</v>
      </c>
      <c r="U100" s="43">
        <v>1</v>
      </c>
      <c r="V100" s="43">
        <v>1</v>
      </c>
      <c r="X100" s="45">
        <v>399.71428571428572</v>
      </c>
      <c r="Y100" s="45">
        <v>50.383427790478557</v>
      </c>
      <c r="Z100" s="53">
        <v>390.27276635169949</v>
      </c>
      <c r="AA100" s="53">
        <v>2816.5703879462749</v>
      </c>
      <c r="AB100" s="53">
        <v>3007.1277972952671</v>
      </c>
      <c r="AE100" s="43" t="s">
        <v>41</v>
      </c>
      <c r="AF100" s="43" t="s">
        <v>403</v>
      </c>
    </row>
    <row r="101" spans="1:32" ht="14.25" customHeight="1" x14ac:dyDescent="0.45">
      <c r="A101" s="43" t="s">
        <v>407</v>
      </c>
      <c r="B101" s="44">
        <v>44883</v>
      </c>
      <c r="C101" s="43">
        <v>20</v>
      </c>
      <c r="D101" s="43" t="s">
        <v>243</v>
      </c>
      <c r="E101" s="43" t="s">
        <v>77</v>
      </c>
      <c r="F101" s="44">
        <v>44697</v>
      </c>
      <c r="G101" s="43" t="s">
        <v>408</v>
      </c>
      <c r="H101" s="43">
        <v>1</v>
      </c>
      <c r="I101" s="43">
        <v>3</v>
      </c>
      <c r="J101" s="43" t="s">
        <v>226</v>
      </c>
      <c r="K101" s="43" t="s">
        <v>336</v>
      </c>
      <c r="P101" s="43" t="s">
        <v>57</v>
      </c>
      <c r="U101" s="43">
        <v>1</v>
      </c>
      <c r="V101" s="43">
        <v>1</v>
      </c>
      <c r="X101" s="45">
        <v>502.375</v>
      </c>
      <c r="Y101" s="45">
        <v>57.688684982412283</v>
      </c>
      <c r="Z101" s="53">
        <v>135.606599971652</v>
      </c>
      <c r="AA101" s="53">
        <v>2956.4694201121661</v>
      </c>
      <c r="AB101" s="53">
        <v>2648.720528665523</v>
      </c>
      <c r="AE101" s="43" t="s">
        <v>102</v>
      </c>
    </row>
    <row r="102" spans="1:32" ht="14.25" customHeight="1" x14ac:dyDescent="0.45">
      <c r="A102" s="43" t="s">
        <v>409</v>
      </c>
      <c r="B102" s="7">
        <v>44883</v>
      </c>
      <c r="C102" s="43" t="s">
        <v>354</v>
      </c>
      <c r="D102" s="43" t="s">
        <v>214</v>
      </c>
      <c r="E102" s="43" t="s">
        <v>231</v>
      </c>
      <c r="F102" s="44">
        <v>44855</v>
      </c>
      <c r="G102" s="43" t="s">
        <v>391</v>
      </c>
      <c r="H102" s="43">
        <v>1</v>
      </c>
      <c r="I102" s="43">
        <v>3</v>
      </c>
      <c r="J102" s="43" t="s">
        <v>216</v>
      </c>
      <c r="K102" s="43" t="s">
        <v>381</v>
      </c>
      <c r="L102" s="43" t="s">
        <v>410</v>
      </c>
      <c r="M102" s="43">
        <v>130</v>
      </c>
      <c r="N102" s="43">
        <v>1</v>
      </c>
      <c r="O102" s="43" t="s">
        <v>218</v>
      </c>
      <c r="P102" s="43" t="s">
        <v>43</v>
      </c>
      <c r="S102" s="43">
        <v>3</v>
      </c>
      <c r="T102" s="43">
        <v>3.5</v>
      </c>
      <c r="U102" s="43">
        <v>1</v>
      </c>
      <c r="V102" s="43">
        <v>0.1</v>
      </c>
      <c r="X102" s="45">
        <v>926.33333333333337</v>
      </c>
      <c r="Y102" s="45">
        <v>366.97941207769247</v>
      </c>
      <c r="Z102" s="53">
        <v>337.31074631214148</v>
      </c>
      <c r="AA102" s="53">
        <v>2808.648109711226</v>
      </c>
      <c r="AB102" s="53">
        <v>1049.5439643913819</v>
      </c>
      <c r="AE102" s="43" t="s">
        <v>41</v>
      </c>
      <c r="AF102" s="43" t="s">
        <v>403</v>
      </c>
    </row>
    <row r="103" spans="1:32" ht="14.25" customHeight="1" x14ac:dyDescent="0.45">
      <c r="A103" s="43" t="s">
        <v>411</v>
      </c>
      <c r="B103" s="7">
        <v>44883</v>
      </c>
      <c r="C103" s="43" t="s">
        <v>354</v>
      </c>
      <c r="D103" s="43" t="s">
        <v>214</v>
      </c>
      <c r="E103" s="43" t="s">
        <v>231</v>
      </c>
      <c r="F103" s="44">
        <v>44855</v>
      </c>
      <c r="G103" s="43" t="s">
        <v>391</v>
      </c>
      <c r="H103" s="43">
        <v>1</v>
      </c>
      <c r="I103" s="43">
        <v>3</v>
      </c>
      <c r="J103" s="43" t="s">
        <v>216</v>
      </c>
      <c r="K103" s="43" t="s">
        <v>381</v>
      </c>
      <c r="L103" s="43" t="s">
        <v>412</v>
      </c>
      <c r="M103" s="43">
        <v>130</v>
      </c>
      <c r="N103" s="43">
        <v>1</v>
      </c>
      <c r="O103" s="43" t="s">
        <v>218</v>
      </c>
      <c r="P103" s="43" t="s">
        <v>43</v>
      </c>
      <c r="S103" s="43">
        <v>5</v>
      </c>
      <c r="T103" s="43">
        <v>3.5</v>
      </c>
      <c r="U103" s="43">
        <v>1</v>
      </c>
      <c r="V103" s="43">
        <v>0.1</v>
      </c>
      <c r="X103" s="45">
        <v>425.2</v>
      </c>
      <c r="Y103" s="45">
        <v>38.028410432201873</v>
      </c>
      <c r="Z103" s="53">
        <v>403.47644686698902</v>
      </c>
      <c r="AA103" s="53">
        <v>2326.3429965541432</v>
      </c>
      <c r="AB103" s="53">
        <v>483.28612588480598</v>
      </c>
      <c r="AE103" s="43" t="s">
        <v>41</v>
      </c>
      <c r="AF103" s="43" t="s">
        <v>413</v>
      </c>
    </row>
    <row r="104" spans="1:32" ht="14.25" customHeight="1" x14ac:dyDescent="0.45">
      <c r="A104" s="43" t="s">
        <v>414</v>
      </c>
      <c r="B104" s="44">
        <v>44886</v>
      </c>
      <c r="C104" s="43" t="s">
        <v>354</v>
      </c>
      <c r="D104" s="43" t="s">
        <v>214</v>
      </c>
      <c r="E104" s="43" t="s">
        <v>231</v>
      </c>
      <c r="F104" s="44">
        <v>44855</v>
      </c>
      <c r="G104" s="43" t="s">
        <v>391</v>
      </c>
      <c r="H104" s="43">
        <v>1</v>
      </c>
      <c r="I104" s="43">
        <v>3</v>
      </c>
      <c r="J104" s="43" t="s">
        <v>226</v>
      </c>
      <c r="K104" s="43" t="s">
        <v>381</v>
      </c>
      <c r="L104" s="43" t="s">
        <v>394</v>
      </c>
      <c r="M104" s="43">
        <v>150</v>
      </c>
      <c r="N104" s="43">
        <v>1</v>
      </c>
      <c r="O104" s="43" t="s">
        <v>218</v>
      </c>
      <c r="P104" s="43" t="s">
        <v>57</v>
      </c>
      <c r="U104" s="43">
        <v>2</v>
      </c>
      <c r="V104" s="43">
        <v>1</v>
      </c>
      <c r="X104" s="45">
        <v>408</v>
      </c>
      <c r="Y104" s="45">
        <v>35.576878526850628</v>
      </c>
      <c r="AE104" s="43" t="s">
        <v>41</v>
      </c>
    </row>
    <row r="105" spans="1:32" ht="14.25" customHeight="1" x14ac:dyDescent="0.45">
      <c r="A105" s="43" t="s">
        <v>415</v>
      </c>
      <c r="B105" s="44">
        <v>44886</v>
      </c>
      <c r="C105" s="43" t="s">
        <v>354</v>
      </c>
      <c r="D105" s="43" t="s">
        <v>214</v>
      </c>
      <c r="E105" s="43" t="s">
        <v>231</v>
      </c>
      <c r="F105" s="44">
        <v>44855</v>
      </c>
      <c r="G105" s="43" t="s">
        <v>391</v>
      </c>
      <c r="H105" s="43">
        <v>1</v>
      </c>
      <c r="I105" s="43">
        <v>3</v>
      </c>
      <c r="J105" s="43" t="s">
        <v>216</v>
      </c>
      <c r="K105" s="43" t="s">
        <v>381</v>
      </c>
      <c r="L105" s="43" t="s">
        <v>394</v>
      </c>
      <c r="M105" s="43">
        <v>150</v>
      </c>
      <c r="N105" s="43">
        <v>1</v>
      </c>
      <c r="O105" s="43" t="s">
        <v>218</v>
      </c>
      <c r="P105" s="43" t="s">
        <v>43</v>
      </c>
      <c r="S105" s="43">
        <v>5</v>
      </c>
      <c r="T105" s="43">
        <v>3.5</v>
      </c>
      <c r="U105" s="43">
        <v>2</v>
      </c>
      <c r="V105" s="43">
        <v>1</v>
      </c>
      <c r="X105" s="45">
        <v>546.28571428571433</v>
      </c>
      <c r="Y105" s="45">
        <v>177.4886026809402</v>
      </c>
      <c r="Z105" s="21">
        <v>425.50221085548401</v>
      </c>
      <c r="AA105" s="21">
        <v>2519.3869065513841</v>
      </c>
      <c r="AB105" s="21">
        <v>718.37199757359815</v>
      </c>
      <c r="AE105" s="43" t="s">
        <v>41</v>
      </c>
    </row>
    <row r="106" spans="1:32" ht="14.25" customHeight="1" x14ac:dyDescent="0.45">
      <c r="A106" s="43" t="s">
        <v>416</v>
      </c>
      <c r="B106" s="44">
        <v>44887</v>
      </c>
      <c r="C106" s="43" t="s">
        <v>213</v>
      </c>
      <c r="D106" s="43" t="s">
        <v>214</v>
      </c>
      <c r="E106" s="43" t="s">
        <v>48</v>
      </c>
      <c r="F106" s="44">
        <v>44875</v>
      </c>
      <c r="G106" s="43" t="s">
        <v>417</v>
      </c>
      <c r="H106" s="43">
        <v>1</v>
      </c>
      <c r="I106" s="43">
        <v>3</v>
      </c>
      <c r="J106" s="43" t="s">
        <v>254</v>
      </c>
      <c r="K106" s="43" t="s">
        <v>418</v>
      </c>
      <c r="M106" s="43">
        <v>150</v>
      </c>
      <c r="N106" s="43">
        <v>1</v>
      </c>
      <c r="O106" s="43" t="s">
        <v>218</v>
      </c>
      <c r="X106" s="45">
        <v>4958.666666666667</v>
      </c>
      <c r="Y106" s="45">
        <v>607.67745464916572</v>
      </c>
      <c r="AE106" s="43" t="s">
        <v>41</v>
      </c>
      <c r="AF106" s="43" t="s">
        <v>419</v>
      </c>
    </row>
    <row r="107" spans="1:32" ht="14.25" customHeight="1" x14ac:dyDescent="0.45">
      <c r="A107" s="43" t="s">
        <v>420</v>
      </c>
      <c r="B107" s="44">
        <v>44887</v>
      </c>
      <c r="C107" s="43" t="s">
        <v>213</v>
      </c>
      <c r="D107" s="43" t="s">
        <v>214</v>
      </c>
      <c r="E107" s="43" t="s">
        <v>48</v>
      </c>
      <c r="F107" s="44">
        <v>44875</v>
      </c>
      <c r="G107" s="43" t="s">
        <v>417</v>
      </c>
      <c r="H107" s="43">
        <v>1</v>
      </c>
      <c r="I107" s="43">
        <v>5</v>
      </c>
      <c r="J107" s="43" t="s">
        <v>226</v>
      </c>
      <c r="K107" s="43" t="s">
        <v>227</v>
      </c>
      <c r="L107" s="43" t="s">
        <v>421</v>
      </c>
      <c r="M107" s="43">
        <v>150</v>
      </c>
      <c r="N107" s="43">
        <v>1</v>
      </c>
      <c r="O107" s="43" t="s">
        <v>218</v>
      </c>
      <c r="P107" s="43" t="s">
        <v>57</v>
      </c>
      <c r="X107" s="45">
        <v>387.33333333333331</v>
      </c>
      <c r="Y107" s="45">
        <v>42.998707990925602</v>
      </c>
      <c r="AE107" s="43" t="s">
        <v>41</v>
      </c>
      <c r="AF107" s="43" t="s">
        <v>422</v>
      </c>
    </row>
    <row r="108" spans="1:32" ht="14.25" customHeight="1" x14ac:dyDescent="0.45">
      <c r="A108" s="43" t="s">
        <v>423</v>
      </c>
      <c r="B108" s="44">
        <v>44887</v>
      </c>
      <c r="C108" s="43" t="s">
        <v>213</v>
      </c>
      <c r="D108" s="43" t="s">
        <v>214</v>
      </c>
      <c r="E108" s="43" t="s">
        <v>48</v>
      </c>
      <c r="F108" s="44">
        <v>44875</v>
      </c>
      <c r="G108" s="43" t="s">
        <v>417</v>
      </c>
      <c r="H108" s="43">
        <v>1</v>
      </c>
      <c r="I108" s="43">
        <v>5</v>
      </c>
      <c r="J108" s="43" t="s">
        <v>226</v>
      </c>
      <c r="K108" s="43" t="s">
        <v>217</v>
      </c>
      <c r="M108" s="43">
        <v>150</v>
      </c>
      <c r="N108" s="43">
        <v>1</v>
      </c>
      <c r="O108" s="43" t="s">
        <v>218</v>
      </c>
      <c r="P108" s="43" t="s">
        <v>57</v>
      </c>
      <c r="X108" s="45">
        <v>1391.6</v>
      </c>
      <c r="Y108" s="45">
        <v>192.16721884858509</v>
      </c>
      <c r="AE108" s="43" t="s">
        <v>41</v>
      </c>
      <c r="AF108" s="43" t="s">
        <v>424</v>
      </c>
    </row>
    <row r="109" spans="1:32" ht="14.25" customHeight="1" x14ac:dyDescent="0.45">
      <c r="A109" s="43" t="s">
        <v>425</v>
      </c>
      <c r="B109" s="44">
        <v>44893</v>
      </c>
      <c r="C109" s="43">
        <v>20</v>
      </c>
      <c r="D109" s="43" t="s">
        <v>243</v>
      </c>
      <c r="E109" s="43" t="s">
        <v>48</v>
      </c>
      <c r="F109" s="44">
        <v>44732</v>
      </c>
      <c r="G109" s="43" t="s">
        <v>426</v>
      </c>
      <c r="H109" s="43">
        <v>1</v>
      </c>
      <c r="I109" s="43">
        <v>3</v>
      </c>
      <c r="J109" s="43" t="s">
        <v>226</v>
      </c>
      <c r="K109" s="43" t="s">
        <v>336</v>
      </c>
      <c r="P109" s="43" t="s">
        <v>57</v>
      </c>
      <c r="X109" s="45">
        <v>432.25</v>
      </c>
      <c r="Y109" s="45">
        <v>102.0793196489867</v>
      </c>
      <c r="Z109" s="53">
        <v>136.7085520178079</v>
      </c>
      <c r="AA109" s="53">
        <v>4101.9467599704367</v>
      </c>
      <c r="AB109" s="53">
        <v>3099.7008108690511</v>
      </c>
      <c r="AE109" s="43" t="s">
        <v>102</v>
      </c>
    </row>
    <row r="110" spans="1:32" ht="14.25" customHeight="1" x14ac:dyDescent="0.45">
      <c r="A110" s="43" t="s">
        <v>427</v>
      </c>
      <c r="B110" s="44">
        <v>44893</v>
      </c>
      <c r="C110" s="43" t="s">
        <v>213</v>
      </c>
      <c r="D110" s="43" t="s">
        <v>214</v>
      </c>
      <c r="E110" s="43" t="s">
        <v>48</v>
      </c>
      <c r="F110" s="44">
        <v>44875</v>
      </c>
      <c r="G110" s="43" t="s">
        <v>417</v>
      </c>
      <c r="H110" s="43">
        <v>1</v>
      </c>
      <c r="I110" s="43">
        <v>5</v>
      </c>
      <c r="J110" s="43" t="s">
        <v>226</v>
      </c>
      <c r="K110" s="43" t="s">
        <v>227</v>
      </c>
      <c r="L110" s="43" t="s">
        <v>421</v>
      </c>
      <c r="M110" s="43">
        <v>150</v>
      </c>
      <c r="N110" s="43">
        <v>1</v>
      </c>
      <c r="O110" s="43" t="s">
        <v>218</v>
      </c>
      <c r="P110" s="43" t="s">
        <v>57</v>
      </c>
      <c r="X110" s="45">
        <v>330</v>
      </c>
      <c r="Y110" s="45">
        <v>15</v>
      </c>
      <c r="AE110" s="43" t="s">
        <v>41</v>
      </c>
      <c r="AF110" s="43" t="s">
        <v>422</v>
      </c>
    </row>
    <row r="111" spans="1:32" ht="14.25" customHeight="1" x14ac:dyDescent="0.45">
      <c r="A111" s="43" t="s">
        <v>428</v>
      </c>
      <c r="B111" s="44">
        <v>44893</v>
      </c>
      <c r="C111" s="43">
        <v>20</v>
      </c>
      <c r="D111" s="43" t="s">
        <v>243</v>
      </c>
      <c r="E111" s="43" t="s">
        <v>429</v>
      </c>
      <c r="F111" s="44">
        <v>44700</v>
      </c>
      <c r="G111" s="43" t="s">
        <v>430</v>
      </c>
      <c r="H111" s="43">
        <v>1</v>
      </c>
      <c r="I111" s="43">
        <v>3</v>
      </c>
      <c r="J111" s="43" t="s">
        <v>226</v>
      </c>
      <c r="K111" s="43" t="s">
        <v>336</v>
      </c>
      <c r="P111" s="43" t="s">
        <v>57</v>
      </c>
      <c r="X111" s="45">
        <v>498.25</v>
      </c>
      <c r="Y111" s="45">
        <v>86.391188786820152</v>
      </c>
      <c r="Z111" s="53">
        <v>428.78579348325752</v>
      </c>
      <c r="AA111" s="53">
        <v>3541.7916847956972</v>
      </c>
      <c r="AB111" s="53">
        <v>2504.4551935702912</v>
      </c>
      <c r="AE111" s="43" t="s">
        <v>102</v>
      </c>
    </row>
    <row r="112" spans="1:32" ht="14.25" customHeight="1" x14ac:dyDescent="0.45">
      <c r="A112" s="43" t="s">
        <v>431</v>
      </c>
      <c r="B112" s="44">
        <v>44894</v>
      </c>
      <c r="C112" s="43">
        <v>70</v>
      </c>
      <c r="D112" s="43" t="s">
        <v>214</v>
      </c>
      <c r="E112" s="43" t="s">
        <v>37</v>
      </c>
      <c r="F112" s="44">
        <v>44697</v>
      </c>
      <c r="G112" s="43" t="s">
        <v>379</v>
      </c>
      <c r="H112" s="43">
        <v>1</v>
      </c>
      <c r="I112" s="43">
        <v>3</v>
      </c>
      <c r="J112" s="43" t="s">
        <v>226</v>
      </c>
      <c r="K112" s="43" t="s">
        <v>336</v>
      </c>
      <c r="P112" s="43" t="s">
        <v>57</v>
      </c>
      <c r="X112" s="45">
        <v>676.71428571428567</v>
      </c>
      <c r="Y112" s="45">
        <v>74.449818738557596</v>
      </c>
      <c r="Z112" s="53">
        <v>122.3768908530473</v>
      </c>
      <c r="AA112" s="53">
        <v>2929.1916226084059</v>
      </c>
      <c r="AB112" s="53">
        <v>2442.6744799505032</v>
      </c>
      <c r="AE112" s="43" t="s">
        <v>102</v>
      </c>
    </row>
    <row r="113" spans="1:32" ht="14.25" customHeight="1" x14ac:dyDescent="0.45">
      <c r="A113" s="43" t="s">
        <v>432</v>
      </c>
      <c r="B113" s="44">
        <v>44895</v>
      </c>
      <c r="C113" s="43" t="s">
        <v>354</v>
      </c>
      <c r="D113" s="43" t="s">
        <v>214</v>
      </c>
      <c r="E113" s="43" t="s">
        <v>231</v>
      </c>
      <c r="F113" s="44">
        <v>44855</v>
      </c>
      <c r="G113" s="43" t="s">
        <v>391</v>
      </c>
      <c r="H113" s="43">
        <v>1</v>
      </c>
      <c r="I113" s="43">
        <v>3</v>
      </c>
      <c r="J113" s="43" t="s">
        <v>216</v>
      </c>
      <c r="K113" s="43" t="s">
        <v>381</v>
      </c>
      <c r="L113" s="43" t="s">
        <v>433</v>
      </c>
      <c r="M113" s="43">
        <v>130</v>
      </c>
      <c r="N113" s="43">
        <v>1</v>
      </c>
      <c r="O113" s="43" t="s">
        <v>218</v>
      </c>
      <c r="P113" s="43" t="s">
        <v>43</v>
      </c>
      <c r="S113" s="43">
        <v>5</v>
      </c>
      <c r="T113" s="43">
        <v>3</v>
      </c>
      <c r="U113" s="43">
        <v>3</v>
      </c>
      <c r="V113" s="43">
        <v>24</v>
      </c>
      <c r="X113" s="45">
        <v>604</v>
      </c>
      <c r="Y113" s="45">
        <v>257.63216672871681</v>
      </c>
      <c r="Z113" s="53">
        <v>47.052793204784393</v>
      </c>
      <c r="AA113" s="53">
        <v>2482.4108368989891</v>
      </c>
      <c r="AB113" s="53">
        <v>1674.865835027347</v>
      </c>
    </row>
    <row r="114" spans="1:32" ht="14.25" customHeight="1" x14ac:dyDescent="0.45">
      <c r="A114" s="43" t="s">
        <v>434</v>
      </c>
      <c r="B114" s="44">
        <v>44895</v>
      </c>
      <c r="C114" s="43" t="s">
        <v>354</v>
      </c>
      <c r="D114" s="43" t="s">
        <v>214</v>
      </c>
      <c r="E114" s="43" t="s">
        <v>231</v>
      </c>
      <c r="F114" s="44">
        <v>44855</v>
      </c>
      <c r="G114" s="43" t="s">
        <v>391</v>
      </c>
      <c r="H114" s="43">
        <v>1</v>
      </c>
      <c r="I114" s="43">
        <v>3</v>
      </c>
      <c r="J114" s="43" t="s">
        <v>226</v>
      </c>
      <c r="K114" s="43" t="s">
        <v>381</v>
      </c>
      <c r="L114" s="43" t="s">
        <v>433</v>
      </c>
      <c r="M114" s="43">
        <v>130</v>
      </c>
      <c r="N114" s="43">
        <v>1</v>
      </c>
      <c r="O114" s="43" t="s">
        <v>218</v>
      </c>
      <c r="P114" s="43" t="s">
        <v>57</v>
      </c>
      <c r="U114" s="43">
        <v>3</v>
      </c>
      <c r="V114" s="43">
        <v>24</v>
      </c>
      <c r="X114" s="45">
        <v>542.5</v>
      </c>
      <c r="Y114" s="45">
        <v>28.146935890075142</v>
      </c>
      <c r="Z114" s="53">
        <v>106.5812259912491</v>
      </c>
      <c r="AA114" s="53">
        <v>2754.681254603694</v>
      </c>
      <c r="AB114" s="53">
        <v>1586.3474153001371</v>
      </c>
    </row>
    <row r="115" spans="1:32" ht="14.25" customHeight="1" x14ac:dyDescent="0.45">
      <c r="A115" s="43" t="s">
        <v>435</v>
      </c>
      <c r="B115" s="44">
        <v>44895</v>
      </c>
      <c r="C115" s="43" t="s">
        <v>354</v>
      </c>
      <c r="D115" s="43" t="s">
        <v>214</v>
      </c>
      <c r="E115" s="43" t="s">
        <v>231</v>
      </c>
      <c r="F115" s="44">
        <v>44855</v>
      </c>
      <c r="G115" s="43" t="s">
        <v>391</v>
      </c>
      <c r="H115" s="43">
        <v>1</v>
      </c>
      <c r="I115" s="43">
        <v>3</v>
      </c>
      <c r="J115" s="43" t="s">
        <v>216</v>
      </c>
      <c r="K115" s="43" t="s">
        <v>381</v>
      </c>
      <c r="L115" s="43" t="s">
        <v>436</v>
      </c>
      <c r="M115" s="43">
        <v>130</v>
      </c>
      <c r="N115" s="43">
        <v>1</v>
      </c>
      <c r="O115" s="43" t="s">
        <v>218</v>
      </c>
      <c r="P115" s="43" t="s">
        <v>43</v>
      </c>
      <c r="R115" s="43">
        <v>1</v>
      </c>
      <c r="S115" s="43">
        <v>4</v>
      </c>
      <c r="T115" s="43">
        <v>3.5</v>
      </c>
      <c r="U115" s="43">
        <v>2</v>
      </c>
      <c r="V115" s="43">
        <v>0.5</v>
      </c>
      <c r="X115" s="45">
        <v>742.25</v>
      </c>
      <c r="Y115" s="45">
        <v>174.0694904341367</v>
      </c>
      <c r="Z115" s="52">
        <v>304.25737798213947</v>
      </c>
      <c r="AA115" s="52">
        <v>2227.1560920501388</v>
      </c>
      <c r="AB115" s="52">
        <v>878.01856117527154</v>
      </c>
      <c r="AE115" s="43" t="s">
        <v>41</v>
      </c>
      <c r="AF115" s="43" t="s">
        <v>437</v>
      </c>
    </row>
    <row r="116" spans="1:32" ht="14.25" customHeight="1" x14ac:dyDescent="0.45">
      <c r="A116" s="43" t="s">
        <v>438</v>
      </c>
      <c r="B116" s="44">
        <v>44895</v>
      </c>
      <c r="C116" s="43" t="s">
        <v>354</v>
      </c>
      <c r="D116" s="43" t="s">
        <v>214</v>
      </c>
      <c r="E116" s="43" t="s">
        <v>231</v>
      </c>
      <c r="F116" s="44">
        <v>44855</v>
      </c>
      <c r="G116" s="43" t="s">
        <v>391</v>
      </c>
      <c r="H116" s="43">
        <v>1</v>
      </c>
      <c r="I116" s="43">
        <v>3</v>
      </c>
      <c r="J116" s="43" t="s">
        <v>216</v>
      </c>
      <c r="K116" s="43" t="s">
        <v>381</v>
      </c>
      <c r="L116" s="43" t="s">
        <v>439</v>
      </c>
      <c r="M116" s="43">
        <v>130</v>
      </c>
      <c r="N116" s="43">
        <v>1</v>
      </c>
      <c r="O116" s="43" t="s">
        <v>218</v>
      </c>
      <c r="P116" s="43" t="s">
        <v>43</v>
      </c>
      <c r="X116" s="45">
        <v>540</v>
      </c>
      <c r="Y116" s="45">
        <v>51.309518285272048</v>
      </c>
      <c r="Z116" s="52">
        <v>186.12982119832731</v>
      </c>
      <c r="AA116" s="52">
        <v>2427.2509207535159</v>
      </c>
      <c r="AB116" s="52">
        <v>1491.4272872955839</v>
      </c>
      <c r="AE116" s="43" t="s">
        <v>41</v>
      </c>
    </row>
    <row r="117" spans="1:32" ht="14.25" customHeight="1" x14ac:dyDescent="0.45">
      <c r="A117" s="43" t="s">
        <v>440</v>
      </c>
      <c r="B117" s="44">
        <v>44896</v>
      </c>
      <c r="C117" s="43" t="s">
        <v>354</v>
      </c>
      <c r="D117" s="43" t="s">
        <v>214</v>
      </c>
      <c r="E117" s="43" t="s">
        <v>231</v>
      </c>
      <c r="F117" s="44">
        <v>44855</v>
      </c>
      <c r="G117" s="43" t="s">
        <v>391</v>
      </c>
      <c r="H117" s="43">
        <v>1</v>
      </c>
      <c r="I117" s="43">
        <v>3</v>
      </c>
      <c r="J117" s="43" t="s">
        <v>216</v>
      </c>
      <c r="K117" s="43" t="s">
        <v>381</v>
      </c>
      <c r="L117" s="43" t="s">
        <v>441</v>
      </c>
      <c r="M117" s="43">
        <v>130</v>
      </c>
      <c r="N117" s="43">
        <v>1</v>
      </c>
      <c r="O117" s="43" t="s">
        <v>218</v>
      </c>
      <c r="P117" s="43" t="s">
        <v>43</v>
      </c>
      <c r="R117" s="43">
        <v>1</v>
      </c>
      <c r="S117" s="43">
        <v>3</v>
      </c>
      <c r="T117" s="43" t="s">
        <v>442</v>
      </c>
      <c r="U117" s="43">
        <v>2</v>
      </c>
      <c r="V117" s="43">
        <v>1</v>
      </c>
      <c r="X117" s="45">
        <v>857.42857142857144</v>
      </c>
      <c r="Y117" s="45">
        <v>129.61906511318591</v>
      </c>
      <c r="Z117" s="52">
        <v>217.3813037232357</v>
      </c>
      <c r="AA117" s="52">
        <v>1809.367593970735</v>
      </c>
      <c r="AB117" s="52">
        <v>1229.0526812883991</v>
      </c>
      <c r="AE117" s="43" t="s">
        <v>41</v>
      </c>
      <c r="AF117" s="43" t="s">
        <v>403</v>
      </c>
    </row>
    <row r="118" spans="1:32" ht="15" customHeight="1" x14ac:dyDescent="0.45">
      <c r="A118" s="43" t="s">
        <v>443</v>
      </c>
      <c r="B118" s="44">
        <v>44900</v>
      </c>
      <c r="C118" s="43">
        <v>20</v>
      </c>
      <c r="D118" s="43" t="s">
        <v>243</v>
      </c>
      <c r="E118" s="43" t="s">
        <v>37</v>
      </c>
      <c r="F118" s="44">
        <v>44697</v>
      </c>
      <c r="G118" s="43" t="s">
        <v>379</v>
      </c>
      <c r="H118" s="43">
        <v>1</v>
      </c>
      <c r="I118" s="43">
        <v>3</v>
      </c>
      <c r="J118" s="43" t="s">
        <v>226</v>
      </c>
      <c r="K118" s="43" t="s">
        <v>336</v>
      </c>
      <c r="P118" s="43" t="s">
        <v>57</v>
      </c>
      <c r="X118" s="45">
        <v>471.2</v>
      </c>
      <c r="Y118" s="45">
        <v>39.981995948176483</v>
      </c>
      <c r="Z118" s="52">
        <v>72.780422866344495</v>
      </c>
      <c r="AA118" s="52">
        <v>2415.5646934689348</v>
      </c>
      <c r="AB118" s="52">
        <v>1857.980265998696</v>
      </c>
      <c r="AE118" s="43" t="s">
        <v>102</v>
      </c>
    </row>
    <row r="119" spans="1:32" ht="15" customHeight="1" x14ac:dyDescent="0.45">
      <c r="A119" s="43" t="s">
        <v>444</v>
      </c>
      <c r="B119" s="44">
        <v>44901</v>
      </c>
      <c r="C119" s="43">
        <v>70</v>
      </c>
      <c r="D119" s="43" t="s">
        <v>214</v>
      </c>
      <c r="E119" s="43" t="s">
        <v>48</v>
      </c>
      <c r="F119" s="44">
        <v>44721</v>
      </c>
      <c r="G119" s="43" t="s">
        <v>371</v>
      </c>
      <c r="H119" s="43">
        <v>1</v>
      </c>
      <c r="I119" s="43">
        <v>3</v>
      </c>
      <c r="J119" s="43" t="s">
        <v>226</v>
      </c>
      <c r="K119" s="43" t="s">
        <v>336</v>
      </c>
      <c r="P119" s="43" t="s">
        <v>57</v>
      </c>
      <c r="X119" s="45">
        <v>428.5</v>
      </c>
      <c r="Y119" s="45">
        <v>12.86273687828527</v>
      </c>
      <c r="Z119" s="52">
        <v>121.27220630645731</v>
      </c>
      <c r="AA119" s="52">
        <v>3840.6362996744442</v>
      </c>
      <c r="AB119" s="52">
        <v>2585.9120251744662</v>
      </c>
      <c r="AE119" s="43" t="s">
        <v>102</v>
      </c>
    </row>
    <row r="120" spans="1:32" ht="15" customHeight="1" x14ac:dyDescent="0.45">
      <c r="A120" s="43" t="s">
        <v>445</v>
      </c>
      <c r="B120" s="44">
        <v>44902</v>
      </c>
      <c r="C120" s="43" t="s">
        <v>354</v>
      </c>
      <c r="D120" s="43" t="s">
        <v>214</v>
      </c>
      <c r="E120" s="43" t="s">
        <v>231</v>
      </c>
      <c r="F120" s="44">
        <v>44855</v>
      </c>
      <c r="G120" s="43" t="s">
        <v>391</v>
      </c>
      <c r="H120" s="43">
        <v>1</v>
      </c>
      <c r="I120" s="43">
        <v>3</v>
      </c>
      <c r="J120" s="43" t="s">
        <v>226</v>
      </c>
      <c r="K120" s="43" t="s">
        <v>381</v>
      </c>
      <c r="L120" s="43" t="s">
        <v>446</v>
      </c>
      <c r="M120" s="43">
        <v>130</v>
      </c>
      <c r="N120" s="43">
        <v>1</v>
      </c>
      <c r="O120" s="43" t="s">
        <v>218</v>
      </c>
      <c r="P120" s="43" t="s">
        <v>57</v>
      </c>
      <c r="U120" s="43">
        <v>3</v>
      </c>
      <c r="V120" s="43">
        <v>1</v>
      </c>
      <c r="AE120" s="43" t="s">
        <v>41</v>
      </c>
      <c r="AF120" s="43" t="s">
        <v>447</v>
      </c>
    </row>
    <row r="121" spans="1:32" ht="15" customHeight="1" x14ac:dyDescent="0.45">
      <c r="A121" s="43" t="s">
        <v>448</v>
      </c>
      <c r="B121" s="44">
        <v>44902</v>
      </c>
      <c r="C121" s="43" t="s">
        <v>354</v>
      </c>
      <c r="D121" s="43" t="s">
        <v>214</v>
      </c>
      <c r="E121" s="43" t="s">
        <v>231</v>
      </c>
      <c r="F121" s="44">
        <v>44855</v>
      </c>
      <c r="G121" s="43" t="s">
        <v>391</v>
      </c>
      <c r="H121" s="43">
        <v>1</v>
      </c>
      <c r="I121" s="43">
        <v>3</v>
      </c>
      <c r="J121" s="43" t="s">
        <v>226</v>
      </c>
      <c r="K121" s="43" t="s">
        <v>381</v>
      </c>
      <c r="L121" s="43" t="s">
        <v>449</v>
      </c>
      <c r="M121" s="43">
        <v>130</v>
      </c>
      <c r="N121" s="43">
        <v>1</v>
      </c>
      <c r="O121" s="43" t="s">
        <v>218</v>
      </c>
      <c r="P121" s="43" t="s">
        <v>57</v>
      </c>
      <c r="U121" s="43">
        <v>3</v>
      </c>
      <c r="V121" s="43">
        <v>1</v>
      </c>
      <c r="Z121" s="21">
        <v>249.136656522751</v>
      </c>
      <c r="AA121" s="21">
        <v>2365.0735738154381</v>
      </c>
      <c r="AB121" s="21">
        <v>1122.2466753178369</v>
      </c>
      <c r="AE121" s="43" t="s">
        <v>41</v>
      </c>
      <c r="AF121" s="43" t="s">
        <v>447</v>
      </c>
    </row>
    <row r="122" spans="1:32" ht="15" customHeight="1" x14ac:dyDescent="0.45">
      <c r="A122" s="43" t="s">
        <v>450</v>
      </c>
      <c r="B122" s="44">
        <v>44902</v>
      </c>
      <c r="C122" s="43" t="s">
        <v>354</v>
      </c>
      <c r="D122" s="43" t="s">
        <v>214</v>
      </c>
      <c r="E122" s="43" t="s">
        <v>231</v>
      </c>
      <c r="F122" s="44">
        <v>44855</v>
      </c>
      <c r="G122" s="43" t="s">
        <v>391</v>
      </c>
      <c r="H122" s="43">
        <v>1</v>
      </c>
      <c r="I122" s="43">
        <v>3</v>
      </c>
      <c r="J122" s="43" t="s">
        <v>226</v>
      </c>
      <c r="K122" s="43" t="s">
        <v>381</v>
      </c>
      <c r="L122" s="43" t="s">
        <v>451</v>
      </c>
      <c r="M122" s="43">
        <v>130</v>
      </c>
      <c r="N122" s="43">
        <v>1</v>
      </c>
      <c r="O122" s="43" t="s">
        <v>218</v>
      </c>
      <c r="P122" s="43" t="s">
        <v>57</v>
      </c>
      <c r="U122" s="43">
        <v>3</v>
      </c>
      <c r="V122" s="43">
        <v>1</v>
      </c>
      <c r="Z122" s="21">
        <v>544.52681541442905</v>
      </c>
      <c r="AA122" s="21">
        <v>3719.0144746205829</v>
      </c>
      <c r="AB122" s="21">
        <v>5172.8183546654227</v>
      </c>
      <c r="AE122" s="43" t="s">
        <v>41</v>
      </c>
      <c r="AF122" s="43" t="s">
        <v>447</v>
      </c>
    </row>
    <row r="123" spans="1:32" ht="15" customHeight="1" x14ac:dyDescent="0.45">
      <c r="A123" s="43" t="s">
        <v>452</v>
      </c>
      <c r="B123" s="44">
        <v>44904</v>
      </c>
      <c r="C123" s="43">
        <v>70</v>
      </c>
      <c r="D123" s="43" t="s">
        <v>214</v>
      </c>
      <c r="E123" s="43" t="s">
        <v>231</v>
      </c>
      <c r="F123" s="44">
        <v>44855</v>
      </c>
      <c r="G123" s="43" t="s">
        <v>391</v>
      </c>
      <c r="H123" s="43">
        <v>1</v>
      </c>
      <c r="I123" s="43">
        <v>5</v>
      </c>
      <c r="J123" s="43" t="s">
        <v>226</v>
      </c>
      <c r="K123" s="43" t="s">
        <v>381</v>
      </c>
      <c r="L123" s="43" t="s">
        <v>453</v>
      </c>
      <c r="M123" s="43">
        <v>130</v>
      </c>
      <c r="N123" s="43">
        <v>1</v>
      </c>
      <c r="O123" s="43" t="s">
        <v>218</v>
      </c>
      <c r="P123" s="43" t="s">
        <v>57</v>
      </c>
      <c r="X123" s="45">
        <v>623</v>
      </c>
      <c r="Y123" s="45">
        <v>96.449987039916181</v>
      </c>
      <c r="Z123" s="21">
        <v>108.0411771933237</v>
      </c>
      <c r="AA123" s="21">
        <v>1986.842401021406</v>
      </c>
      <c r="AB123" s="21">
        <v>1525.175295925098</v>
      </c>
      <c r="AE123" s="43" t="s">
        <v>102</v>
      </c>
      <c r="AF123" s="43" t="s">
        <v>454</v>
      </c>
    </row>
    <row r="124" spans="1:32" ht="15" customHeight="1" x14ac:dyDescent="0.45">
      <c r="A124" s="43" t="s">
        <v>455</v>
      </c>
      <c r="B124" s="44">
        <v>44907</v>
      </c>
      <c r="C124" s="43">
        <v>20</v>
      </c>
      <c r="D124" s="43" t="s">
        <v>243</v>
      </c>
      <c r="E124" s="43" t="s">
        <v>37</v>
      </c>
      <c r="F124" s="44">
        <v>44701</v>
      </c>
      <c r="G124" s="43" t="s">
        <v>456</v>
      </c>
      <c r="H124" s="43">
        <v>1</v>
      </c>
      <c r="I124" s="43">
        <v>5</v>
      </c>
      <c r="J124" s="43" t="s">
        <v>226</v>
      </c>
      <c r="K124" s="43" t="s">
        <v>336</v>
      </c>
      <c r="X124" s="45">
        <v>465</v>
      </c>
      <c r="Y124" s="45">
        <v>25.044959572736389</v>
      </c>
      <c r="Z124" s="21">
        <v>146.60863019526019</v>
      </c>
      <c r="AA124" s="21">
        <v>4082.8912322288911</v>
      </c>
      <c r="AB124" s="21">
        <v>3097.4920957262639</v>
      </c>
      <c r="AE124" s="43" t="s">
        <v>102</v>
      </c>
    </row>
    <row r="125" spans="1:32" ht="15" customHeight="1" x14ac:dyDescent="0.45">
      <c r="A125" s="43" t="s">
        <v>457</v>
      </c>
      <c r="B125" s="44">
        <v>44907</v>
      </c>
      <c r="C125" s="43">
        <v>70</v>
      </c>
      <c r="D125" s="43" t="s">
        <v>214</v>
      </c>
      <c r="E125" s="43" t="s">
        <v>48</v>
      </c>
      <c r="F125" s="44">
        <v>44851</v>
      </c>
      <c r="G125" s="43" t="s">
        <v>458</v>
      </c>
      <c r="H125" s="43">
        <v>1</v>
      </c>
      <c r="I125" s="43">
        <v>5</v>
      </c>
      <c r="J125" s="43" t="s">
        <v>226</v>
      </c>
      <c r="K125" s="43" t="s">
        <v>381</v>
      </c>
      <c r="L125" s="43" t="s">
        <v>453</v>
      </c>
      <c r="M125" s="43">
        <v>130</v>
      </c>
      <c r="N125" s="43">
        <v>1</v>
      </c>
      <c r="O125" s="43" t="s">
        <v>218</v>
      </c>
      <c r="P125" s="43" t="s">
        <v>57</v>
      </c>
      <c r="X125" s="45">
        <v>324.375</v>
      </c>
      <c r="Y125" s="45">
        <v>22.377094874000061</v>
      </c>
      <c r="Z125" s="21">
        <v>632.70553201436996</v>
      </c>
      <c r="AA125" s="21">
        <v>2765.4667882025619</v>
      </c>
      <c r="AB125" s="21">
        <v>314.01249399503422</v>
      </c>
      <c r="AE125" s="43" t="s">
        <v>102</v>
      </c>
      <c r="AF125" s="43" t="s">
        <v>459</v>
      </c>
    </row>
    <row r="126" spans="1:32" ht="15" customHeight="1" x14ac:dyDescent="0.45">
      <c r="A126" s="43" t="s">
        <v>460</v>
      </c>
      <c r="B126" s="44">
        <v>44908</v>
      </c>
      <c r="C126" s="43" t="s">
        <v>354</v>
      </c>
      <c r="D126" s="43" t="s">
        <v>214</v>
      </c>
      <c r="E126" s="43" t="s">
        <v>231</v>
      </c>
      <c r="F126" s="44">
        <v>44855</v>
      </c>
      <c r="G126" s="43" t="s">
        <v>391</v>
      </c>
      <c r="H126" s="43">
        <v>1</v>
      </c>
      <c r="I126" s="43">
        <v>3</v>
      </c>
      <c r="J126" s="43" t="s">
        <v>216</v>
      </c>
      <c r="K126" s="43" t="s">
        <v>381</v>
      </c>
      <c r="L126" s="43" t="s">
        <v>461</v>
      </c>
      <c r="M126" s="43">
        <v>130</v>
      </c>
      <c r="N126" s="43">
        <v>1</v>
      </c>
      <c r="O126" s="43" t="s">
        <v>218</v>
      </c>
      <c r="P126" s="43" t="s">
        <v>43</v>
      </c>
      <c r="R126" s="43">
        <v>1</v>
      </c>
      <c r="S126" s="43">
        <v>3</v>
      </c>
      <c r="T126" s="43">
        <v>3.5</v>
      </c>
      <c r="U126" s="43">
        <v>2</v>
      </c>
      <c r="V126" s="43">
        <v>0.5</v>
      </c>
      <c r="X126" s="45">
        <v>1337.5714285714289</v>
      </c>
      <c r="Y126" s="45">
        <v>421.65011126113859</v>
      </c>
      <c r="Z126" s="21">
        <v>212.2040512040258</v>
      </c>
      <c r="AA126" s="21">
        <v>1236.128007210433</v>
      </c>
      <c r="AB126" s="21">
        <v>783.57376381704694</v>
      </c>
      <c r="AE126" s="43" t="s">
        <v>41</v>
      </c>
      <c r="AF126" s="43" t="s">
        <v>462</v>
      </c>
    </row>
    <row r="127" spans="1:32" ht="15" customHeight="1" x14ac:dyDescent="0.45">
      <c r="A127" s="43" t="s">
        <v>463</v>
      </c>
      <c r="B127" s="44">
        <v>44908</v>
      </c>
      <c r="C127" s="43" t="s">
        <v>354</v>
      </c>
      <c r="D127" s="43" t="s">
        <v>214</v>
      </c>
      <c r="E127" s="43" t="s">
        <v>231</v>
      </c>
      <c r="F127" s="44">
        <v>44855</v>
      </c>
      <c r="G127" s="43" t="s">
        <v>391</v>
      </c>
      <c r="H127" s="43">
        <v>1</v>
      </c>
      <c r="I127" s="43">
        <v>3</v>
      </c>
      <c r="J127" s="43" t="s">
        <v>216</v>
      </c>
      <c r="K127" s="43" t="s">
        <v>381</v>
      </c>
      <c r="L127" s="43" t="s">
        <v>464</v>
      </c>
      <c r="M127" s="43">
        <v>130</v>
      </c>
      <c r="N127" s="43">
        <v>1</v>
      </c>
      <c r="O127" s="43" t="s">
        <v>218</v>
      </c>
      <c r="P127" s="43" t="s">
        <v>43</v>
      </c>
      <c r="R127" s="43">
        <v>1</v>
      </c>
      <c r="S127" s="43">
        <v>3</v>
      </c>
      <c r="T127" s="43">
        <v>4.2</v>
      </c>
      <c r="U127" s="43">
        <v>2</v>
      </c>
      <c r="V127" s="43">
        <v>0.5</v>
      </c>
      <c r="X127" s="45">
        <v>969.57142857142856</v>
      </c>
      <c r="Y127" s="45">
        <v>329.48785242852148</v>
      </c>
      <c r="Z127" s="21">
        <v>440.91759622096998</v>
      </c>
      <c r="AA127" s="21">
        <v>881.65172239255776</v>
      </c>
      <c r="AB127" s="21">
        <v>317.35966381489271</v>
      </c>
      <c r="AE127" s="43" t="s">
        <v>41</v>
      </c>
      <c r="AF127" s="43" t="s">
        <v>465</v>
      </c>
    </row>
    <row r="128" spans="1:32" ht="15" customHeight="1" x14ac:dyDescent="0.45">
      <c r="A128" s="43" t="s">
        <v>466</v>
      </c>
      <c r="B128" s="44">
        <v>44909</v>
      </c>
      <c r="C128" s="43">
        <v>70</v>
      </c>
      <c r="D128" s="43" t="s">
        <v>214</v>
      </c>
      <c r="E128" s="43" t="s">
        <v>231</v>
      </c>
      <c r="F128" s="44">
        <v>44336</v>
      </c>
      <c r="G128" s="43" t="s">
        <v>467</v>
      </c>
      <c r="H128" s="43">
        <v>1</v>
      </c>
      <c r="I128" s="43">
        <v>3</v>
      </c>
      <c r="J128" s="43" t="s">
        <v>226</v>
      </c>
      <c r="K128" s="43" t="s">
        <v>336</v>
      </c>
      <c r="P128" s="43" t="s">
        <v>57</v>
      </c>
      <c r="X128" s="45">
        <v>969.5</v>
      </c>
      <c r="Y128" s="45">
        <v>151.18366313858121</v>
      </c>
      <c r="Z128" s="21">
        <v>152.13437192142021</v>
      </c>
      <c r="AA128" s="21">
        <v>1864.373831133177</v>
      </c>
      <c r="AB128" s="21">
        <v>1476.040095602727</v>
      </c>
      <c r="AE128" s="43" t="s">
        <v>102</v>
      </c>
    </row>
    <row r="129" spans="1:32" ht="15" customHeight="1" x14ac:dyDescent="0.45">
      <c r="A129" s="43" t="s">
        <v>468</v>
      </c>
      <c r="B129" s="44">
        <v>44914</v>
      </c>
      <c r="C129" s="43" t="s">
        <v>354</v>
      </c>
      <c r="D129" s="43" t="s">
        <v>214</v>
      </c>
      <c r="E129" s="43" t="s">
        <v>231</v>
      </c>
      <c r="F129" s="44">
        <v>44855</v>
      </c>
      <c r="G129" s="43" t="s">
        <v>391</v>
      </c>
      <c r="H129" s="43">
        <v>1</v>
      </c>
      <c r="I129" s="43">
        <v>3</v>
      </c>
      <c r="J129" s="43" t="s">
        <v>226</v>
      </c>
      <c r="K129" s="43" t="s">
        <v>381</v>
      </c>
      <c r="L129" s="43" t="s">
        <v>469</v>
      </c>
      <c r="M129" s="43">
        <v>150</v>
      </c>
      <c r="N129" s="43">
        <v>1</v>
      </c>
      <c r="O129" s="43" t="s">
        <v>218</v>
      </c>
      <c r="P129" s="43" t="s">
        <v>57</v>
      </c>
      <c r="Q129" s="43">
        <v>0</v>
      </c>
      <c r="U129" s="43">
        <v>2</v>
      </c>
      <c r="V129" s="43">
        <v>0.5</v>
      </c>
      <c r="X129" s="45">
        <v>642</v>
      </c>
      <c r="Y129" s="45">
        <v>113.5678945242302</v>
      </c>
      <c r="Z129" s="21">
        <v>276.68587863445299</v>
      </c>
      <c r="AA129" s="21">
        <v>2361.5816802720019</v>
      </c>
      <c r="AB129" s="21">
        <v>1300.8986492060651</v>
      </c>
      <c r="AE129" s="43" t="s">
        <v>41</v>
      </c>
      <c r="AF129" s="43" t="s">
        <v>403</v>
      </c>
    </row>
    <row r="130" spans="1:32" ht="15" customHeight="1" x14ac:dyDescent="0.45">
      <c r="A130" s="43" t="s">
        <v>470</v>
      </c>
      <c r="B130" s="44">
        <v>44914</v>
      </c>
      <c r="C130" s="43" t="s">
        <v>354</v>
      </c>
      <c r="D130" s="43" t="s">
        <v>214</v>
      </c>
      <c r="E130" s="43" t="s">
        <v>231</v>
      </c>
      <c r="F130" s="44">
        <v>44855</v>
      </c>
      <c r="G130" s="43" t="s">
        <v>391</v>
      </c>
      <c r="H130" s="43">
        <v>1</v>
      </c>
      <c r="I130" s="43">
        <v>3</v>
      </c>
      <c r="J130" s="43" t="s">
        <v>226</v>
      </c>
      <c r="K130" s="43" t="s">
        <v>381</v>
      </c>
      <c r="L130" s="43" t="s">
        <v>469</v>
      </c>
      <c r="M130" s="43">
        <v>150</v>
      </c>
      <c r="N130" s="43">
        <v>1</v>
      </c>
      <c r="O130" s="43" t="s">
        <v>218</v>
      </c>
      <c r="P130" s="43" t="s">
        <v>57</v>
      </c>
      <c r="Q130" s="43">
        <v>0</v>
      </c>
      <c r="U130" s="43">
        <v>2</v>
      </c>
      <c r="V130" s="43">
        <v>0.5</v>
      </c>
      <c r="X130" s="45">
        <v>584.33333333333337</v>
      </c>
      <c r="Y130" s="45">
        <v>102.8391408408729</v>
      </c>
      <c r="Z130" s="21">
        <v>211.20538413524639</v>
      </c>
      <c r="AA130" s="21">
        <v>2377.4368104558362</v>
      </c>
      <c r="AB130" s="21">
        <v>1335.636072766194</v>
      </c>
      <c r="AE130" s="43" t="s">
        <v>41</v>
      </c>
      <c r="AF130" s="43" t="s">
        <v>471</v>
      </c>
    </row>
    <row r="131" spans="1:32" ht="15" customHeight="1" x14ac:dyDescent="0.45">
      <c r="A131" s="43" t="s">
        <v>472</v>
      </c>
      <c r="B131" s="44">
        <v>44915</v>
      </c>
      <c r="C131" s="43">
        <v>70</v>
      </c>
      <c r="D131" s="43" t="s">
        <v>214</v>
      </c>
      <c r="E131" s="43" t="s">
        <v>429</v>
      </c>
      <c r="F131" s="44">
        <v>44700</v>
      </c>
      <c r="G131" s="43" t="s">
        <v>430</v>
      </c>
      <c r="H131" s="43">
        <v>1</v>
      </c>
      <c r="I131" s="43">
        <v>4</v>
      </c>
      <c r="J131" s="43" t="s">
        <v>226</v>
      </c>
      <c r="K131" s="43" t="s">
        <v>336</v>
      </c>
      <c r="P131" s="43" t="s">
        <v>57</v>
      </c>
      <c r="X131" s="45">
        <v>460.3</v>
      </c>
      <c r="Y131" s="45">
        <v>22.136169497001958</v>
      </c>
      <c r="Z131" s="21">
        <v>130.0862226635218</v>
      </c>
      <c r="AA131" s="21">
        <v>3514.4311971176312</v>
      </c>
      <c r="AB131" s="21">
        <v>2829.3659822892232</v>
      </c>
      <c r="AE131" s="43" t="s">
        <v>102</v>
      </c>
    </row>
    <row r="132" spans="1:32" ht="15" customHeight="1" x14ac:dyDescent="0.45">
      <c r="A132" s="43" t="s">
        <v>473</v>
      </c>
      <c r="B132" s="44">
        <v>44915</v>
      </c>
      <c r="C132" s="43" t="s">
        <v>354</v>
      </c>
      <c r="D132" s="43" t="s">
        <v>214</v>
      </c>
      <c r="E132" s="43" t="s">
        <v>231</v>
      </c>
      <c r="F132" s="44">
        <v>44855</v>
      </c>
      <c r="G132" s="43" t="s">
        <v>391</v>
      </c>
      <c r="H132" s="43">
        <v>1</v>
      </c>
      <c r="I132" s="43">
        <v>3</v>
      </c>
      <c r="J132" s="43" t="s">
        <v>226</v>
      </c>
      <c r="K132" s="43" t="s">
        <v>381</v>
      </c>
      <c r="L132" s="43" t="s">
        <v>474</v>
      </c>
      <c r="M132" s="43">
        <v>150</v>
      </c>
      <c r="N132" s="43">
        <v>1</v>
      </c>
      <c r="O132" s="43" t="s">
        <v>218</v>
      </c>
      <c r="P132" s="43" t="s">
        <v>57</v>
      </c>
      <c r="Q132" s="43">
        <v>2</v>
      </c>
      <c r="U132" s="43">
        <v>2</v>
      </c>
      <c r="V132" s="43">
        <v>0.5</v>
      </c>
      <c r="Z132" s="21">
        <v>277.04925586779899</v>
      </c>
      <c r="AA132" s="21">
        <v>2004.025939423974</v>
      </c>
      <c r="AB132" s="21">
        <v>1199.2596624632729</v>
      </c>
      <c r="AE132" s="43" t="s">
        <v>41</v>
      </c>
      <c r="AF132" s="43" t="s">
        <v>471</v>
      </c>
    </row>
    <row r="133" spans="1:32" ht="15" customHeight="1" x14ac:dyDescent="0.45">
      <c r="A133" s="43" t="s">
        <v>475</v>
      </c>
      <c r="B133" s="44">
        <v>44916</v>
      </c>
      <c r="C133" s="43" t="s">
        <v>476</v>
      </c>
      <c r="D133" s="43" t="s">
        <v>214</v>
      </c>
      <c r="E133" s="43" t="s">
        <v>48</v>
      </c>
      <c r="F133" s="44">
        <v>44734</v>
      </c>
      <c r="G133" s="43" t="s">
        <v>361</v>
      </c>
      <c r="H133" s="43">
        <v>1</v>
      </c>
      <c r="I133" s="43">
        <v>3</v>
      </c>
      <c r="J133" s="43" t="s">
        <v>226</v>
      </c>
      <c r="K133" s="43" t="s">
        <v>336</v>
      </c>
      <c r="P133" s="43" t="s">
        <v>57</v>
      </c>
      <c r="X133" s="45">
        <v>589.79999999999995</v>
      </c>
      <c r="Y133" s="45">
        <v>55.81899318332426</v>
      </c>
      <c r="Z133" s="21">
        <v>227.98222601413721</v>
      </c>
      <c r="AA133" s="21">
        <v>2079.6188317476308</v>
      </c>
      <c r="AB133" s="21">
        <v>1484.347076053042</v>
      </c>
      <c r="AE133" s="43" t="s">
        <v>102</v>
      </c>
    </row>
    <row r="134" spans="1:32" ht="15" customHeight="1" x14ac:dyDescent="0.45">
      <c r="A134" s="43" t="s">
        <v>477</v>
      </c>
      <c r="B134" s="44">
        <v>44916</v>
      </c>
      <c r="C134" s="43">
        <v>20</v>
      </c>
      <c r="D134" s="43" t="s">
        <v>243</v>
      </c>
      <c r="E134" s="43" t="s">
        <v>48</v>
      </c>
      <c r="F134" s="44">
        <v>44721</v>
      </c>
      <c r="G134" s="43" t="s">
        <v>478</v>
      </c>
      <c r="H134" s="43">
        <v>1</v>
      </c>
      <c r="I134" s="43">
        <v>3</v>
      </c>
      <c r="J134" s="43" t="s">
        <v>226</v>
      </c>
      <c r="K134" s="43" t="s">
        <v>336</v>
      </c>
      <c r="P134" s="43" t="s">
        <v>57</v>
      </c>
      <c r="X134" s="45">
        <v>691.2</v>
      </c>
      <c r="Y134" s="45">
        <v>99.645170480058894</v>
      </c>
      <c r="Z134" s="21">
        <v>144.2106872797012</v>
      </c>
      <c r="AA134" s="21">
        <v>1861.7013040565521</v>
      </c>
      <c r="AB134" s="21">
        <v>1593.850650004945</v>
      </c>
      <c r="AE134" s="43" t="s">
        <v>102</v>
      </c>
    </row>
    <row r="135" spans="1:32" ht="15" customHeight="1" x14ac:dyDescent="0.45">
      <c r="A135" s="43" t="s">
        <v>479</v>
      </c>
      <c r="B135" s="44">
        <v>44935</v>
      </c>
      <c r="C135" s="43" t="s">
        <v>354</v>
      </c>
      <c r="D135" s="43" t="s">
        <v>214</v>
      </c>
      <c r="E135" s="43" t="s">
        <v>231</v>
      </c>
      <c r="F135" s="44">
        <v>44855</v>
      </c>
      <c r="G135" s="43" t="s">
        <v>391</v>
      </c>
      <c r="H135" s="43">
        <v>1</v>
      </c>
      <c r="I135" s="43">
        <v>4</v>
      </c>
      <c r="J135" s="43" t="s">
        <v>226</v>
      </c>
      <c r="K135" s="43" t="s">
        <v>381</v>
      </c>
      <c r="L135" s="43" t="s">
        <v>469</v>
      </c>
      <c r="M135" s="43">
        <v>150</v>
      </c>
      <c r="N135" s="43">
        <v>1</v>
      </c>
      <c r="O135" s="43" t="s">
        <v>218</v>
      </c>
      <c r="P135" s="43" t="s">
        <v>57</v>
      </c>
      <c r="Q135" s="43">
        <v>5</v>
      </c>
      <c r="U135" s="43">
        <v>2</v>
      </c>
      <c r="V135" s="43">
        <v>0.5</v>
      </c>
      <c r="X135" s="45">
        <v>736.75</v>
      </c>
      <c r="Y135" s="45">
        <v>118.5450863595788</v>
      </c>
      <c r="Z135" s="21">
        <v>451.94306969642668</v>
      </c>
      <c r="AA135" s="21">
        <v>2505.855784252175</v>
      </c>
      <c r="AB135" s="21">
        <v>533.52033969887839</v>
      </c>
      <c r="AE135" s="43" t="s">
        <v>41</v>
      </c>
      <c r="AF135" s="43" t="s">
        <v>471</v>
      </c>
    </row>
    <row r="136" spans="1:32" ht="15" customHeight="1" x14ac:dyDescent="0.45">
      <c r="A136" s="43" t="s">
        <v>480</v>
      </c>
      <c r="B136" s="44">
        <v>44936</v>
      </c>
      <c r="C136" s="43" t="s">
        <v>354</v>
      </c>
      <c r="D136" s="43" t="s">
        <v>214</v>
      </c>
      <c r="E136" s="43" t="s">
        <v>231</v>
      </c>
      <c r="F136" s="44">
        <v>44855</v>
      </c>
      <c r="G136" s="43" t="s">
        <v>391</v>
      </c>
      <c r="H136" s="43">
        <v>1</v>
      </c>
      <c r="I136" s="43">
        <v>3</v>
      </c>
      <c r="J136" s="43" t="s">
        <v>226</v>
      </c>
      <c r="K136" s="43" t="s">
        <v>381</v>
      </c>
      <c r="L136" s="43" t="s">
        <v>481</v>
      </c>
      <c r="M136" s="43">
        <v>150</v>
      </c>
      <c r="N136" s="43">
        <v>1</v>
      </c>
      <c r="O136" s="43" t="s">
        <v>218</v>
      </c>
      <c r="P136" s="43" t="s">
        <v>57</v>
      </c>
      <c r="Q136" s="43">
        <v>5</v>
      </c>
      <c r="U136" s="43">
        <v>2</v>
      </c>
      <c r="V136" s="43">
        <v>0.5</v>
      </c>
      <c r="X136" s="45">
        <v>429.33333333333331</v>
      </c>
      <c r="Y136" s="45">
        <v>21.16338557246663</v>
      </c>
      <c r="Z136" s="21">
        <v>215.31181037426001</v>
      </c>
      <c r="AA136" s="21">
        <v>2551.9246916297802</v>
      </c>
      <c r="AB136" s="21">
        <v>1850.381797523519</v>
      </c>
      <c r="AE136" s="43" t="s">
        <v>41</v>
      </c>
      <c r="AF136" s="43" t="s">
        <v>482</v>
      </c>
    </row>
    <row r="137" spans="1:32" ht="15" customHeight="1" x14ac:dyDescent="0.45">
      <c r="A137" s="43" t="s">
        <v>483</v>
      </c>
      <c r="B137" s="44">
        <v>44936</v>
      </c>
      <c r="C137" s="43" t="s">
        <v>354</v>
      </c>
      <c r="D137" s="43" t="s">
        <v>214</v>
      </c>
      <c r="E137" s="43" t="s">
        <v>231</v>
      </c>
      <c r="F137" s="44">
        <v>44855</v>
      </c>
      <c r="G137" s="43" t="s">
        <v>391</v>
      </c>
      <c r="H137" s="43">
        <v>1</v>
      </c>
      <c r="I137" s="43">
        <v>3</v>
      </c>
      <c r="J137" s="43" t="s">
        <v>226</v>
      </c>
      <c r="K137" s="43" t="s">
        <v>381</v>
      </c>
      <c r="L137" s="43" t="s">
        <v>484</v>
      </c>
      <c r="M137" s="43">
        <v>150</v>
      </c>
      <c r="N137" s="43">
        <v>1</v>
      </c>
      <c r="O137" s="43" t="s">
        <v>218</v>
      </c>
      <c r="P137" s="43" t="s">
        <v>57</v>
      </c>
      <c r="Q137" s="43">
        <v>5</v>
      </c>
      <c r="U137" s="43">
        <v>2</v>
      </c>
      <c r="V137" s="43">
        <v>0.5</v>
      </c>
      <c r="X137" s="45">
        <v>466.8</v>
      </c>
      <c r="Y137" s="45">
        <v>31.542986542177641</v>
      </c>
      <c r="Z137" s="21">
        <v>305.46960234642029</v>
      </c>
      <c r="AA137" s="21">
        <v>2277.1218386146429</v>
      </c>
      <c r="AB137" s="21">
        <v>1175.373610580858</v>
      </c>
      <c r="AE137" s="43" t="s">
        <v>41</v>
      </c>
      <c r="AF137" s="43" t="s">
        <v>482</v>
      </c>
    </row>
    <row r="138" spans="1:32" ht="15" customHeight="1" x14ac:dyDescent="0.45">
      <c r="A138" s="43" t="s">
        <v>485</v>
      </c>
      <c r="B138" s="44">
        <v>44936</v>
      </c>
      <c r="C138" s="43" t="s">
        <v>354</v>
      </c>
      <c r="D138" s="43" t="s">
        <v>214</v>
      </c>
      <c r="E138" s="43" t="s">
        <v>231</v>
      </c>
      <c r="F138" s="44">
        <v>44855</v>
      </c>
      <c r="G138" s="43" t="s">
        <v>391</v>
      </c>
      <c r="H138" s="43">
        <v>1</v>
      </c>
      <c r="I138" s="43">
        <v>3</v>
      </c>
      <c r="J138" s="43" t="s">
        <v>226</v>
      </c>
      <c r="K138" s="43" t="s">
        <v>381</v>
      </c>
      <c r="L138" s="43" t="s">
        <v>486</v>
      </c>
      <c r="M138" s="43">
        <v>150</v>
      </c>
      <c r="N138" s="43">
        <v>1</v>
      </c>
      <c r="O138" s="43" t="s">
        <v>218</v>
      </c>
      <c r="P138" s="43" t="s">
        <v>57</v>
      </c>
      <c r="Q138" s="43">
        <v>5</v>
      </c>
      <c r="U138" s="43">
        <v>2</v>
      </c>
      <c r="V138" s="43">
        <v>0.5</v>
      </c>
      <c r="X138" s="45">
        <v>1298.5999999999999</v>
      </c>
      <c r="Y138" s="45">
        <v>196.25656676911481</v>
      </c>
      <c r="Z138" s="21">
        <v>88.941523494819776</v>
      </c>
      <c r="AA138" s="21">
        <v>1735.225599801219</v>
      </c>
      <c r="AB138" s="21">
        <v>1206.645874358419</v>
      </c>
      <c r="AE138" s="43" t="s">
        <v>41</v>
      </c>
      <c r="AF138" s="43" t="s">
        <v>482</v>
      </c>
    </row>
    <row r="139" spans="1:32" ht="15" customHeight="1" x14ac:dyDescent="0.45">
      <c r="A139" s="43" t="s">
        <v>487</v>
      </c>
      <c r="B139" s="44">
        <v>44939</v>
      </c>
      <c r="C139" s="43" t="s">
        <v>354</v>
      </c>
      <c r="D139" s="43" t="s">
        <v>214</v>
      </c>
      <c r="E139" s="43" t="s">
        <v>231</v>
      </c>
      <c r="F139" s="44">
        <v>44855</v>
      </c>
      <c r="G139" s="43" t="s">
        <v>391</v>
      </c>
      <c r="H139" s="43">
        <v>1</v>
      </c>
      <c r="I139" s="43">
        <v>7</v>
      </c>
      <c r="J139" s="43" t="s">
        <v>226</v>
      </c>
      <c r="K139" s="43" t="s">
        <v>381</v>
      </c>
      <c r="L139" s="43" t="s">
        <v>488</v>
      </c>
      <c r="M139" s="43">
        <v>150</v>
      </c>
      <c r="N139" s="43">
        <v>1</v>
      </c>
      <c r="O139" s="43" t="s">
        <v>218</v>
      </c>
      <c r="P139" s="43" t="s">
        <v>57</v>
      </c>
      <c r="Q139" s="43">
        <v>5</v>
      </c>
      <c r="Z139" s="21">
        <v>-176.4021776616573</v>
      </c>
      <c r="AA139" s="21">
        <v>1292.6067926666899</v>
      </c>
      <c r="AB139" s="21">
        <v>1094.2461432015621</v>
      </c>
      <c r="AE139" s="43" t="s">
        <v>41</v>
      </c>
    </row>
    <row r="140" spans="1:32" ht="15" customHeight="1" x14ac:dyDescent="0.45">
      <c r="A140" s="43" t="s">
        <v>489</v>
      </c>
      <c r="B140" s="44">
        <v>44943</v>
      </c>
      <c r="C140" s="43" t="s">
        <v>354</v>
      </c>
      <c r="D140" s="43" t="s">
        <v>214</v>
      </c>
      <c r="E140" s="43" t="s">
        <v>231</v>
      </c>
      <c r="F140" s="44">
        <v>44855</v>
      </c>
      <c r="G140" s="43" t="s">
        <v>391</v>
      </c>
      <c r="H140" s="43">
        <v>1</v>
      </c>
      <c r="I140" s="43">
        <v>7</v>
      </c>
      <c r="J140" s="43" t="s">
        <v>226</v>
      </c>
      <c r="K140" s="43" t="s">
        <v>381</v>
      </c>
      <c r="L140" s="43" t="s">
        <v>490</v>
      </c>
      <c r="M140" s="43">
        <v>150</v>
      </c>
      <c r="N140" s="43">
        <v>1</v>
      </c>
      <c r="O140" s="43" t="s">
        <v>218</v>
      </c>
      <c r="P140" s="43" t="s">
        <v>57</v>
      </c>
      <c r="U140" s="43">
        <v>4</v>
      </c>
      <c r="V140" s="43">
        <v>24</v>
      </c>
      <c r="X140" s="45">
        <v>1431.8</v>
      </c>
      <c r="Y140" s="45">
        <v>172.82638687422701</v>
      </c>
      <c r="Z140" s="21">
        <v>101.8722504377365</v>
      </c>
      <c r="AA140" s="21">
        <v>2012.8375954997059</v>
      </c>
      <c r="AB140" s="21">
        <v>1552.3143962113529</v>
      </c>
      <c r="AE140" s="43" t="s">
        <v>102</v>
      </c>
      <c r="AF140" s="43" t="s">
        <v>491</v>
      </c>
    </row>
    <row r="141" spans="1:32" ht="15" customHeight="1" x14ac:dyDescent="0.45">
      <c r="A141" s="43" t="s">
        <v>492</v>
      </c>
      <c r="B141" s="44">
        <v>44944</v>
      </c>
      <c r="C141" s="43" t="s">
        <v>354</v>
      </c>
      <c r="D141" s="43" t="s">
        <v>214</v>
      </c>
      <c r="E141" s="43" t="s">
        <v>231</v>
      </c>
      <c r="F141" s="44">
        <v>44855</v>
      </c>
      <c r="G141" s="43" t="s">
        <v>391</v>
      </c>
      <c r="H141" s="43">
        <v>1</v>
      </c>
      <c r="I141" s="43">
        <v>3</v>
      </c>
      <c r="J141" s="43" t="s">
        <v>226</v>
      </c>
      <c r="K141" s="43" t="s">
        <v>381</v>
      </c>
      <c r="L141" s="43" t="s">
        <v>490</v>
      </c>
      <c r="M141" s="43">
        <v>150</v>
      </c>
      <c r="N141" s="43">
        <v>1</v>
      </c>
      <c r="O141" s="43" t="s">
        <v>218</v>
      </c>
      <c r="P141" s="43" t="s">
        <v>57</v>
      </c>
      <c r="X141" s="45">
        <v>1153</v>
      </c>
      <c r="Y141" s="45">
        <v>355.69790553220861</v>
      </c>
      <c r="Z141" s="21">
        <v>74.956090499957511</v>
      </c>
      <c r="AA141" s="21">
        <v>1653.205889991857</v>
      </c>
      <c r="AB141" s="21">
        <v>1585.1175838272129</v>
      </c>
      <c r="AE141" s="43" t="s">
        <v>102</v>
      </c>
      <c r="AF141" s="43" t="s">
        <v>493</v>
      </c>
    </row>
    <row r="142" spans="1:32" ht="15" customHeight="1" x14ac:dyDescent="0.45">
      <c r="A142" s="43" t="s">
        <v>494</v>
      </c>
      <c r="B142" s="44">
        <v>44945</v>
      </c>
      <c r="C142" s="43">
        <v>70</v>
      </c>
      <c r="D142" s="43" t="s">
        <v>214</v>
      </c>
      <c r="F142" s="44">
        <v>44700</v>
      </c>
      <c r="G142" s="43" t="s">
        <v>430</v>
      </c>
      <c r="H142" s="43">
        <v>1</v>
      </c>
      <c r="I142" s="43">
        <v>6</v>
      </c>
      <c r="J142" s="43" t="s">
        <v>226</v>
      </c>
      <c r="K142" s="43" t="s">
        <v>227</v>
      </c>
      <c r="L142" s="43" t="s">
        <v>339</v>
      </c>
      <c r="M142" s="43">
        <v>150</v>
      </c>
      <c r="N142" s="43">
        <v>1</v>
      </c>
      <c r="O142" s="43" t="s">
        <v>218</v>
      </c>
      <c r="P142" s="43" t="s">
        <v>57</v>
      </c>
      <c r="U142" s="43">
        <v>1</v>
      </c>
      <c r="V142" s="43">
        <v>0.5</v>
      </c>
      <c r="X142" s="45">
        <v>614.71428571428567</v>
      </c>
      <c r="Y142" s="45">
        <v>228.10192852301441</v>
      </c>
      <c r="AE142" s="43" t="s">
        <v>41</v>
      </c>
      <c r="AF142" s="43" t="s">
        <v>495</v>
      </c>
    </row>
    <row r="143" spans="1:32" ht="15" customHeight="1" x14ac:dyDescent="0.45">
      <c r="A143" s="43" t="s">
        <v>496</v>
      </c>
      <c r="B143" s="44">
        <v>44945</v>
      </c>
      <c r="C143" s="43">
        <v>70</v>
      </c>
      <c r="D143" s="43" t="s">
        <v>214</v>
      </c>
      <c r="F143" s="44">
        <v>44700</v>
      </c>
      <c r="G143" s="43" t="s">
        <v>430</v>
      </c>
      <c r="H143" s="43">
        <v>1</v>
      </c>
      <c r="I143" s="43">
        <v>6</v>
      </c>
      <c r="J143" s="43" t="s">
        <v>226</v>
      </c>
      <c r="K143" s="43" t="s">
        <v>227</v>
      </c>
      <c r="L143" s="43" t="s">
        <v>339</v>
      </c>
      <c r="M143" s="43">
        <v>150</v>
      </c>
      <c r="N143" s="43">
        <v>1</v>
      </c>
      <c r="O143" s="43" t="s">
        <v>218</v>
      </c>
      <c r="P143" s="43" t="s">
        <v>57</v>
      </c>
      <c r="U143" s="43">
        <v>1</v>
      </c>
      <c r="V143" s="43">
        <v>0.5</v>
      </c>
      <c r="X143" s="45">
        <v>580.20000000000005</v>
      </c>
      <c r="Y143" s="45">
        <v>95.898696550057437</v>
      </c>
      <c r="AE143" s="43" t="s">
        <v>41</v>
      </c>
      <c r="AF143" s="43" t="s">
        <v>495</v>
      </c>
    </row>
    <row r="144" spans="1:32" ht="15" customHeight="1" x14ac:dyDescent="0.45">
      <c r="A144" s="43" t="s">
        <v>497</v>
      </c>
      <c r="B144" s="44">
        <v>44946</v>
      </c>
      <c r="C144" s="43" t="s">
        <v>354</v>
      </c>
      <c r="D144" s="43" t="s">
        <v>214</v>
      </c>
      <c r="E144" s="43" t="s">
        <v>231</v>
      </c>
      <c r="F144" s="44">
        <v>44855</v>
      </c>
      <c r="G144" s="43" t="s">
        <v>391</v>
      </c>
      <c r="H144" s="43">
        <v>1</v>
      </c>
      <c r="I144" s="43">
        <v>7</v>
      </c>
      <c r="J144" s="43" t="s">
        <v>216</v>
      </c>
      <c r="K144" s="43" t="s">
        <v>381</v>
      </c>
      <c r="L144" s="43" t="s">
        <v>490</v>
      </c>
      <c r="M144" s="43">
        <v>150</v>
      </c>
      <c r="N144" s="43">
        <v>1</v>
      </c>
      <c r="O144" s="43" t="s">
        <v>218</v>
      </c>
      <c r="P144" s="43" t="s">
        <v>43</v>
      </c>
      <c r="R144" s="43">
        <v>1</v>
      </c>
      <c r="S144" s="43">
        <v>3</v>
      </c>
      <c r="T144" s="43">
        <v>4</v>
      </c>
      <c r="U144" s="43">
        <v>1</v>
      </c>
      <c r="V144" s="43">
        <v>0.5</v>
      </c>
      <c r="X144" s="45">
        <v>1281.8</v>
      </c>
      <c r="Y144" s="45">
        <v>208.0143264296957</v>
      </c>
      <c r="Z144" s="21">
        <v>108.0490797758101</v>
      </c>
      <c r="AA144" s="21">
        <v>1536.7123411565381</v>
      </c>
      <c r="AB144" s="21">
        <v>928.90122726286177</v>
      </c>
      <c r="AE144" s="43" t="s">
        <v>102</v>
      </c>
      <c r="AF144" s="43" t="s">
        <v>498</v>
      </c>
    </row>
    <row r="145" spans="1:32" ht="15" customHeight="1" x14ac:dyDescent="0.45">
      <c r="A145" s="43" t="s">
        <v>499</v>
      </c>
      <c r="B145" s="44">
        <v>44946</v>
      </c>
      <c r="C145" s="43" t="s">
        <v>354</v>
      </c>
      <c r="D145" s="43" t="s">
        <v>214</v>
      </c>
      <c r="E145" s="43" t="s">
        <v>231</v>
      </c>
      <c r="F145" s="44">
        <v>44855</v>
      </c>
      <c r="G145" s="43" t="s">
        <v>391</v>
      </c>
      <c r="H145" s="43">
        <v>1</v>
      </c>
      <c r="I145" s="43">
        <v>7</v>
      </c>
      <c r="J145" s="43" t="s">
        <v>226</v>
      </c>
      <c r="K145" s="43" t="s">
        <v>381</v>
      </c>
      <c r="L145" s="43" t="s">
        <v>490</v>
      </c>
      <c r="M145" s="43">
        <v>150</v>
      </c>
      <c r="N145" s="43">
        <v>1</v>
      </c>
      <c r="O145" s="43" t="s">
        <v>218</v>
      </c>
      <c r="P145" s="43" t="s">
        <v>57</v>
      </c>
      <c r="U145" s="43">
        <v>2</v>
      </c>
      <c r="V145" s="43">
        <v>24</v>
      </c>
      <c r="X145" s="45">
        <v>881.5</v>
      </c>
      <c r="Y145" s="45">
        <v>115.70328430947841</v>
      </c>
      <c r="Z145" s="21">
        <v>203.93579453229901</v>
      </c>
      <c r="AA145" s="21">
        <v>1754.265559263172</v>
      </c>
      <c r="AB145" s="21">
        <v>803.43251975277678</v>
      </c>
      <c r="AE145" s="43" t="s">
        <v>102</v>
      </c>
    </row>
    <row r="146" spans="1:32" ht="15" customHeight="1" x14ac:dyDescent="0.45">
      <c r="A146" s="43" t="s">
        <v>500</v>
      </c>
      <c r="B146" s="44">
        <v>44946</v>
      </c>
      <c r="C146" s="43" t="s">
        <v>354</v>
      </c>
      <c r="D146" s="43" t="s">
        <v>214</v>
      </c>
      <c r="E146" s="43" t="s">
        <v>231</v>
      </c>
      <c r="F146" s="44">
        <v>44855</v>
      </c>
      <c r="G146" s="43" t="s">
        <v>391</v>
      </c>
      <c r="H146" s="43">
        <v>1</v>
      </c>
      <c r="I146" s="43">
        <v>7</v>
      </c>
      <c r="J146" s="43" t="s">
        <v>226</v>
      </c>
      <c r="K146" s="43" t="s">
        <v>336</v>
      </c>
      <c r="P146" s="43" t="s">
        <v>57</v>
      </c>
      <c r="X146" s="45">
        <v>662.7</v>
      </c>
      <c r="Y146" s="45">
        <v>39.980120059849753</v>
      </c>
      <c r="Z146" s="21">
        <v>159.48774913946801</v>
      </c>
      <c r="AA146" s="21">
        <v>4139.3217815995304</v>
      </c>
      <c r="AB146" s="21">
        <v>3285.4692021601732</v>
      </c>
      <c r="AE146" s="43" t="s">
        <v>102</v>
      </c>
    </row>
    <row r="147" spans="1:32" ht="15" customHeight="1" x14ac:dyDescent="0.45">
      <c r="A147" s="43" t="s">
        <v>501</v>
      </c>
      <c r="B147" s="44">
        <v>44945</v>
      </c>
      <c r="C147" s="43">
        <v>70</v>
      </c>
      <c r="D147" s="43" t="s">
        <v>214</v>
      </c>
      <c r="F147" s="44">
        <v>44700</v>
      </c>
      <c r="G147" s="43" t="s">
        <v>430</v>
      </c>
      <c r="H147" s="43">
        <v>1</v>
      </c>
      <c r="I147" s="43">
        <v>6</v>
      </c>
      <c r="J147" s="43" t="s">
        <v>226</v>
      </c>
      <c r="K147" s="43" t="s">
        <v>227</v>
      </c>
      <c r="L147" s="43" t="s">
        <v>339</v>
      </c>
      <c r="M147" s="43">
        <v>150</v>
      </c>
      <c r="N147" s="43">
        <v>1</v>
      </c>
      <c r="O147" s="43" t="s">
        <v>218</v>
      </c>
      <c r="P147" s="43" t="s">
        <v>57</v>
      </c>
      <c r="U147" s="43">
        <v>1</v>
      </c>
      <c r="V147" s="43">
        <v>0.5</v>
      </c>
      <c r="X147" s="45">
        <v>392.33333333333331</v>
      </c>
      <c r="Y147" s="45">
        <v>82.027773074462743</v>
      </c>
      <c r="AE147" s="43" t="s">
        <v>41</v>
      </c>
      <c r="AF147" s="43" t="s">
        <v>502</v>
      </c>
    </row>
    <row r="148" spans="1:32" ht="15" customHeight="1" x14ac:dyDescent="0.45">
      <c r="A148" s="43" t="s">
        <v>503</v>
      </c>
      <c r="B148" s="44">
        <v>44951</v>
      </c>
      <c r="C148" s="43" t="s">
        <v>213</v>
      </c>
      <c r="D148" s="43" t="s">
        <v>214</v>
      </c>
      <c r="E148" s="43" t="s">
        <v>48</v>
      </c>
      <c r="G148" s="43" t="s">
        <v>504</v>
      </c>
      <c r="H148" s="43">
        <v>1</v>
      </c>
      <c r="I148" s="43">
        <v>3</v>
      </c>
      <c r="J148" s="43" t="s">
        <v>226</v>
      </c>
      <c r="K148" s="43" t="s">
        <v>381</v>
      </c>
      <c r="L148" s="43" t="s">
        <v>484</v>
      </c>
      <c r="M148" s="43">
        <v>130</v>
      </c>
      <c r="N148" s="43">
        <v>1</v>
      </c>
      <c r="O148" s="43" t="s">
        <v>218</v>
      </c>
      <c r="P148" s="43" t="s">
        <v>57</v>
      </c>
      <c r="Q148" s="43">
        <v>10</v>
      </c>
      <c r="U148" s="43">
        <v>2</v>
      </c>
      <c r="V148" s="43">
        <v>0.5</v>
      </c>
      <c r="X148" s="45">
        <v>410.16666666666669</v>
      </c>
      <c r="Y148" s="45">
        <v>69.772049481786681</v>
      </c>
      <c r="Z148" s="21">
        <v>601.8345057964325</v>
      </c>
      <c r="AA148" s="21">
        <v>1937.3988632369781</v>
      </c>
      <c r="AB148" s="21">
        <v>633.26136966466288</v>
      </c>
      <c r="AE148" s="43" t="s">
        <v>41</v>
      </c>
    </row>
    <row r="149" spans="1:32" ht="15.75" customHeight="1" x14ac:dyDescent="0.45">
      <c r="A149" s="43" t="s">
        <v>505</v>
      </c>
      <c r="B149" s="44">
        <v>44951</v>
      </c>
      <c r="C149" s="43" t="s">
        <v>213</v>
      </c>
      <c r="D149" s="43" t="s">
        <v>214</v>
      </c>
      <c r="E149" s="43" t="s">
        <v>48</v>
      </c>
      <c r="G149" s="43" t="s">
        <v>504</v>
      </c>
      <c r="H149" s="43">
        <v>1</v>
      </c>
      <c r="I149" s="43">
        <v>3</v>
      </c>
      <c r="J149" s="43" t="s">
        <v>226</v>
      </c>
      <c r="K149" s="43" t="s">
        <v>381</v>
      </c>
      <c r="L149" s="43" t="s">
        <v>484</v>
      </c>
      <c r="M149" s="43">
        <v>130</v>
      </c>
      <c r="N149" s="43">
        <v>1</v>
      </c>
      <c r="O149" s="43" t="s">
        <v>218</v>
      </c>
      <c r="P149" s="43" t="s">
        <v>57</v>
      </c>
      <c r="Q149" s="43">
        <v>10</v>
      </c>
      <c r="U149" s="43">
        <v>2</v>
      </c>
      <c r="V149" s="43">
        <v>0.5</v>
      </c>
      <c r="W149" s="43" t="s">
        <v>506</v>
      </c>
      <c r="Z149" s="21">
        <v>233.69841277599349</v>
      </c>
      <c r="AA149" s="21">
        <v>3457.3800224814299</v>
      </c>
      <c r="AB149" s="21">
        <v>2479.620183384664</v>
      </c>
      <c r="AE149" s="43" t="s">
        <v>41</v>
      </c>
    </row>
    <row r="150" spans="1:32" ht="15" customHeight="1" x14ac:dyDescent="0.45">
      <c r="A150" s="43" t="s">
        <v>507</v>
      </c>
      <c r="B150" s="44">
        <v>44951</v>
      </c>
      <c r="C150" s="43" t="s">
        <v>213</v>
      </c>
      <c r="D150" s="43" t="s">
        <v>214</v>
      </c>
      <c r="E150" s="43" t="s">
        <v>48</v>
      </c>
      <c r="G150" s="43" t="s">
        <v>504</v>
      </c>
      <c r="H150" s="43">
        <v>1</v>
      </c>
      <c r="I150" s="43">
        <v>3</v>
      </c>
      <c r="J150" s="43" t="s">
        <v>226</v>
      </c>
      <c r="K150" s="43" t="s">
        <v>381</v>
      </c>
      <c r="L150" s="43" t="s">
        <v>484</v>
      </c>
      <c r="M150" s="43">
        <v>130</v>
      </c>
      <c r="N150" s="43">
        <v>1</v>
      </c>
      <c r="O150" s="43" t="s">
        <v>218</v>
      </c>
      <c r="P150" s="43" t="s">
        <v>57</v>
      </c>
      <c r="Q150" s="43">
        <v>10</v>
      </c>
      <c r="U150" s="43">
        <v>2</v>
      </c>
      <c r="V150" s="43">
        <v>0.5</v>
      </c>
      <c r="W150" s="43" t="s">
        <v>508</v>
      </c>
      <c r="Z150" s="21">
        <v>251.33693218231201</v>
      </c>
      <c r="AA150" s="21">
        <v>2769.5276690963142</v>
      </c>
      <c r="AB150" s="21">
        <v>2178.166889296218</v>
      </c>
      <c r="AE150" s="43" t="s">
        <v>41</v>
      </c>
    </row>
    <row r="151" spans="1:32" ht="15" customHeight="1" x14ac:dyDescent="0.45">
      <c r="A151" s="43" t="s">
        <v>509</v>
      </c>
      <c r="B151" s="44">
        <v>44951</v>
      </c>
      <c r="C151" s="43" t="s">
        <v>213</v>
      </c>
      <c r="D151" s="43" t="s">
        <v>214</v>
      </c>
      <c r="E151" s="43" t="s">
        <v>48</v>
      </c>
      <c r="G151" s="43" t="s">
        <v>504</v>
      </c>
      <c r="H151" s="43">
        <v>1</v>
      </c>
      <c r="I151" s="43">
        <v>3</v>
      </c>
      <c r="J151" s="43" t="s">
        <v>226</v>
      </c>
      <c r="K151" s="43" t="s">
        <v>381</v>
      </c>
      <c r="L151" s="43" t="s">
        <v>484</v>
      </c>
      <c r="M151" s="43">
        <v>130</v>
      </c>
      <c r="N151" s="43">
        <v>1</v>
      </c>
      <c r="O151" s="43" t="s">
        <v>218</v>
      </c>
      <c r="P151" s="43" t="s">
        <v>57</v>
      </c>
      <c r="Q151" s="43">
        <v>10</v>
      </c>
      <c r="U151" s="43">
        <v>2</v>
      </c>
      <c r="V151" s="43">
        <v>0.5</v>
      </c>
      <c r="W151" s="43" t="s">
        <v>510</v>
      </c>
      <c r="Z151" s="21">
        <v>143.33253726363199</v>
      </c>
      <c r="AA151" s="21">
        <v>1195.4433437191769</v>
      </c>
      <c r="AB151" s="21">
        <v>1046.580202174101</v>
      </c>
      <c r="AE151" s="43" t="s">
        <v>41</v>
      </c>
    </row>
    <row r="152" spans="1:32" ht="15" customHeight="1" x14ac:dyDescent="0.45">
      <c r="A152" s="43" t="s">
        <v>511</v>
      </c>
      <c r="B152" s="44">
        <v>44951</v>
      </c>
      <c r="C152" s="43" t="s">
        <v>213</v>
      </c>
      <c r="D152" s="43" t="s">
        <v>214</v>
      </c>
      <c r="E152" s="43" t="s">
        <v>48</v>
      </c>
      <c r="G152" s="43" t="s">
        <v>504</v>
      </c>
      <c r="H152" s="43">
        <v>1</v>
      </c>
      <c r="I152" s="43">
        <v>3</v>
      </c>
      <c r="J152" s="43" t="s">
        <v>226</v>
      </c>
      <c r="K152" s="43" t="s">
        <v>381</v>
      </c>
      <c r="L152" s="43" t="s">
        <v>484</v>
      </c>
      <c r="M152" s="43">
        <v>130</v>
      </c>
      <c r="N152" s="43">
        <v>1</v>
      </c>
      <c r="O152" s="43" t="s">
        <v>218</v>
      </c>
      <c r="P152" s="43" t="s">
        <v>57</v>
      </c>
      <c r="Q152" s="43">
        <v>10</v>
      </c>
      <c r="U152" s="43">
        <v>2</v>
      </c>
      <c r="V152" s="43">
        <v>0.5</v>
      </c>
      <c r="W152" s="43" t="s">
        <v>512</v>
      </c>
      <c r="Z152" s="21">
        <v>189.60948288440699</v>
      </c>
      <c r="AA152" s="21">
        <v>2205.6011961438021</v>
      </c>
      <c r="AB152" s="21">
        <v>1916.382304704184</v>
      </c>
      <c r="AE152" s="43" t="s">
        <v>41</v>
      </c>
    </row>
    <row r="153" spans="1:32" ht="15" customHeight="1" x14ac:dyDescent="0.45">
      <c r="A153" s="43" t="s">
        <v>513</v>
      </c>
      <c r="B153" s="44">
        <v>44951</v>
      </c>
      <c r="C153" s="43" t="s">
        <v>213</v>
      </c>
      <c r="D153" s="43" t="s">
        <v>214</v>
      </c>
      <c r="E153" s="43" t="s">
        <v>48</v>
      </c>
      <c r="G153" s="43" t="s">
        <v>504</v>
      </c>
      <c r="H153" s="43">
        <v>1</v>
      </c>
      <c r="I153" s="43">
        <v>3</v>
      </c>
      <c r="J153" s="43" t="s">
        <v>226</v>
      </c>
      <c r="K153" s="43" t="s">
        <v>381</v>
      </c>
      <c r="L153" s="43" t="s">
        <v>484</v>
      </c>
      <c r="M153" s="43">
        <v>130</v>
      </c>
      <c r="N153" s="43">
        <v>1</v>
      </c>
      <c r="O153" s="43" t="s">
        <v>218</v>
      </c>
      <c r="P153" s="43" t="s">
        <v>57</v>
      </c>
      <c r="Q153" s="43">
        <v>10</v>
      </c>
      <c r="U153" s="43">
        <v>2</v>
      </c>
      <c r="V153" s="43">
        <v>0.5</v>
      </c>
      <c r="W153" s="43" t="s">
        <v>514</v>
      </c>
      <c r="Z153" s="21">
        <v>162.4305099248887</v>
      </c>
      <c r="AA153" s="21">
        <v>1914.51256986523</v>
      </c>
      <c r="AB153" s="21">
        <v>1631.871018979072</v>
      </c>
      <c r="AE153" s="43" t="s">
        <v>41</v>
      </c>
    </row>
    <row r="154" spans="1:32" ht="15" customHeight="1" x14ac:dyDescent="0.45">
      <c r="A154" s="43" t="s">
        <v>515</v>
      </c>
      <c r="B154" s="44">
        <v>44959</v>
      </c>
      <c r="C154" s="43" t="s">
        <v>213</v>
      </c>
      <c r="D154" s="43" t="s">
        <v>214</v>
      </c>
      <c r="E154" s="43" t="s">
        <v>231</v>
      </c>
      <c r="F154" s="44">
        <v>44958</v>
      </c>
      <c r="G154" s="43" t="s">
        <v>399</v>
      </c>
      <c r="H154" s="43">
        <v>1</v>
      </c>
      <c r="I154" s="43">
        <v>3</v>
      </c>
      <c r="J154" s="43" t="s">
        <v>226</v>
      </c>
      <c r="K154" s="43" t="s">
        <v>381</v>
      </c>
      <c r="L154" s="43" t="s">
        <v>516</v>
      </c>
      <c r="M154" s="43">
        <v>130</v>
      </c>
      <c r="N154" s="43">
        <v>1</v>
      </c>
      <c r="O154" s="43" t="s">
        <v>218</v>
      </c>
      <c r="P154" s="43" t="s">
        <v>57</v>
      </c>
      <c r="U154" s="43">
        <v>1</v>
      </c>
      <c r="V154" s="43">
        <v>1</v>
      </c>
      <c r="X154" s="45">
        <v>902.44444444444446</v>
      </c>
      <c r="Y154" s="45">
        <v>135.34902299127009</v>
      </c>
      <c r="Z154" s="21">
        <v>325.55673519770301</v>
      </c>
      <c r="AA154" s="21">
        <v>1036.675577259834</v>
      </c>
      <c r="AB154" s="21">
        <v>606.77779992211833</v>
      </c>
      <c r="AE154" s="43" t="s">
        <v>102</v>
      </c>
    </row>
    <row r="155" spans="1:32" ht="15" customHeight="1" x14ac:dyDescent="0.45">
      <c r="A155" s="43" t="s">
        <v>517</v>
      </c>
      <c r="B155" s="44">
        <v>44959</v>
      </c>
      <c r="C155" s="43" t="s">
        <v>213</v>
      </c>
      <c r="D155" s="43" t="s">
        <v>214</v>
      </c>
      <c r="E155" s="43" t="s">
        <v>231</v>
      </c>
      <c r="F155" s="44">
        <v>44958</v>
      </c>
      <c r="G155" s="43" t="s">
        <v>399</v>
      </c>
      <c r="H155" s="43">
        <v>1</v>
      </c>
      <c r="I155" s="43">
        <v>3</v>
      </c>
      <c r="J155" s="43" t="s">
        <v>518</v>
      </c>
      <c r="K155" s="43" t="s">
        <v>381</v>
      </c>
      <c r="L155" s="43" t="s">
        <v>516</v>
      </c>
      <c r="M155" s="43">
        <v>130</v>
      </c>
      <c r="N155" s="43">
        <v>1</v>
      </c>
      <c r="O155" s="43" t="s">
        <v>218</v>
      </c>
      <c r="P155" s="43" t="s">
        <v>43</v>
      </c>
      <c r="U155" s="43">
        <v>1</v>
      </c>
      <c r="V155" s="43">
        <v>1</v>
      </c>
      <c r="X155" s="45">
        <v>1072.2</v>
      </c>
      <c r="Y155" s="45">
        <v>123.00471535677001</v>
      </c>
      <c r="Z155" s="21">
        <v>270.08920907974249</v>
      </c>
      <c r="AA155" s="21">
        <v>1262.1004300460049</v>
      </c>
      <c r="AB155" s="21">
        <v>572.45848700769568</v>
      </c>
      <c r="AE155" s="43" t="s">
        <v>102</v>
      </c>
    </row>
    <row r="156" spans="1:32" ht="15" customHeight="1" x14ac:dyDescent="0.45">
      <c r="A156" s="43" t="s">
        <v>519</v>
      </c>
      <c r="B156" s="44">
        <v>44960</v>
      </c>
      <c r="C156" s="43" t="s">
        <v>213</v>
      </c>
      <c r="D156" s="43" t="s">
        <v>214</v>
      </c>
      <c r="E156" s="43" t="s">
        <v>398</v>
      </c>
      <c r="F156" s="44">
        <v>44959</v>
      </c>
      <c r="G156" s="43" t="s">
        <v>430</v>
      </c>
      <c r="H156" s="43">
        <v>1</v>
      </c>
      <c r="I156" s="43">
        <v>3</v>
      </c>
      <c r="J156" s="43" t="s">
        <v>226</v>
      </c>
      <c r="K156" s="43" t="s">
        <v>336</v>
      </c>
      <c r="P156" s="43" t="s">
        <v>57</v>
      </c>
      <c r="U156" s="43">
        <v>1</v>
      </c>
      <c r="V156" s="43">
        <v>0.5</v>
      </c>
      <c r="X156" s="45">
        <v>919.25</v>
      </c>
      <c r="Y156" s="45">
        <v>101.55632673546241</v>
      </c>
      <c r="Z156" s="21">
        <v>269.69519257545483</v>
      </c>
      <c r="AA156" s="21">
        <v>3603.7716843883259</v>
      </c>
      <c r="AB156" s="21">
        <v>3443.1211606239631</v>
      </c>
      <c r="AE156" s="43" t="s">
        <v>102</v>
      </c>
      <c r="AF156" s="43" t="s">
        <v>520</v>
      </c>
    </row>
    <row r="157" spans="1:32" ht="15" customHeight="1" x14ac:dyDescent="0.45">
      <c r="A157" s="43" t="s">
        <v>521</v>
      </c>
      <c r="B157" s="44">
        <v>44960</v>
      </c>
      <c r="C157" s="43" t="s">
        <v>213</v>
      </c>
      <c r="D157" s="43" t="s">
        <v>214</v>
      </c>
      <c r="E157" s="43" t="s">
        <v>398</v>
      </c>
      <c r="F157" s="44">
        <v>44959</v>
      </c>
      <c r="G157" s="43" t="s">
        <v>430</v>
      </c>
      <c r="H157" s="43">
        <v>1</v>
      </c>
      <c r="I157" s="43">
        <v>3</v>
      </c>
      <c r="J157" s="43" t="s">
        <v>226</v>
      </c>
      <c r="K157" s="43" t="s">
        <v>336</v>
      </c>
      <c r="P157" s="43" t="s">
        <v>57</v>
      </c>
      <c r="U157" s="43">
        <v>1</v>
      </c>
      <c r="V157" s="43">
        <v>0.5</v>
      </c>
      <c r="X157" s="45">
        <v>939.25</v>
      </c>
      <c r="Y157" s="45">
        <v>93.901211387287219</v>
      </c>
      <c r="Z157" s="21">
        <v>321.8828042348228</v>
      </c>
      <c r="AA157" s="21">
        <v>3944.099334488988</v>
      </c>
      <c r="AB157" s="21">
        <v>3537.6083905018299</v>
      </c>
      <c r="AE157" s="43" t="s">
        <v>102</v>
      </c>
      <c r="AF157" s="43" t="s">
        <v>522</v>
      </c>
    </row>
    <row r="158" spans="1:32" ht="15" customHeight="1" x14ac:dyDescent="0.45">
      <c r="A158" s="43" t="s">
        <v>523</v>
      </c>
      <c r="B158" s="44">
        <v>44959</v>
      </c>
      <c r="C158" s="43" t="s">
        <v>213</v>
      </c>
      <c r="D158" s="43" t="s">
        <v>214</v>
      </c>
      <c r="E158" s="43" t="s">
        <v>231</v>
      </c>
      <c r="F158" s="44">
        <v>44958</v>
      </c>
      <c r="G158" s="43" t="s">
        <v>399</v>
      </c>
      <c r="H158" s="43">
        <v>1</v>
      </c>
      <c r="I158" s="43">
        <v>3</v>
      </c>
      <c r="J158" s="43" t="s">
        <v>518</v>
      </c>
      <c r="K158" s="43" t="s">
        <v>381</v>
      </c>
      <c r="L158" s="43" t="s">
        <v>516</v>
      </c>
      <c r="M158" s="43">
        <v>130</v>
      </c>
      <c r="N158" s="43">
        <v>1</v>
      </c>
      <c r="O158" s="43" t="s">
        <v>218</v>
      </c>
      <c r="P158" s="43" t="s">
        <v>43</v>
      </c>
      <c r="U158" s="43">
        <v>1</v>
      </c>
      <c r="V158" s="43">
        <v>0.5</v>
      </c>
      <c r="W158" s="43" t="s">
        <v>510</v>
      </c>
      <c r="Z158" s="21">
        <v>172.69487679004669</v>
      </c>
      <c r="AA158" s="21">
        <v>842.07224977856856</v>
      </c>
      <c r="AB158" s="21">
        <v>923.37330768234244</v>
      </c>
      <c r="AE158" s="43" t="s">
        <v>102</v>
      </c>
      <c r="AF158" s="43" t="s">
        <v>524</v>
      </c>
    </row>
    <row r="159" spans="1:32" ht="15" customHeight="1" x14ac:dyDescent="0.45">
      <c r="A159" s="43" t="s">
        <v>525</v>
      </c>
      <c r="B159" s="44">
        <v>44966</v>
      </c>
      <c r="C159" s="43">
        <v>20</v>
      </c>
      <c r="D159" s="43" t="s">
        <v>243</v>
      </c>
      <c r="E159" s="43" t="s">
        <v>398</v>
      </c>
      <c r="F159" s="44">
        <v>44957</v>
      </c>
      <c r="G159" s="43" t="s">
        <v>526</v>
      </c>
      <c r="H159" s="43">
        <v>1</v>
      </c>
      <c r="I159" s="43">
        <v>3</v>
      </c>
      <c r="J159" s="43" t="s">
        <v>226</v>
      </c>
      <c r="K159" s="43" t="s">
        <v>336</v>
      </c>
      <c r="P159" s="43" t="s">
        <v>57</v>
      </c>
      <c r="X159" s="45">
        <v>1479.1</v>
      </c>
      <c r="Y159" s="45">
        <v>90.911440424184235</v>
      </c>
      <c r="Z159" s="21">
        <v>246.916554868221</v>
      </c>
      <c r="AA159" s="21">
        <v>1404.016283736586</v>
      </c>
      <c r="AB159" s="21">
        <v>1825.7492603229171</v>
      </c>
      <c r="AE159" s="43" t="s">
        <v>102</v>
      </c>
      <c r="AF159" s="43" t="s">
        <v>527</v>
      </c>
    </row>
    <row r="160" spans="1:32" ht="15" customHeight="1" x14ac:dyDescent="0.45">
      <c r="A160" s="43" t="s">
        <v>528</v>
      </c>
      <c r="B160" s="44">
        <v>44966</v>
      </c>
      <c r="C160" s="43" t="s">
        <v>213</v>
      </c>
      <c r="D160" s="43" t="s">
        <v>214</v>
      </c>
      <c r="E160" s="43" t="s">
        <v>48</v>
      </c>
      <c r="F160" s="44">
        <v>44956</v>
      </c>
      <c r="G160" s="43" t="s">
        <v>408</v>
      </c>
      <c r="H160" s="43">
        <v>1</v>
      </c>
      <c r="I160" s="43">
        <v>3</v>
      </c>
      <c r="J160" s="43" t="s">
        <v>226</v>
      </c>
      <c r="K160" s="43" t="s">
        <v>336</v>
      </c>
      <c r="P160" s="43" t="s">
        <v>57</v>
      </c>
      <c r="X160" s="45">
        <v>662.7</v>
      </c>
      <c r="Y160" s="45">
        <v>43.534009693571761</v>
      </c>
      <c r="Z160" s="21">
        <v>167.5830657283465</v>
      </c>
      <c r="AA160" s="21">
        <v>3829.1019755761072</v>
      </c>
      <c r="AB160" s="21">
        <v>3202.4613864969042</v>
      </c>
      <c r="AE160" s="43" t="s">
        <v>102</v>
      </c>
      <c r="AF160" s="43" t="s">
        <v>529</v>
      </c>
    </row>
    <row r="161" spans="1:32" ht="15" customHeight="1" x14ac:dyDescent="0.45">
      <c r="A161" s="43" t="s">
        <v>530</v>
      </c>
      <c r="B161" s="44">
        <v>44966</v>
      </c>
      <c r="C161" s="43" t="s">
        <v>531</v>
      </c>
      <c r="D161" s="43" t="s">
        <v>214</v>
      </c>
      <c r="E161" s="43" t="s">
        <v>231</v>
      </c>
      <c r="F161" s="44">
        <v>44959</v>
      </c>
      <c r="G161" s="43" t="s">
        <v>532</v>
      </c>
      <c r="H161" s="43">
        <v>1</v>
      </c>
      <c r="I161" s="43">
        <v>3</v>
      </c>
      <c r="J161" s="43" t="s">
        <v>226</v>
      </c>
      <c r="K161" s="43" t="s">
        <v>336</v>
      </c>
      <c r="P161" s="43" t="s">
        <v>57</v>
      </c>
      <c r="X161" s="45">
        <v>484.2</v>
      </c>
      <c r="Y161" s="45">
        <v>51.75867077118577</v>
      </c>
      <c r="Z161" s="21">
        <v>191.827327013016</v>
      </c>
      <c r="AA161" s="21">
        <v>4383.2502787528929</v>
      </c>
      <c r="AB161" s="21">
        <v>3214.1786797644509</v>
      </c>
      <c r="AE161" s="43" t="s">
        <v>102</v>
      </c>
      <c r="AF161" s="43" t="s">
        <v>533</v>
      </c>
    </row>
    <row r="162" spans="1:32" ht="15" customHeight="1" x14ac:dyDescent="0.45">
      <c r="A162" s="43" t="s">
        <v>534</v>
      </c>
      <c r="B162" s="44">
        <v>44966</v>
      </c>
      <c r="C162" s="43" t="s">
        <v>531</v>
      </c>
      <c r="D162" s="43" t="s">
        <v>214</v>
      </c>
      <c r="E162" s="43" t="s">
        <v>231</v>
      </c>
      <c r="F162" s="44">
        <v>44959</v>
      </c>
      <c r="G162" s="43" t="s">
        <v>532</v>
      </c>
      <c r="H162" s="43">
        <v>1</v>
      </c>
      <c r="I162" s="43">
        <v>2</v>
      </c>
      <c r="J162" s="43" t="s">
        <v>216</v>
      </c>
      <c r="K162" s="43" t="s">
        <v>381</v>
      </c>
      <c r="L162" s="43" t="s">
        <v>535</v>
      </c>
      <c r="M162" s="43">
        <v>150</v>
      </c>
      <c r="N162" s="43">
        <v>1</v>
      </c>
      <c r="O162" s="43" t="s">
        <v>218</v>
      </c>
      <c r="P162" s="43" t="s">
        <v>43</v>
      </c>
      <c r="R162" s="43">
        <v>1</v>
      </c>
      <c r="S162" s="43">
        <v>4</v>
      </c>
      <c r="T162" s="43">
        <v>4</v>
      </c>
      <c r="U162" s="43">
        <v>2</v>
      </c>
      <c r="V162" s="43">
        <v>0.5</v>
      </c>
      <c r="X162" s="45">
        <v>569</v>
      </c>
      <c r="Y162" s="45">
        <v>55.779327114382923</v>
      </c>
      <c r="Z162" s="21">
        <v>254.61946055293069</v>
      </c>
      <c r="AA162" s="21">
        <v>2878.8933004605678</v>
      </c>
      <c r="AB162" s="21">
        <v>1751.1791263763259</v>
      </c>
      <c r="AE162" s="43" t="s">
        <v>41</v>
      </c>
      <c r="AF162" s="43" t="s">
        <v>536</v>
      </c>
    </row>
    <row r="163" spans="1:32" ht="15" customHeight="1" x14ac:dyDescent="0.45">
      <c r="A163" s="43" t="s">
        <v>537</v>
      </c>
      <c r="B163" s="44">
        <v>44966</v>
      </c>
      <c r="C163" s="43" t="s">
        <v>531</v>
      </c>
      <c r="D163" s="43" t="s">
        <v>214</v>
      </c>
      <c r="E163" s="43" t="s">
        <v>231</v>
      </c>
      <c r="F163" s="44">
        <v>44959</v>
      </c>
      <c r="G163" s="43" t="s">
        <v>532</v>
      </c>
      <c r="H163" s="43">
        <v>1</v>
      </c>
      <c r="I163" s="43">
        <v>4</v>
      </c>
      <c r="J163" s="43" t="s">
        <v>226</v>
      </c>
      <c r="K163" s="43" t="s">
        <v>381</v>
      </c>
      <c r="L163" s="43" t="s">
        <v>535</v>
      </c>
      <c r="M163" s="43">
        <v>150</v>
      </c>
      <c r="N163" s="43">
        <v>1</v>
      </c>
      <c r="O163" s="43" t="s">
        <v>218</v>
      </c>
      <c r="P163" s="43" t="s">
        <v>57</v>
      </c>
      <c r="Q163" s="43">
        <v>1</v>
      </c>
      <c r="U163" s="43">
        <v>3</v>
      </c>
      <c r="V163" s="43">
        <v>0.5</v>
      </c>
      <c r="X163" s="45">
        <v>859.66666666666663</v>
      </c>
      <c r="Y163" s="45">
        <v>177.8095110566986</v>
      </c>
      <c r="Z163" s="21">
        <v>266.76934957504301</v>
      </c>
      <c r="AA163" s="21">
        <v>1204.6970570110191</v>
      </c>
      <c r="AB163" s="21">
        <v>655.27571676054606</v>
      </c>
      <c r="AE163" s="43" t="s">
        <v>41</v>
      </c>
      <c r="AF163" s="43" t="s">
        <v>538</v>
      </c>
    </row>
    <row r="164" spans="1:32" ht="15" customHeight="1" x14ac:dyDescent="0.45">
      <c r="A164" s="43" t="s">
        <v>539</v>
      </c>
      <c r="B164" s="44">
        <v>44966</v>
      </c>
      <c r="C164" s="43" t="s">
        <v>531</v>
      </c>
      <c r="D164" s="43" t="s">
        <v>214</v>
      </c>
      <c r="E164" s="43" t="s">
        <v>231</v>
      </c>
      <c r="F164" s="44">
        <v>44959</v>
      </c>
      <c r="G164" s="43" t="s">
        <v>532</v>
      </c>
      <c r="H164" s="43">
        <v>1</v>
      </c>
      <c r="I164" s="43">
        <v>6</v>
      </c>
      <c r="J164" s="43" t="s">
        <v>216</v>
      </c>
      <c r="K164" s="43" t="s">
        <v>381</v>
      </c>
      <c r="L164" s="43" t="s">
        <v>540</v>
      </c>
      <c r="M164" s="43">
        <v>150</v>
      </c>
      <c r="N164" s="43">
        <v>1</v>
      </c>
      <c r="O164" s="43" t="s">
        <v>218</v>
      </c>
      <c r="P164" s="43" t="s">
        <v>43</v>
      </c>
      <c r="R164" s="43">
        <v>1</v>
      </c>
      <c r="S164" s="43">
        <v>3</v>
      </c>
      <c r="T164" s="43">
        <v>4</v>
      </c>
      <c r="U164" s="43">
        <v>2</v>
      </c>
      <c r="V164" s="43">
        <v>0.5</v>
      </c>
      <c r="X164" s="45">
        <v>999.85714285714289</v>
      </c>
      <c r="Y164" s="45">
        <v>179.6428429423454</v>
      </c>
      <c r="Z164" s="21">
        <v>108.0371625721455</v>
      </c>
      <c r="AA164" s="21">
        <v>1682.476787902584</v>
      </c>
      <c r="AB164" s="21">
        <v>711.7395829144541</v>
      </c>
      <c r="AE164" s="43" t="s">
        <v>41</v>
      </c>
      <c r="AF164" s="43" t="s">
        <v>536</v>
      </c>
    </row>
    <row r="165" spans="1:32" ht="15" customHeight="1" x14ac:dyDescent="0.45">
      <c r="A165" s="43" t="s">
        <v>541</v>
      </c>
      <c r="B165" s="44">
        <v>44966</v>
      </c>
      <c r="C165" s="43" t="s">
        <v>531</v>
      </c>
      <c r="D165" s="43" t="s">
        <v>214</v>
      </c>
      <c r="E165" s="43" t="s">
        <v>231</v>
      </c>
      <c r="F165" s="44">
        <v>44959</v>
      </c>
      <c r="G165" s="43" t="s">
        <v>532</v>
      </c>
      <c r="H165" s="43">
        <v>1</v>
      </c>
      <c r="I165" s="43">
        <v>3</v>
      </c>
      <c r="J165" s="43" t="s">
        <v>226</v>
      </c>
      <c r="K165" s="43" t="s">
        <v>336</v>
      </c>
      <c r="P165" s="43" t="s">
        <v>57</v>
      </c>
      <c r="U165" s="43">
        <v>1</v>
      </c>
      <c r="V165" s="43">
        <v>0.5</v>
      </c>
      <c r="X165" s="45">
        <v>447</v>
      </c>
      <c r="Y165" s="45">
        <v>35.281723313919912</v>
      </c>
      <c r="Z165" s="21">
        <v>193.28517715136221</v>
      </c>
      <c r="AA165" s="21">
        <v>4566.8416106993154</v>
      </c>
      <c r="AB165" s="21">
        <v>3706.053975480505</v>
      </c>
      <c r="AE165" s="43" t="s">
        <v>102</v>
      </c>
      <c r="AF165" s="43" t="s">
        <v>542</v>
      </c>
    </row>
    <row r="166" spans="1:32" ht="14.25" customHeight="1" x14ac:dyDescent="0.45">
      <c r="A166" s="43" t="s">
        <v>543</v>
      </c>
      <c r="B166" s="44">
        <v>44971</v>
      </c>
      <c r="C166" s="43" t="s">
        <v>213</v>
      </c>
      <c r="D166" s="43" t="s">
        <v>214</v>
      </c>
      <c r="E166" s="43" t="s">
        <v>398</v>
      </c>
      <c r="F166" s="44">
        <v>44959</v>
      </c>
      <c r="G166" s="43" t="s">
        <v>430</v>
      </c>
      <c r="H166" s="43">
        <v>1</v>
      </c>
      <c r="I166" s="43">
        <v>3</v>
      </c>
      <c r="J166" s="43" t="s">
        <v>226</v>
      </c>
      <c r="K166" s="43" t="s">
        <v>227</v>
      </c>
      <c r="L166" s="43" t="s">
        <v>544</v>
      </c>
      <c r="M166" s="43">
        <v>150</v>
      </c>
      <c r="N166" s="43">
        <v>1</v>
      </c>
      <c r="O166" s="43" t="s">
        <v>218</v>
      </c>
      <c r="P166" s="43" t="s">
        <v>57</v>
      </c>
      <c r="X166" s="45">
        <v>492.9</v>
      </c>
      <c r="Y166" s="45">
        <v>85.942364407782037</v>
      </c>
      <c r="Z166" s="21">
        <v>221.19701902071631</v>
      </c>
      <c r="AA166" s="21">
        <v>4678.2423539151241</v>
      </c>
      <c r="AB166" s="21">
        <v>4047.827236786929</v>
      </c>
      <c r="AE166" s="43" t="s">
        <v>102</v>
      </c>
      <c r="AF166" s="43" t="s">
        <v>545</v>
      </c>
    </row>
    <row r="167" spans="1:32" ht="14.25" customHeight="1" x14ac:dyDescent="0.45">
      <c r="A167" s="43" t="s">
        <v>546</v>
      </c>
      <c r="B167" s="44">
        <v>44971</v>
      </c>
      <c r="C167" s="43" t="s">
        <v>213</v>
      </c>
      <c r="D167" s="43" t="s">
        <v>214</v>
      </c>
      <c r="E167" s="43" t="s">
        <v>398</v>
      </c>
      <c r="F167" s="44">
        <v>44959</v>
      </c>
      <c r="G167" s="43" t="s">
        <v>430</v>
      </c>
      <c r="H167" s="43">
        <v>1</v>
      </c>
      <c r="I167" s="43">
        <v>3</v>
      </c>
      <c r="J167" s="43" t="s">
        <v>226</v>
      </c>
      <c r="K167" s="43" t="s">
        <v>227</v>
      </c>
      <c r="L167" s="43" t="s">
        <v>544</v>
      </c>
      <c r="M167" s="43">
        <v>150</v>
      </c>
      <c r="N167" s="43">
        <v>1</v>
      </c>
      <c r="O167" s="43" t="s">
        <v>218</v>
      </c>
      <c r="P167" s="43" t="s">
        <v>57</v>
      </c>
      <c r="X167" s="45">
        <v>490.2</v>
      </c>
      <c r="Y167" s="45">
        <v>61.002950748303967</v>
      </c>
      <c r="Z167" s="21">
        <v>216.772377490997</v>
      </c>
      <c r="AA167" s="21">
        <v>5152.4937427871946</v>
      </c>
      <c r="AB167" s="21">
        <v>4148.9330769224471</v>
      </c>
      <c r="AE167" s="43" t="s">
        <v>102</v>
      </c>
      <c r="AF167" s="43" t="s">
        <v>547</v>
      </c>
    </row>
    <row r="168" spans="1:32" ht="14.25" customHeight="1" x14ac:dyDescent="0.45">
      <c r="A168" s="43" t="s">
        <v>548</v>
      </c>
      <c r="B168" s="44">
        <v>45000</v>
      </c>
      <c r="C168" s="43">
        <v>20</v>
      </c>
      <c r="D168" s="43" t="s">
        <v>243</v>
      </c>
      <c r="E168" s="43" t="s">
        <v>37</v>
      </c>
      <c r="F168" s="44">
        <v>44874</v>
      </c>
      <c r="G168" s="43" t="s">
        <v>532</v>
      </c>
      <c r="H168" s="43">
        <v>1</v>
      </c>
      <c r="I168" s="43">
        <v>6</v>
      </c>
      <c r="J168" s="43" t="s">
        <v>226</v>
      </c>
      <c r="K168" s="43" t="s">
        <v>381</v>
      </c>
      <c r="L168" s="43" t="s">
        <v>549</v>
      </c>
      <c r="M168" s="43">
        <v>150</v>
      </c>
      <c r="N168" s="43">
        <v>1</v>
      </c>
      <c r="O168" s="43" t="s">
        <v>218</v>
      </c>
      <c r="P168" s="43" t="s">
        <v>57</v>
      </c>
      <c r="X168" s="45">
        <v>257.10000000000002</v>
      </c>
      <c r="Y168" s="45">
        <v>29.588680267967341</v>
      </c>
      <c r="Z168" s="21">
        <v>543.65111887455009</v>
      </c>
      <c r="AA168" s="21">
        <v>2249.5827543738901</v>
      </c>
      <c r="AB168" s="21">
        <v>927.1942520175453</v>
      </c>
      <c r="AE168" s="43" t="s">
        <v>102</v>
      </c>
      <c r="AF168" s="43" t="s">
        <v>550</v>
      </c>
    </row>
    <row r="169" spans="1:32" ht="14.25" customHeight="1" x14ac:dyDescent="0.45">
      <c r="A169" s="43" t="s">
        <v>551</v>
      </c>
      <c r="B169" s="44">
        <v>45015</v>
      </c>
      <c r="C169" s="43" t="s">
        <v>531</v>
      </c>
      <c r="D169" s="43" t="s">
        <v>214</v>
      </c>
      <c r="E169" s="43" t="s">
        <v>231</v>
      </c>
      <c r="F169" s="44">
        <v>44986</v>
      </c>
      <c r="G169" s="43" t="s">
        <v>552</v>
      </c>
      <c r="H169" s="43">
        <v>1</v>
      </c>
      <c r="I169" s="43">
        <v>12</v>
      </c>
      <c r="J169" s="43" t="s">
        <v>553</v>
      </c>
      <c r="K169" s="43" t="s">
        <v>237</v>
      </c>
      <c r="L169" s="43" t="s">
        <v>554</v>
      </c>
      <c r="M169" s="43">
        <v>120</v>
      </c>
      <c r="N169" s="43">
        <v>100</v>
      </c>
      <c r="O169" s="43" t="s">
        <v>218</v>
      </c>
      <c r="P169" s="43" t="s">
        <v>43</v>
      </c>
      <c r="R169" s="43">
        <v>1</v>
      </c>
      <c r="S169" s="43">
        <v>5</v>
      </c>
      <c r="T169" s="43">
        <v>4</v>
      </c>
      <c r="U169" s="43">
        <v>3</v>
      </c>
      <c r="V169" s="43">
        <v>1</v>
      </c>
      <c r="X169" s="45">
        <v>990</v>
      </c>
      <c r="Z169" s="21">
        <v>3.9679358717436002</v>
      </c>
      <c r="AA169" s="21">
        <v>2441.1533636363638</v>
      </c>
      <c r="AB169" s="21">
        <v>2425.7091624242398</v>
      </c>
      <c r="AE169" s="43" t="s">
        <v>41</v>
      </c>
      <c r="AF169" s="43" t="s">
        <v>555</v>
      </c>
    </row>
    <row r="170" spans="1:32" ht="14.25" customHeight="1" x14ac:dyDescent="0.45">
      <c r="A170" s="2" t="s">
        <v>556</v>
      </c>
      <c r="B170" s="6">
        <v>45016</v>
      </c>
      <c r="C170" s="2" t="s">
        <v>213</v>
      </c>
      <c r="D170" s="2" t="s">
        <v>214</v>
      </c>
      <c r="E170" s="2" t="s">
        <v>48</v>
      </c>
      <c r="F170" s="44">
        <v>44956</v>
      </c>
      <c r="G170" s="2" t="s">
        <v>557</v>
      </c>
      <c r="H170" s="2">
        <v>1</v>
      </c>
      <c r="I170" s="2">
        <v>6</v>
      </c>
      <c r="J170" s="2" t="s">
        <v>226</v>
      </c>
      <c r="K170" s="2" t="s">
        <v>558</v>
      </c>
      <c r="L170" s="2" t="s">
        <v>544</v>
      </c>
      <c r="M170" s="2">
        <v>150</v>
      </c>
      <c r="N170" s="2">
        <v>1</v>
      </c>
      <c r="O170" s="2" t="s">
        <v>218</v>
      </c>
      <c r="P170" s="2" t="s">
        <v>57</v>
      </c>
      <c r="Q170" s="2"/>
      <c r="R170" s="2"/>
      <c r="S170" s="2"/>
      <c r="T170" s="2"/>
      <c r="U170" s="2"/>
      <c r="V170" s="2">
        <v>24</v>
      </c>
      <c r="W170" s="2"/>
      <c r="X170" s="78">
        <v>433.92999999999989</v>
      </c>
      <c r="Y170" s="45">
        <v>66.202629101872233</v>
      </c>
      <c r="Z170" s="21">
        <v>248.4969939879758</v>
      </c>
      <c r="AA170" s="21">
        <v>5309.8132583333327</v>
      </c>
      <c r="AB170" s="21">
        <v>4613.3240283333434</v>
      </c>
      <c r="AC170" s="2"/>
      <c r="AD170" s="2"/>
      <c r="AE170" s="2" t="s">
        <v>102</v>
      </c>
      <c r="AF170" s="2" t="s">
        <v>559</v>
      </c>
    </row>
    <row r="171" spans="1:32" ht="15" customHeight="1" x14ac:dyDescent="0.45">
      <c r="A171" s="43" t="s">
        <v>560</v>
      </c>
      <c r="B171" s="44">
        <v>45016</v>
      </c>
      <c r="C171" s="43" t="s">
        <v>213</v>
      </c>
      <c r="D171" s="43" t="s">
        <v>214</v>
      </c>
      <c r="E171" s="43" t="s">
        <v>231</v>
      </c>
      <c r="F171" s="44">
        <v>45008</v>
      </c>
      <c r="G171" s="43" t="s">
        <v>379</v>
      </c>
      <c r="H171" s="43">
        <v>1</v>
      </c>
      <c r="I171" s="43">
        <v>4</v>
      </c>
      <c r="J171" s="43" t="s">
        <v>216</v>
      </c>
      <c r="K171" s="43" t="s">
        <v>217</v>
      </c>
      <c r="M171" s="43">
        <v>150</v>
      </c>
      <c r="N171" s="43">
        <v>1</v>
      </c>
      <c r="O171" s="43" t="s">
        <v>218</v>
      </c>
      <c r="P171" s="43" t="s">
        <v>43</v>
      </c>
      <c r="X171" s="45">
        <v>5850</v>
      </c>
      <c r="Y171" s="45">
        <v>1415.8036587041299</v>
      </c>
      <c r="Z171" s="21">
        <v>-126.2525050100201</v>
      </c>
      <c r="AA171" s="21">
        <v>1442.820243333337</v>
      </c>
      <c r="AB171" s="21">
        <v>1395.262216666672</v>
      </c>
      <c r="AE171" s="43" t="s">
        <v>102</v>
      </c>
      <c r="AF171" s="43" t="s">
        <v>561</v>
      </c>
    </row>
    <row r="172" spans="1:32" ht="15" customHeight="1" x14ac:dyDescent="0.45">
      <c r="A172" s="43" t="s">
        <v>562</v>
      </c>
      <c r="B172" s="44">
        <v>45016</v>
      </c>
      <c r="C172" s="43" t="s">
        <v>213</v>
      </c>
      <c r="D172" s="43" t="s">
        <v>214</v>
      </c>
      <c r="E172" s="43" t="s">
        <v>231</v>
      </c>
      <c r="F172" s="44">
        <v>45008</v>
      </c>
      <c r="G172" s="43" t="s">
        <v>379</v>
      </c>
      <c r="H172" s="43">
        <v>1</v>
      </c>
      <c r="I172" s="43">
        <v>4</v>
      </c>
      <c r="J172" s="43" t="s">
        <v>216</v>
      </c>
      <c r="K172" s="43" t="s">
        <v>381</v>
      </c>
      <c r="L172" s="43" t="s">
        <v>563</v>
      </c>
      <c r="M172" s="43">
        <v>150</v>
      </c>
      <c r="N172" s="43">
        <v>1</v>
      </c>
      <c r="O172" s="43" t="s">
        <v>218</v>
      </c>
      <c r="P172" s="43" t="s">
        <v>43</v>
      </c>
      <c r="X172" s="45">
        <v>722.1</v>
      </c>
      <c r="Y172" s="45">
        <v>48.345527197456427</v>
      </c>
      <c r="Z172" s="21">
        <v>166.3326653306612</v>
      </c>
      <c r="AA172" s="21">
        <v>1468.650146666668</v>
      </c>
      <c r="AB172" s="21">
        <v>1106.413848888888</v>
      </c>
      <c r="AE172" s="43" t="s">
        <v>102</v>
      </c>
      <c r="AF172" s="43" t="s">
        <v>564</v>
      </c>
    </row>
    <row r="173" spans="1:32" ht="15" customHeight="1" x14ac:dyDescent="0.45">
      <c r="A173" s="43" t="s">
        <v>565</v>
      </c>
      <c r="B173" s="44">
        <v>45016</v>
      </c>
      <c r="C173" s="43" t="s">
        <v>213</v>
      </c>
      <c r="D173" s="43" t="s">
        <v>214</v>
      </c>
      <c r="E173" s="43" t="s">
        <v>231</v>
      </c>
      <c r="F173" s="44">
        <v>45008</v>
      </c>
      <c r="G173" s="43" t="s">
        <v>379</v>
      </c>
      <c r="H173" s="43">
        <v>1</v>
      </c>
      <c r="I173" s="43">
        <v>4</v>
      </c>
      <c r="J173" s="43" t="s">
        <v>226</v>
      </c>
      <c r="K173" s="43" t="s">
        <v>558</v>
      </c>
      <c r="L173" s="43" t="s">
        <v>566</v>
      </c>
      <c r="M173" s="43">
        <v>150</v>
      </c>
      <c r="N173" s="43">
        <v>1</v>
      </c>
      <c r="O173" s="43" t="s">
        <v>218</v>
      </c>
      <c r="P173" s="43" t="s">
        <v>57</v>
      </c>
      <c r="X173" s="45">
        <v>683.5</v>
      </c>
      <c r="Y173" s="45">
        <v>62.251506005879087</v>
      </c>
      <c r="Z173" s="21">
        <v>231.7969271877086</v>
      </c>
      <c r="AA173" s="21">
        <v>2910.2373055555622</v>
      </c>
      <c r="AB173" s="21">
        <v>2593.7626344444479</v>
      </c>
      <c r="AE173" s="43" t="s">
        <v>102</v>
      </c>
      <c r="AF173" s="43" t="s">
        <v>564</v>
      </c>
    </row>
    <row r="174" spans="1:32" ht="15" customHeight="1" x14ac:dyDescent="0.45">
      <c r="A174" s="43" t="s">
        <v>567</v>
      </c>
      <c r="B174" s="44">
        <v>45022</v>
      </c>
      <c r="C174" s="43" t="s">
        <v>213</v>
      </c>
      <c r="D174" s="43" t="s">
        <v>214</v>
      </c>
      <c r="E174" s="43" t="s">
        <v>231</v>
      </c>
      <c r="F174" s="44">
        <v>45008</v>
      </c>
      <c r="G174" s="43" t="s">
        <v>379</v>
      </c>
      <c r="H174" s="43">
        <v>1</v>
      </c>
      <c r="I174" s="43">
        <v>4</v>
      </c>
      <c r="J174" s="43" t="s">
        <v>216</v>
      </c>
      <c r="K174" s="43" t="s">
        <v>381</v>
      </c>
      <c r="L174" s="43" t="s">
        <v>563</v>
      </c>
      <c r="M174" s="43">
        <v>150</v>
      </c>
      <c r="N174" s="43">
        <v>1</v>
      </c>
      <c r="O174" s="43" t="s">
        <v>218</v>
      </c>
      <c r="P174" s="43" t="s">
        <v>43</v>
      </c>
      <c r="X174" s="45">
        <v>876</v>
      </c>
      <c r="Y174" s="45">
        <v>51.402334577332176</v>
      </c>
      <c r="AE174" s="43" t="s">
        <v>102</v>
      </c>
      <c r="AF174" s="43" t="s">
        <v>568</v>
      </c>
    </row>
    <row r="175" spans="1:32" ht="15" customHeight="1" x14ac:dyDescent="0.45">
      <c r="A175" s="43" t="s">
        <v>569</v>
      </c>
      <c r="B175" s="44">
        <v>45027</v>
      </c>
      <c r="C175" s="43">
        <v>20</v>
      </c>
      <c r="D175" s="43" t="s">
        <v>243</v>
      </c>
      <c r="E175" s="43" t="s">
        <v>37</v>
      </c>
      <c r="F175" s="44">
        <v>44874</v>
      </c>
      <c r="G175" s="43" t="s">
        <v>532</v>
      </c>
      <c r="H175" s="43">
        <v>1</v>
      </c>
      <c r="I175" s="43">
        <v>6</v>
      </c>
      <c r="J175" s="43" t="s">
        <v>226</v>
      </c>
      <c r="K175" s="43" t="s">
        <v>381</v>
      </c>
      <c r="L175" s="43" t="s">
        <v>549</v>
      </c>
      <c r="M175" s="43">
        <v>150</v>
      </c>
      <c r="N175" s="43">
        <v>1</v>
      </c>
      <c r="O175" s="43" t="s">
        <v>218</v>
      </c>
      <c r="P175" s="43" t="s">
        <v>57</v>
      </c>
      <c r="W175" s="43" t="s">
        <v>570</v>
      </c>
      <c r="X175" s="45">
        <v>283.60000000000002</v>
      </c>
      <c r="Y175" s="45">
        <v>29.943947635540638</v>
      </c>
      <c r="Z175" s="21">
        <v>682.63193052772237</v>
      </c>
      <c r="AA175" s="21">
        <v>3394.8431717171811</v>
      </c>
      <c r="AB175" s="21">
        <v>1979.092972727271</v>
      </c>
      <c r="AE175" s="43" t="s">
        <v>102</v>
      </c>
      <c r="AF175" s="43" t="s">
        <v>571</v>
      </c>
    </row>
    <row r="176" spans="1:32" ht="15" customHeight="1" x14ac:dyDescent="0.45">
      <c r="A176" s="43" t="s">
        <v>572</v>
      </c>
      <c r="B176" s="44">
        <v>45027</v>
      </c>
      <c r="C176" s="43">
        <v>20</v>
      </c>
      <c r="D176" s="43" t="s">
        <v>243</v>
      </c>
      <c r="E176" s="43" t="s">
        <v>37</v>
      </c>
      <c r="F176" s="44">
        <v>44874</v>
      </c>
      <c r="G176" s="43" t="s">
        <v>532</v>
      </c>
      <c r="H176" s="43">
        <v>1</v>
      </c>
      <c r="I176" s="43">
        <v>6</v>
      </c>
      <c r="J176" s="43" t="s">
        <v>226</v>
      </c>
      <c r="K176" s="43" t="s">
        <v>381</v>
      </c>
      <c r="L176" s="43" t="s">
        <v>549</v>
      </c>
      <c r="M176" s="43">
        <v>150</v>
      </c>
      <c r="N176" s="43">
        <v>1</v>
      </c>
      <c r="O176" s="43" t="s">
        <v>218</v>
      </c>
      <c r="P176" s="43" t="s">
        <v>57</v>
      </c>
      <c r="W176" s="43" t="s">
        <v>510</v>
      </c>
      <c r="X176" s="45">
        <v>493.8</v>
      </c>
      <c r="Y176" s="45">
        <v>60.102911743109424</v>
      </c>
      <c r="Z176" s="21">
        <v>218.23647294589179</v>
      </c>
      <c r="AA176" s="21">
        <v>4652.2374848484733</v>
      </c>
      <c r="AB176" s="21">
        <v>3647.9773030302958</v>
      </c>
      <c r="AE176" s="43" t="s">
        <v>102</v>
      </c>
      <c r="AF176" s="43" t="s">
        <v>573</v>
      </c>
    </row>
  </sheetData>
  <conditionalFormatting sqref="AD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0:AB93 AB1:AB71 AB73:AB79 AB81:AB87 AA72 AA94 AA96:AA98 AB99:AB110 AB112:AB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0:AA93 AB94 AB96:AB98 AA1:AA71 AA73:AA79 AA81:AA87 AA103:AA110 AA112:AA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AB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:AB1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4 Z9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79 AA81:AA87 AA89:AA94 AA96:AA110 AA112:AA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94 Z96:Z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AB12 AA50 AA14:AB49 Y14:Z94 Y104:Z114 Y95:Y103 Z96:Z103 AA51:AB71 AA73:AB79 AA81:AB87 AA72 AA96:AA98 AA90:AB94 AB96:AB102 AA103:AB110 AA112:AB114 Y115:AB104857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B49 AA50 Y1:Z94 Y104:Z114 Y95:Y103 Z96:Z103 AA51:AB71 AA73:AB79 AA81:AB87 AA72 AA96:AA98 AA90:AB94 AB96:AB102 AA103:AB110 AA112:AB114 Y115:AB104857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0:AB17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8576"/>
  <sheetViews>
    <sheetView topLeftCell="A8" workbookViewId="0"/>
  </sheetViews>
  <sheetFormatPr defaultRowHeight="14.25" x14ac:dyDescent="0.45"/>
  <cols>
    <col min="1" max="4" width="22" customWidth="1"/>
    <col min="5" max="5" width="19.86328125" customWidth="1"/>
    <col min="7" max="7" width="12.73046875" customWidth="1"/>
    <col min="8" max="8" width="11.73046875" customWidth="1"/>
    <col min="11" max="11" width="14" customWidth="1"/>
    <col min="12" max="12" width="14.86328125" customWidth="1"/>
    <col min="14" max="14" width="19" customWidth="1"/>
    <col min="16" max="16" width="71.265625" customWidth="1"/>
  </cols>
  <sheetData>
    <row r="1" spans="1:29" ht="34.5" customHeight="1" x14ac:dyDescent="0.45">
      <c r="A1" s="71" t="s">
        <v>574</v>
      </c>
      <c r="B1" s="72" t="s">
        <v>1</v>
      </c>
      <c r="C1" s="72" t="s">
        <v>575</v>
      </c>
      <c r="D1" s="72" t="s">
        <v>576</v>
      </c>
      <c r="E1" s="72" t="s">
        <v>577</v>
      </c>
      <c r="F1" s="73" t="s">
        <v>578</v>
      </c>
      <c r="G1" s="73" t="s">
        <v>579</v>
      </c>
      <c r="H1" s="73" t="s">
        <v>580</v>
      </c>
      <c r="I1" s="73" t="s">
        <v>581</v>
      </c>
      <c r="J1" s="73" t="s">
        <v>582</v>
      </c>
      <c r="K1" s="73" t="s">
        <v>583</v>
      </c>
      <c r="L1" s="73" t="s">
        <v>584</v>
      </c>
      <c r="M1" s="73" t="s">
        <v>585</v>
      </c>
      <c r="N1" s="73" t="s">
        <v>586</v>
      </c>
      <c r="O1" s="73" t="s">
        <v>587</v>
      </c>
      <c r="P1" s="74" t="s">
        <v>588</v>
      </c>
    </row>
    <row r="2" spans="1:29" ht="23.25" customHeight="1" x14ac:dyDescent="0.45">
      <c r="A2" s="54" t="s">
        <v>589</v>
      </c>
      <c r="B2" s="70">
        <v>44991</v>
      </c>
      <c r="C2" s="68" t="s">
        <v>590</v>
      </c>
      <c r="D2" s="68" t="s">
        <v>591</v>
      </c>
      <c r="E2" s="68">
        <v>50</v>
      </c>
      <c r="F2" s="55" t="s">
        <v>592</v>
      </c>
      <c r="G2" s="55">
        <v>8</v>
      </c>
      <c r="H2" s="55">
        <v>6</v>
      </c>
      <c r="I2" s="55" t="s">
        <v>593</v>
      </c>
      <c r="J2" s="55" t="s">
        <v>594</v>
      </c>
      <c r="K2" s="55" t="s">
        <v>595</v>
      </c>
      <c r="L2" s="55" t="s">
        <v>596</v>
      </c>
      <c r="M2" s="55" t="s">
        <v>597</v>
      </c>
      <c r="N2" s="55">
        <v>1.4</v>
      </c>
      <c r="O2" s="55" t="s">
        <v>587</v>
      </c>
      <c r="P2" s="56" t="s">
        <v>598</v>
      </c>
      <c r="AB2" s="71"/>
      <c r="AC2" s="54"/>
    </row>
    <row r="3" spans="1:29" ht="15.4" customHeight="1" x14ac:dyDescent="0.45">
      <c r="A3" s="54" t="s">
        <v>599</v>
      </c>
      <c r="B3" s="70">
        <v>44991</v>
      </c>
      <c r="C3" s="68" t="s">
        <v>590</v>
      </c>
      <c r="D3" s="68" t="s">
        <v>591</v>
      </c>
      <c r="E3" s="68">
        <v>50</v>
      </c>
      <c r="F3" s="55" t="s">
        <v>592</v>
      </c>
      <c r="G3" s="55">
        <v>8</v>
      </c>
      <c r="H3" s="55">
        <v>6</v>
      </c>
      <c r="I3" s="55" t="s">
        <v>600</v>
      </c>
      <c r="J3" s="55" t="s">
        <v>601</v>
      </c>
      <c r="K3" s="55" t="s">
        <v>595</v>
      </c>
      <c r="L3" s="55" t="s">
        <v>602</v>
      </c>
      <c r="M3" s="55" t="s">
        <v>603</v>
      </c>
      <c r="N3" s="55">
        <v>2.6</v>
      </c>
      <c r="O3" s="55" t="s">
        <v>587</v>
      </c>
      <c r="P3" s="56" t="s">
        <v>598</v>
      </c>
      <c r="AB3" s="72"/>
      <c r="AC3" s="70"/>
    </row>
    <row r="4" spans="1:29" ht="22.5" customHeight="1" x14ac:dyDescent="0.45">
      <c r="A4" s="54" t="s">
        <v>604</v>
      </c>
      <c r="B4" s="70">
        <v>44991</v>
      </c>
      <c r="C4" s="68" t="s">
        <v>590</v>
      </c>
      <c r="D4" s="68" t="s">
        <v>591</v>
      </c>
      <c r="E4" s="68">
        <v>50</v>
      </c>
      <c r="F4" s="55" t="s">
        <v>592</v>
      </c>
      <c r="G4" s="55">
        <v>8</v>
      </c>
      <c r="H4" s="55">
        <v>6</v>
      </c>
      <c r="I4" s="55" t="s">
        <v>605</v>
      </c>
      <c r="J4" s="55" t="s">
        <v>606</v>
      </c>
      <c r="K4" s="55" t="s">
        <v>595</v>
      </c>
      <c r="L4" s="55" t="s">
        <v>607</v>
      </c>
      <c r="M4" s="55" t="s">
        <v>608</v>
      </c>
      <c r="N4" s="55">
        <v>1.4</v>
      </c>
      <c r="O4" s="55" t="s">
        <v>587</v>
      </c>
      <c r="P4" s="56" t="s">
        <v>598</v>
      </c>
      <c r="AB4" s="72"/>
      <c r="AC4" s="68"/>
    </row>
    <row r="5" spans="1:29" ht="22.5" customHeight="1" x14ac:dyDescent="0.45">
      <c r="A5" s="54" t="s">
        <v>609</v>
      </c>
      <c r="B5" s="70">
        <v>44991</v>
      </c>
      <c r="C5" s="68" t="s">
        <v>590</v>
      </c>
      <c r="D5" s="68" t="s">
        <v>591</v>
      </c>
      <c r="E5" s="68">
        <v>50</v>
      </c>
      <c r="F5" s="55" t="s">
        <v>592</v>
      </c>
      <c r="G5" s="55">
        <v>8</v>
      </c>
      <c r="H5" s="55">
        <v>6</v>
      </c>
      <c r="I5" s="55" t="s">
        <v>610</v>
      </c>
      <c r="J5" s="55" t="s">
        <v>611</v>
      </c>
      <c r="K5" s="55" t="s">
        <v>595</v>
      </c>
      <c r="L5" s="55" t="s">
        <v>602</v>
      </c>
      <c r="M5" s="55" t="s">
        <v>612</v>
      </c>
      <c r="N5" s="55">
        <v>3.45</v>
      </c>
      <c r="O5" s="55" t="s">
        <v>587</v>
      </c>
      <c r="P5" s="56" t="s">
        <v>598</v>
      </c>
      <c r="AB5" s="72"/>
      <c r="AC5" s="68"/>
    </row>
    <row r="6" spans="1:29" ht="22.5" customHeight="1" x14ac:dyDescent="0.45">
      <c r="A6" s="54" t="s">
        <v>613</v>
      </c>
      <c r="B6" s="70">
        <v>44991</v>
      </c>
      <c r="C6" s="68" t="s">
        <v>590</v>
      </c>
      <c r="D6" s="68" t="s">
        <v>591</v>
      </c>
      <c r="E6" s="68">
        <v>50</v>
      </c>
      <c r="F6" s="55" t="s">
        <v>592</v>
      </c>
      <c r="G6" s="55">
        <v>8</v>
      </c>
      <c r="H6" s="55">
        <v>6</v>
      </c>
      <c r="I6" s="55" t="s">
        <v>614</v>
      </c>
      <c r="J6" s="55" t="s">
        <v>615</v>
      </c>
      <c r="K6" s="55" t="s">
        <v>595</v>
      </c>
      <c r="L6" s="55" t="s">
        <v>587</v>
      </c>
      <c r="M6" s="55" t="s">
        <v>587</v>
      </c>
      <c r="N6" s="55">
        <v>5.2</v>
      </c>
      <c r="O6" s="55" t="s">
        <v>587</v>
      </c>
      <c r="P6" s="56" t="s">
        <v>598</v>
      </c>
      <c r="AB6" s="72"/>
      <c r="AC6" s="68"/>
    </row>
    <row r="7" spans="1:29" ht="22.5" customHeight="1" x14ac:dyDescent="0.45">
      <c r="A7" s="54" t="s">
        <v>616</v>
      </c>
      <c r="B7" s="70">
        <v>44991</v>
      </c>
      <c r="C7" s="68" t="s">
        <v>590</v>
      </c>
      <c r="D7" s="68" t="s">
        <v>591</v>
      </c>
      <c r="E7" s="68">
        <v>50</v>
      </c>
      <c r="F7" s="55" t="s">
        <v>592</v>
      </c>
      <c r="G7" s="55">
        <v>8</v>
      </c>
      <c r="H7" s="55">
        <v>6</v>
      </c>
      <c r="I7" s="55" t="s">
        <v>593</v>
      </c>
      <c r="J7" s="55" t="s">
        <v>617</v>
      </c>
      <c r="K7" s="55" t="s">
        <v>595</v>
      </c>
      <c r="L7" s="55" t="s">
        <v>587</v>
      </c>
      <c r="M7" s="55" t="s">
        <v>587</v>
      </c>
      <c r="N7" s="55" t="s">
        <v>618</v>
      </c>
      <c r="O7" s="55" t="s">
        <v>587</v>
      </c>
      <c r="P7" s="57" t="s">
        <v>587</v>
      </c>
      <c r="AB7" s="73"/>
      <c r="AC7" s="55"/>
    </row>
    <row r="8" spans="1:29" ht="22.5" customHeight="1" x14ac:dyDescent="0.45">
      <c r="A8" s="54" t="s">
        <v>619</v>
      </c>
      <c r="B8" s="70">
        <v>44991</v>
      </c>
      <c r="C8" s="68" t="s">
        <v>590</v>
      </c>
      <c r="D8" s="68" t="s">
        <v>591</v>
      </c>
      <c r="E8" s="68">
        <v>75</v>
      </c>
      <c r="F8" s="55" t="s">
        <v>592</v>
      </c>
      <c r="G8" s="55">
        <v>8</v>
      </c>
      <c r="H8" s="55">
        <v>6</v>
      </c>
      <c r="I8" s="55" t="s">
        <v>593</v>
      </c>
      <c r="J8" s="55" t="s">
        <v>617</v>
      </c>
      <c r="K8" s="55" t="s">
        <v>595</v>
      </c>
      <c r="L8" s="55" t="s">
        <v>602</v>
      </c>
      <c r="M8" s="55" t="s">
        <v>612</v>
      </c>
      <c r="N8" s="55" t="s">
        <v>620</v>
      </c>
      <c r="O8" s="55" t="s">
        <v>587</v>
      </c>
      <c r="P8" s="57" t="s">
        <v>621</v>
      </c>
      <c r="AB8" s="73"/>
      <c r="AC8" s="55"/>
    </row>
    <row r="9" spans="1:29" ht="22.5" customHeight="1" x14ac:dyDescent="0.45">
      <c r="A9" s="54" t="s">
        <v>622</v>
      </c>
      <c r="B9" s="70">
        <v>44991</v>
      </c>
      <c r="C9" s="68" t="s">
        <v>590</v>
      </c>
      <c r="D9" s="68" t="s">
        <v>591</v>
      </c>
      <c r="E9" s="68">
        <v>50</v>
      </c>
      <c r="F9" s="55" t="s">
        <v>592</v>
      </c>
      <c r="G9" s="55">
        <v>8</v>
      </c>
      <c r="H9" s="55">
        <v>6</v>
      </c>
      <c r="I9" s="55" t="s">
        <v>593</v>
      </c>
      <c r="J9" s="55" t="s">
        <v>617</v>
      </c>
      <c r="K9" s="55" t="s">
        <v>595</v>
      </c>
      <c r="L9" s="55" t="s">
        <v>602</v>
      </c>
      <c r="M9" s="55" t="s">
        <v>612</v>
      </c>
      <c r="N9" s="55" t="s">
        <v>623</v>
      </c>
      <c r="O9" s="55" t="s">
        <v>587</v>
      </c>
      <c r="P9" s="57" t="s">
        <v>624</v>
      </c>
      <c r="AB9" s="73"/>
      <c r="AC9" s="55"/>
    </row>
    <row r="10" spans="1:29" ht="22.5" customHeight="1" x14ac:dyDescent="0.45">
      <c r="A10" s="54" t="s">
        <v>625</v>
      </c>
      <c r="B10" s="70">
        <v>44991</v>
      </c>
      <c r="C10" s="68" t="s">
        <v>590</v>
      </c>
      <c r="D10" s="68" t="s">
        <v>591</v>
      </c>
      <c r="E10" s="68">
        <v>50</v>
      </c>
      <c r="F10" s="55" t="s">
        <v>626</v>
      </c>
      <c r="G10" s="55">
        <v>8</v>
      </c>
      <c r="H10" s="55">
        <v>6</v>
      </c>
      <c r="I10" s="55" t="s">
        <v>593</v>
      </c>
      <c r="J10" s="55" t="s">
        <v>617</v>
      </c>
      <c r="K10" s="55" t="s">
        <v>595</v>
      </c>
      <c r="L10" s="55" t="s">
        <v>602</v>
      </c>
      <c r="M10" s="55" t="s">
        <v>612</v>
      </c>
      <c r="N10" s="55" t="s">
        <v>627</v>
      </c>
      <c r="O10" s="55" t="s">
        <v>587</v>
      </c>
      <c r="P10" s="57" t="s">
        <v>628</v>
      </c>
      <c r="AB10" s="73"/>
      <c r="AC10" s="55"/>
    </row>
    <row r="11" spans="1:29" ht="22.5" customHeight="1" x14ac:dyDescent="0.45">
      <c r="A11" s="54" t="s">
        <v>629</v>
      </c>
      <c r="B11" s="70">
        <v>44991</v>
      </c>
      <c r="C11" s="68" t="s">
        <v>590</v>
      </c>
      <c r="D11" s="68" t="s">
        <v>591</v>
      </c>
      <c r="E11" s="68">
        <v>50</v>
      </c>
      <c r="F11" s="55" t="s">
        <v>626</v>
      </c>
      <c r="G11" s="55">
        <v>8</v>
      </c>
      <c r="H11" s="55">
        <v>6</v>
      </c>
      <c r="I11" s="55" t="s">
        <v>600</v>
      </c>
      <c r="J11" s="55" t="s">
        <v>630</v>
      </c>
      <c r="K11" s="55" t="s">
        <v>595</v>
      </c>
      <c r="L11" s="55" t="s">
        <v>602</v>
      </c>
      <c r="M11" s="55" t="s">
        <v>608</v>
      </c>
      <c r="N11" s="55" t="s">
        <v>631</v>
      </c>
      <c r="O11" s="55" t="s">
        <v>587</v>
      </c>
      <c r="P11" s="57" t="s">
        <v>587</v>
      </c>
      <c r="AB11" s="73"/>
      <c r="AC11" s="55"/>
    </row>
    <row r="12" spans="1:29" ht="22.5" customHeight="1" x14ac:dyDescent="0.45">
      <c r="A12" s="54" t="s">
        <v>632</v>
      </c>
      <c r="B12" s="70">
        <v>44991</v>
      </c>
      <c r="C12" s="68" t="s">
        <v>590</v>
      </c>
      <c r="D12" s="68" t="s">
        <v>591</v>
      </c>
      <c r="E12" s="68">
        <v>50</v>
      </c>
      <c r="F12" s="55" t="s">
        <v>626</v>
      </c>
      <c r="G12" s="55">
        <v>8</v>
      </c>
      <c r="H12" s="55">
        <v>6</v>
      </c>
      <c r="I12" s="55" t="s">
        <v>605</v>
      </c>
      <c r="J12" s="55" t="s">
        <v>633</v>
      </c>
      <c r="K12" s="55" t="s">
        <v>595</v>
      </c>
      <c r="L12" s="55" t="s">
        <v>602</v>
      </c>
      <c r="M12" s="55" t="s">
        <v>603</v>
      </c>
      <c r="N12" s="55" t="s">
        <v>634</v>
      </c>
      <c r="O12" s="55" t="s">
        <v>587</v>
      </c>
      <c r="P12" s="57" t="s">
        <v>587</v>
      </c>
      <c r="AB12" s="73"/>
      <c r="AC12" s="55"/>
    </row>
    <row r="13" spans="1:29" ht="22.5" customHeight="1" x14ac:dyDescent="0.45">
      <c r="A13" s="54" t="s">
        <v>635</v>
      </c>
      <c r="B13" s="70">
        <v>44991</v>
      </c>
      <c r="C13" s="68" t="s">
        <v>590</v>
      </c>
      <c r="D13" s="68" t="s">
        <v>591</v>
      </c>
      <c r="E13" s="68"/>
      <c r="F13" s="55" t="s">
        <v>626</v>
      </c>
      <c r="G13" s="55">
        <v>8</v>
      </c>
      <c r="H13" s="55">
        <v>6</v>
      </c>
      <c r="I13" s="55" t="s">
        <v>593</v>
      </c>
      <c r="J13" s="55" t="s">
        <v>636</v>
      </c>
      <c r="K13" s="55" t="s">
        <v>595</v>
      </c>
      <c r="L13" s="55" t="s">
        <v>602</v>
      </c>
      <c r="M13" s="55" t="s">
        <v>637</v>
      </c>
      <c r="N13" s="55" t="s">
        <v>638</v>
      </c>
      <c r="O13" s="55" t="s">
        <v>587</v>
      </c>
      <c r="P13" s="57" t="s">
        <v>639</v>
      </c>
      <c r="AB13" s="73"/>
      <c r="AC13" s="55"/>
    </row>
    <row r="14" spans="1:29" ht="22.5" customHeight="1" x14ac:dyDescent="0.45">
      <c r="A14" s="54" t="s">
        <v>640</v>
      </c>
      <c r="B14" s="70">
        <v>44991</v>
      </c>
      <c r="C14" s="68" t="s">
        <v>590</v>
      </c>
      <c r="D14" s="68" t="s">
        <v>591</v>
      </c>
      <c r="E14" s="68">
        <v>50</v>
      </c>
      <c r="F14" s="55" t="s">
        <v>592</v>
      </c>
      <c r="G14" s="55">
        <v>8</v>
      </c>
      <c r="H14" s="55">
        <v>6</v>
      </c>
      <c r="I14" s="55" t="s">
        <v>593</v>
      </c>
      <c r="J14" s="55" t="s">
        <v>594</v>
      </c>
      <c r="K14" s="55" t="s">
        <v>595</v>
      </c>
      <c r="L14" s="55" t="s">
        <v>602</v>
      </c>
      <c r="M14" s="55" t="s">
        <v>603</v>
      </c>
      <c r="N14" s="55" t="s">
        <v>641</v>
      </c>
      <c r="O14" s="55" t="s">
        <v>587</v>
      </c>
      <c r="P14" s="57" t="s">
        <v>642</v>
      </c>
      <c r="AB14" s="73"/>
      <c r="AC14" s="55"/>
    </row>
    <row r="15" spans="1:29" ht="22.5" customHeight="1" x14ac:dyDescent="0.45">
      <c r="A15" s="54" t="s">
        <v>643</v>
      </c>
      <c r="B15" s="70">
        <v>44991</v>
      </c>
      <c r="C15" s="68" t="s">
        <v>590</v>
      </c>
      <c r="D15" s="68" t="s">
        <v>591</v>
      </c>
      <c r="E15" s="68">
        <v>33</v>
      </c>
      <c r="F15" s="55" t="s">
        <v>592</v>
      </c>
      <c r="G15" s="55">
        <v>8</v>
      </c>
      <c r="H15" s="55">
        <v>6</v>
      </c>
      <c r="I15" s="55" t="s">
        <v>593</v>
      </c>
      <c r="J15" s="55" t="s">
        <v>594</v>
      </c>
      <c r="K15" s="55" t="s">
        <v>595</v>
      </c>
      <c r="L15" s="55" t="s">
        <v>602</v>
      </c>
      <c r="M15" s="55" t="s">
        <v>608</v>
      </c>
      <c r="N15" s="55" t="s">
        <v>644</v>
      </c>
      <c r="O15" s="55" t="s">
        <v>587</v>
      </c>
      <c r="P15" s="57" t="s">
        <v>645</v>
      </c>
      <c r="AB15" s="73"/>
      <c r="AC15" s="55"/>
    </row>
    <row r="16" spans="1:29" ht="22.5" customHeight="1" x14ac:dyDescent="0.45">
      <c r="A16" s="54" t="s">
        <v>646</v>
      </c>
      <c r="B16" s="70">
        <v>44991</v>
      </c>
      <c r="C16" s="68" t="s">
        <v>590</v>
      </c>
      <c r="D16" s="68" t="s">
        <v>591</v>
      </c>
      <c r="E16" s="68">
        <v>20</v>
      </c>
      <c r="F16" s="55" t="s">
        <v>592</v>
      </c>
      <c r="G16" s="55">
        <v>8</v>
      </c>
      <c r="H16" s="55">
        <v>6</v>
      </c>
      <c r="I16" s="55" t="s">
        <v>593</v>
      </c>
      <c r="J16" s="55" t="s">
        <v>594</v>
      </c>
      <c r="K16" s="55" t="s">
        <v>595</v>
      </c>
      <c r="L16" s="55" t="s">
        <v>602</v>
      </c>
      <c r="M16" s="55" t="s">
        <v>608</v>
      </c>
      <c r="N16" s="55" t="s">
        <v>647</v>
      </c>
      <c r="O16" s="55" t="s">
        <v>587</v>
      </c>
      <c r="P16" s="57" t="s">
        <v>648</v>
      </c>
      <c r="AB16" s="73"/>
      <c r="AC16" s="55"/>
    </row>
    <row r="17" spans="1:29" ht="22.5" customHeight="1" x14ac:dyDescent="0.45">
      <c r="A17" s="54" t="s">
        <v>649</v>
      </c>
      <c r="B17" s="70">
        <v>44991</v>
      </c>
      <c r="C17" s="68" t="s">
        <v>590</v>
      </c>
      <c r="D17" s="68" t="s">
        <v>591</v>
      </c>
      <c r="E17" s="68">
        <v>60</v>
      </c>
      <c r="F17" s="55" t="s">
        <v>592</v>
      </c>
      <c r="G17" s="55">
        <v>8</v>
      </c>
      <c r="H17" s="55">
        <v>6</v>
      </c>
      <c r="I17" s="55" t="s">
        <v>593</v>
      </c>
      <c r="J17" s="55" t="s">
        <v>594</v>
      </c>
      <c r="K17" s="55" t="s">
        <v>595</v>
      </c>
      <c r="L17" s="55" t="s">
        <v>602</v>
      </c>
      <c r="M17" s="55" t="s">
        <v>608</v>
      </c>
      <c r="N17" s="55" t="s">
        <v>650</v>
      </c>
      <c r="O17" s="55" t="s">
        <v>587</v>
      </c>
      <c r="P17" s="76" t="s">
        <v>651</v>
      </c>
      <c r="AB17" s="74"/>
      <c r="AC17" s="56"/>
    </row>
    <row r="18" spans="1:29" ht="22.5" customHeight="1" x14ac:dyDescent="0.45">
      <c r="A18" s="54" t="s">
        <v>652</v>
      </c>
      <c r="B18" s="70">
        <v>44991</v>
      </c>
      <c r="C18" s="68" t="s">
        <v>590</v>
      </c>
      <c r="D18" s="68" t="s">
        <v>591</v>
      </c>
      <c r="E18" s="68"/>
      <c r="F18" s="55" t="s">
        <v>592</v>
      </c>
      <c r="G18" s="55">
        <v>8</v>
      </c>
      <c r="H18" s="55">
        <v>6</v>
      </c>
      <c r="I18" s="55" t="s">
        <v>593</v>
      </c>
      <c r="J18" s="55" t="s">
        <v>594</v>
      </c>
      <c r="K18" s="55" t="s">
        <v>595</v>
      </c>
      <c r="L18" s="55" t="s">
        <v>602</v>
      </c>
      <c r="M18" s="55" t="s">
        <v>603</v>
      </c>
      <c r="N18" s="55" t="s">
        <v>653</v>
      </c>
      <c r="O18" s="55" t="s">
        <v>587</v>
      </c>
      <c r="P18" s="57" t="s">
        <v>654</v>
      </c>
    </row>
    <row r="19" spans="1:29" ht="18" customHeight="1" x14ac:dyDescent="0.45">
      <c r="A19" s="54" t="s">
        <v>655</v>
      </c>
      <c r="B19" s="70">
        <v>44992</v>
      </c>
      <c r="C19" s="68" t="s">
        <v>590</v>
      </c>
      <c r="D19" s="68" t="s">
        <v>591</v>
      </c>
      <c r="E19" s="68">
        <v>33</v>
      </c>
      <c r="F19" s="55" t="s">
        <v>592</v>
      </c>
      <c r="G19" s="55">
        <v>8</v>
      </c>
      <c r="H19" s="55">
        <v>6</v>
      </c>
      <c r="I19" s="55" t="s">
        <v>593</v>
      </c>
      <c r="J19" s="55" t="s">
        <v>656</v>
      </c>
      <c r="K19" s="55" t="s">
        <v>595</v>
      </c>
      <c r="L19" s="55" t="s">
        <v>587</v>
      </c>
      <c r="M19" s="55" t="s">
        <v>587</v>
      </c>
      <c r="N19" s="55" t="s">
        <v>657</v>
      </c>
      <c r="O19" s="55" t="s">
        <v>587</v>
      </c>
      <c r="P19" s="57" t="s">
        <v>658</v>
      </c>
    </row>
    <row r="20" spans="1:29" ht="15.4" customHeight="1" x14ac:dyDescent="0.45">
      <c r="A20" s="54" t="s">
        <v>659</v>
      </c>
      <c r="B20" s="70">
        <v>44992</v>
      </c>
      <c r="C20" s="68" t="s">
        <v>590</v>
      </c>
      <c r="D20" s="68" t="s">
        <v>591</v>
      </c>
      <c r="E20" s="68">
        <v>33</v>
      </c>
      <c r="F20" s="55" t="s">
        <v>592</v>
      </c>
      <c r="G20" s="55">
        <v>8</v>
      </c>
      <c r="H20" s="55">
        <v>6</v>
      </c>
      <c r="I20" s="55" t="s">
        <v>593</v>
      </c>
      <c r="J20" s="55" t="s">
        <v>660</v>
      </c>
      <c r="K20" s="55" t="s">
        <v>595</v>
      </c>
      <c r="L20" s="55" t="s">
        <v>615</v>
      </c>
      <c r="M20" s="55" t="s">
        <v>612</v>
      </c>
      <c r="N20" s="55" t="s">
        <v>661</v>
      </c>
      <c r="O20" s="55" t="s">
        <v>587</v>
      </c>
      <c r="P20" s="57" t="s">
        <v>587</v>
      </c>
    </row>
    <row r="21" spans="1:29" ht="15.4" customHeight="1" x14ac:dyDescent="0.45">
      <c r="A21" s="54" t="s">
        <v>662</v>
      </c>
      <c r="B21" s="70">
        <v>44992</v>
      </c>
      <c r="C21" s="68" t="s">
        <v>590</v>
      </c>
      <c r="D21" s="68" t="s">
        <v>591</v>
      </c>
      <c r="E21" s="68">
        <v>33</v>
      </c>
      <c r="F21" s="55" t="s">
        <v>592</v>
      </c>
      <c r="G21" s="55">
        <v>8</v>
      </c>
      <c r="H21" s="55">
        <v>6</v>
      </c>
      <c r="I21" s="55" t="s">
        <v>593</v>
      </c>
      <c r="J21" s="55" t="s">
        <v>663</v>
      </c>
      <c r="K21" s="55" t="s">
        <v>595</v>
      </c>
      <c r="L21" s="55" t="s">
        <v>587</v>
      </c>
      <c r="M21" s="55" t="s">
        <v>587</v>
      </c>
      <c r="N21" s="55" t="s">
        <v>664</v>
      </c>
      <c r="O21" s="55" t="s">
        <v>587</v>
      </c>
      <c r="P21" s="57" t="s">
        <v>587</v>
      </c>
    </row>
    <row r="22" spans="1:29" ht="15.4" customHeight="1" x14ac:dyDescent="0.45">
      <c r="A22" s="54" t="s">
        <v>665</v>
      </c>
      <c r="B22" s="70">
        <v>44992</v>
      </c>
      <c r="C22" s="68" t="s">
        <v>590</v>
      </c>
      <c r="D22" s="68" t="s">
        <v>591</v>
      </c>
      <c r="E22" s="68">
        <v>33</v>
      </c>
      <c r="F22" s="55" t="s">
        <v>592</v>
      </c>
      <c r="G22" s="55">
        <v>8</v>
      </c>
      <c r="H22" s="55">
        <v>6</v>
      </c>
      <c r="I22" s="55" t="s">
        <v>593</v>
      </c>
      <c r="J22" s="55" t="s">
        <v>663</v>
      </c>
      <c r="K22" s="58" t="s">
        <v>595</v>
      </c>
      <c r="L22" s="55" t="s">
        <v>587</v>
      </c>
      <c r="M22" s="55" t="s">
        <v>587</v>
      </c>
      <c r="N22" s="55" t="s">
        <v>666</v>
      </c>
      <c r="O22" s="55" t="s">
        <v>587</v>
      </c>
      <c r="P22" s="57" t="s">
        <v>587</v>
      </c>
    </row>
    <row r="23" spans="1:29" ht="15.4" customHeight="1" x14ac:dyDescent="0.45">
      <c r="A23" s="54" t="s">
        <v>667</v>
      </c>
      <c r="B23" s="70">
        <v>44992</v>
      </c>
      <c r="C23" s="68" t="s">
        <v>590</v>
      </c>
      <c r="D23" s="68" t="s">
        <v>591</v>
      </c>
      <c r="E23" s="68">
        <v>33</v>
      </c>
      <c r="F23" s="55" t="s">
        <v>592</v>
      </c>
      <c r="G23" s="55">
        <v>8</v>
      </c>
      <c r="H23" s="55">
        <v>6</v>
      </c>
      <c r="I23" s="55" t="s">
        <v>593</v>
      </c>
      <c r="J23" s="55" t="s">
        <v>668</v>
      </c>
      <c r="K23" s="58" t="s">
        <v>595</v>
      </c>
      <c r="L23" s="55" t="s">
        <v>587</v>
      </c>
      <c r="M23" s="55" t="s">
        <v>587</v>
      </c>
      <c r="N23" s="55" t="s">
        <v>669</v>
      </c>
      <c r="O23" s="55" t="s">
        <v>587</v>
      </c>
      <c r="P23" s="57" t="s">
        <v>587</v>
      </c>
    </row>
    <row r="24" spans="1:29" ht="15.4" customHeight="1" x14ac:dyDescent="0.45">
      <c r="A24" s="54" t="s">
        <v>670</v>
      </c>
      <c r="B24" s="70">
        <v>44992</v>
      </c>
      <c r="C24" s="68" t="s">
        <v>590</v>
      </c>
      <c r="D24" s="68" t="s">
        <v>591</v>
      </c>
      <c r="E24" s="68">
        <v>33</v>
      </c>
      <c r="F24" s="55" t="s">
        <v>592</v>
      </c>
      <c r="G24" s="55">
        <v>8</v>
      </c>
      <c r="H24" s="55">
        <v>6</v>
      </c>
      <c r="I24" s="55" t="s">
        <v>593</v>
      </c>
      <c r="J24" s="55" t="s">
        <v>663</v>
      </c>
      <c r="K24" s="58" t="s">
        <v>595</v>
      </c>
      <c r="L24" s="55" t="s">
        <v>671</v>
      </c>
      <c r="M24" s="55" t="s">
        <v>608</v>
      </c>
      <c r="N24" s="55" t="s">
        <v>606</v>
      </c>
      <c r="O24" s="55" t="s">
        <v>587</v>
      </c>
      <c r="P24" s="57" t="s">
        <v>587</v>
      </c>
    </row>
    <row r="25" spans="1:29" ht="15.4" customHeight="1" x14ac:dyDescent="0.45">
      <c r="A25" s="54" t="s">
        <v>672</v>
      </c>
      <c r="B25" s="70">
        <v>44992</v>
      </c>
      <c r="C25" s="68" t="s">
        <v>590</v>
      </c>
      <c r="D25" s="68" t="s">
        <v>591</v>
      </c>
      <c r="E25" s="68">
        <v>33</v>
      </c>
      <c r="F25" s="55" t="s">
        <v>592</v>
      </c>
      <c r="G25" s="55">
        <v>8</v>
      </c>
      <c r="H25" s="55">
        <v>6</v>
      </c>
      <c r="I25" s="55" t="s">
        <v>593</v>
      </c>
      <c r="J25" s="55" t="s">
        <v>668</v>
      </c>
      <c r="K25" s="58" t="s">
        <v>595</v>
      </c>
      <c r="L25" s="55" t="s">
        <v>673</v>
      </c>
      <c r="M25" s="55" t="s">
        <v>608</v>
      </c>
      <c r="N25" s="55" t="s">
        <v>674</v>
      </c>
      <c r="O25" s="55" t="s">
        <v>587</v>
      </c>
      <c r="P25" s="57" t="s">
        <v>587</v>
      </c>
    </row>
    <row r="26" spans="1:29" ht="15.4" customHeight="1" x14ac:dyDescent="0.45">
      <c r="A26" s="54" t="s">
        <v>675</v>
      </c>
      <c r="B26" s="70">
        <v>44992</v>
      </c>
      <c r="C26" s="68" t="s">
        <v>590</v>
      </c>
      <c r="D26" s="68" t="s">
        <v>591</v>
      </c>
      <c r="E26" s="68">
        <v>33</v>
      </c>
      <c r="F26" s="55" t="s">
        <v>592</v>
      </c>
      <c r="G26" s="55">
        <v>8</v>
      </c>
      <c r="H26" s="55">
        <v>6</v>
      </c>
      <c r="I26" s="55" t="s">
        <v>593</v>
      </c>
      <c r="J26" s="55" t="s">
        <v>676</v>
      </c>
      <c r="K26" s="58" t="s">
        <v>595</v>
      </c>
      <c r="L26" s="55" t="s">
        <v>587</v>
      </c>
      <c r="M26" s="55" t="s">
        <v>587</v>
      </c>
      <c r="N26" s="55" t="s">
        <v>677</v>
      </c>
      <c r="O26" s="55" t="s">
        <v>587</v>
      </c>
      <c r="P26" s="57" t="s">
        <v>587</v>
      </c>
    </row>
    <row r="27" spans="1:29" ht="15.4" customHeight="1" x14ac:dyDescent="0.45">
      <c r="A27" s="54" t="s">
        <v>678</v>
      </c>
      <c r="B27" s="70">
        <v>44992</v>
      </c>
      <c r="C27" s="68" t="s">
        <v>590</v>
      </c>
      <c r="D27" s="68" t="s">
        <v>591</v>
      </c>
      <c r="E27" s="68">
        <v>33</v>
      </c>
      <c r="F27" s="55" t="s">
        <v>592</v>
      </c>
      <c r="G27" s="55">
        <v>8</v>
      </c>
      <c r="H27" s="55">
        <v>6</v>
      </c>
      <c r="I27" s="55" t="s">
        <v>593</v>
      </c>
      <c r="J27" s="55" t="s">
        <v>676</v>
      </c>
      <c r="K27" s="58" t="s">
        <v>595</v>
      </c>
      <c r="L27" s="55" t="s">
        <v>587</v>
      </c>
      <c r="M27" s="55" t="s">
        <v>587</v>
      </c>
      <c r="N27" s="55" t="s">
        <v>657</v>
      </c>
      <c r="O27" s="55" t="s">
        <v>587</v>
      </c>
      <c r="P27" s="57" t="s">
        <v>587</v>
      </c>
    </row>
    <row r="28" spans="1:29" ht="15.4" customHeight="1" x14ac:dyDescent="0.45">
      <c r="A28" s="54" t="s">
        <v>679</v>
      </c>
      <c r="B28" s="70">
        <v>44992</v>
      </c>
      <c r="C28" s="68" t="s">
        <v>590</v>
      </c>
      <c r="D28" s="68" t="s">
        <v>591</v>
      </c>
      <c r="E28" s="68">
        <v>33</v>
      </c>
      <c r="F28" s="55" t="s">
        <v>592</v>
      </c>
      <c r="G28" s="55">
        <v>8</v>
      </c>
      <c r="H28" s="55">
        <v>6</v>
      </c>
      <c r="I28" s="55" t="s">
        <v>593</v>
      </c>
      <c r="J28" s="55" t="s">
        <v>676</v>
      </c>
      <c r="K28" s="58" t="s">
        <v>595</v>
      </c>
      <c r="L28" s="55" t="s">
        <v>587</v>
      </c>
      <c r="M28" s="55" t="s">
        <v>587</v>
      </c>
      <c r="N28" s="55" t="s">
        <v>680</v>
      </c>
      <c r="O28" s="55" t="s">
        <v>587</v>
      </c>
      <c r="P28" s="57" t="s">
        <v>587</v>
      </c>
    </row>
    <row r="29" spans="1:29" ht="15.4" customHeight="1" x14ac:dyDescent="0.45">
      <c r="A29" s="54" t="s">
        <v>681</v>
      </c>
      <c r="B29" s="70">
        <v>44992</v>
      </c>
      <c r="C29" s="68" t="s">
        <v>590</v>
      </c>
      <c r="D29" s="68" t="s">
        <v>591</v>
      </c>
      <c r="E29" s="68">
        <v>33</v>
      </c>
      <c r="F29" s="55" t="s">
        <v>592</v>
      </c>
      <c r="G29" s="55">
        <v>8</v>
      </c>
      <c r="H29" s="55">
        <v>6</v>
      </c>
      <c r="I29" s="55" t="s">
        <v>593</v>
      </c>
      <c r="J29" s="55" t="s">
        <v>676</v>
      </c>
      <c r="K29" s="58" t="s">
        <v>595</v>
      </c>
      <c r="L29" s="55" t="s">
        <v>587</v>
      </c>
      <c r="M29" s="55" t="s">
        <v>587</v>
      </c>
      <c r="N29" s="55" t="s">
        <v>682</v>
      </c>
      <c r="O29" s="55" t="s">
        <v>587</v>
      </c>
      <c r="P29" s="57" t="s">
        <v>587</v>
      </c>
    </row>
    <row r="30" spans="1:29" ht="15.4" customHeight="1" x14ac:dyDescent="0.45">
      <c r="A30" s="54" t="s">
        <v>683</v>
      </c>
      <c r="B30" s="70">
        <v>44992</v>
      </c>
      <c r="C30" s="68" t="s">
        <v>590</v>
      </c>
      <c r="D30" s="68" t="s">
        <v>591</v>
      </c>
      <c r="E30" s="68">
        <v>33</v>
      </c>
      <c r="F30" s="55" t="s">
        <v>592</v>
      </c>
      <c r="G30" s="55">
        <v>8</v>
      </c>
      <c r="H30" s="55">
        <v>6</v>
      </c>
      <c r="I30" s="55" t="s">
        <v>593</v>
      </c>
      <c r="J30" s="55" t="s">
        <v>676</v>
      </c>
      <c r="K30" s="58" t="s">
        <v>595</v>
      </c>
      <c r="L30" s="55" t="s">
        <v>587</v>
      </c>
      <c r="M30" s="55" t="s">
        <v>587</v>
      </c>
      <c r="N30" s="55" t="s">
        <v>684</v>
      </c>
      <c r="O30" s="55" t="s">
        <v>587</v>
      </c>
      <c r="P30" s="57" t="s">
        <v>587</v>
      </c>
    </row>
    <row r="31" spans="1:29" ht="15.4" customHeight="1" x14ac:dyDescent="0.45">
      <c r="A31" s="59" t="s">
        <v>685</v>
      </c>
      <c r="B31" s="70">
        <v>44992</v>
      </c>
      <c r="C31" s="68" t="s">
        <v>590</v>
      </c>
      <c r="D31" s="68" t="s">
        <v>591</v>
      </c>
      <c r="E31" s="68">
        <v>33</v>
      </c>
      <c r="F31" s="60" t="s">
        <v>592</v>
      </c>
      <c r="G31" s="55">
        <v>8</v>
      </c>
      <c r="H31" s="55">
        <v>6</v>
      </c>
      <c r="I31" s="60" t="s">
        <v>593</v>
      </c>
      <c r="J31" s="60" t="s">
        <v>676</v>
      </c>
      <c r="K31" s="61" t="s">
        <v>595</v>
      </c>
      <c r="L31" s="60" t="s">
        <v>587</v>
      </c>
      <c r="M31" s="60" t="s">
        <v>587</v>
      </c>
      <c r="N31" s="62" t="s">
        <v>686</v>
      </c>
      <c r="O31" s="60" t="s">
        <v>587</v>
      </c>
      <c r="P31" s="63" t="s">
        <v>587</v>
      </c>
    </row>
    <row r="32" spans="1:29" ht="15.4" customHeight="1" x14ac:dyDescent="0.45">
      <c r="A32" s="64"/>
      <c r="B32" s="70"/>
      <c r="C32" s="69"/>
      <c r="D32" s="68" t="s">
        <v>591</v>
      </c>
      <c r="E32" s="75"/>
      <c r="F32" s="65"/>
      <c r="G32" s="65"/>
      <c r="H32" s="65"/>
      <c r="I32" s="65"/>
      <c r="J32" s="65"/>
      <c r="K32" s="65"/>
      <c r="L32" s="65"/>
      <c r="M32" s="65"/>
      <c r="N32" s="66" t="s">
        <v>587</v>
      </c>
      <c r="O32" s="65"/>
      <c r="P32" s="67"/>
    </row>
    <row r="1048576" spans="2:2" ht="15.4" customHeight="1" x14ac:dyDescent="0.45">
      <c r="B1048576" s="7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0"/>
  <sheetViews>
    <sheetView workbookViewId="0">
      <pane ySplit="1" topLeftCell="A165" activePane="bottomLeft" state="frozen"/>
      <selection pane="bottomLeft" activeCell="D191" sqref="D191"/>
    </sheetView>
  </sheetViews>
  <sheetFormatPr defaultRowHeight="15" customHeight="1" x14ac:dyDescent="0.45"/>
  <cols>
    <col min="1" max="1" width="13" bestFit="1" customWidth="1"/>
    <col min="2" max="2" width="13" customWidth="1"/>
    <col min="10" max="10" width="15.59765625" customWidth="1"/>
  </cols>
  <sheetData>
    <row r="1" spans="1:10" ht="14.25" customHeight="1" x14ac:dyDescent="0.45">
      <c r="A1" t="s">
        <v>687</v>
      </c>
      <c r="B1" t="s">
        <v>1</v>
      </c>
      <c r="C1" s="77" t="s">
        <v>688</v>
      </c>
      <c r="D1" s="77" t="s">
        <v>689</v>
      </c>
      <c r="E1" s="77" t="s">
        <v>690</v>
      </c>
      <c r="F1" s="77" t="s">
        <v>691</v>
      </c>
      <c r="G1" s="77" t="s">
        <v>692</v>
      </c>
      <c r="H1" s="77" t="s">
        <v>693</v>
      </c>
      <c r="I1" s="77" t="s">
        <v>694</v>
      </c>
      <c r="J1" t="s">
        <v>695</v>
      </c>
    </row>
    <row r="2" spans="1:10" ht="14.25" customHeight="1" x14ac:dyDescent="0.45">
      <c r="A2" t="s">
        <v>590</v>
      </c>
      <c r="B2" s="79">
        <v>44990</v>
      </c>
      <c r="C2" s="77">
        <v>16</v>
      </c>
      <c r="D2" s="77">
        <v>0</v>
      </c>
      <c r="E2" s="77"/>
      <c r="F2" s="77"/>
      <c r="G2" s="77"/>
      <c r="H2" s="77" t="s">
        <v>696</v>
      </c>
      <c r="I2" s="77">
        <v>0.97</v>
      </c>
    </row>
    <row r="3" spans="1:10" ht="14.25" customHeight="1" x14ac:dyDescent="0.45">
      <c r="A3" t="s">
        <v>590</v>
      </c>
      <c r="B3" s="79">
        <v>44990</v>
      </c>
      <c r="C3" s="77">
        <v>16</v>
      </c>
      <c r="D3" s="77">
        <v>0</v>
      </c>
      <c r="E3" s="77"/>
      <c r="F3" s="77"/>
      <c r="G3" s="77"/>
      <c r="H3" s="77" t="s">
        <v>696</v>
      </c>
      <c r="I3" s="77">
        <v>1.3</v>
      </c>
    </row>
    <row r="4" spans="1:10" ht="14.25" customHeight="1" x14ac:dyDescent="0.45">
      <c r="A4" t="s">
        <v>590</v>
      </c>
      <c r="B4" s="79">
        <v>44990</v>
      </c>
      <c r="C4" s="77">
        <v>16</v>
      </c>
      <c r="D4" s="77">
        <v>0</v>
      </c>
      <c r="E4" s="77"/>
      <c r="F4" s="77"/>
      <c r="G4" s="77"/>
      <c r="H4" s="77" t="s">
        <v>696</v>
      </c>
      <c r="I4" s="77">
        <v>0.77</v>
      </c>
    </row>
    <row r="5" spans="1:10" ht="14.25" customHeight="1" x14ac:dyDescent="0.45">
      <c r="A5" t="s">
        <v>590</v>
      </c>
      <c r="B5" s="79">
        <v>44990</v>
      </c>
      <c r="C5" s="77">
        <v>16</v>
      </c>
      <c r="D5" s="77">
        <v>0</v>
      </c>
      <c r="E5" s="77"/>
      <c r="F5" s="77"/>
      <c r="G5" s="77"/>
      <c r="H5" s="77" t="s">
        <v>696</v>
      </c>
      <c r="I5" s="77">
        <v>0.89</v>
      </c>
    </row>
    <row r="6" spans="1:10" ht="14.25" customHeight="1" x14ac:dyDescent="0.45">
      <c r="A6" t="s">
        <v>590</v>
      </c>
      <c r="B6" s="79">
        <v>44990</v>
      </c>
      <c r="C6" s="77">
        <v>17</v>
      </c>
      <c r="D6" s="77">
        <v>0.5</v>
      </c>
      <c r="E6" s="77"/>
      <c r="F6" s="77"/>
      <c r="G6" s="77"/>
      <c r="H6" s="77" t="s">
        <v>696</v>
      </c>
      <c r="I6" s="77">
        <v>0.56299999999999994</v>
      </c>
    </row>
    <row r="7" spans="1:10" ht="14.25" customHeight="1" x14ac:dyDescent="0.45">
      <c r="A7" t="s">
        <v>590</v>
      </c>
      <c r="B7" s="79">
        <v>44990</v>
      </c>
      <c r="C7" s="77">
        <v>17</v>
      </c>
      <c r="D7" s="77">
        <v>0.5</v>
      </c>
      <c r="E7" s="77"/>
      <c r="F7" s="77"/>
      <c r="G7" s="77"/>
      <c r="H7" s="77" t="s">
        <v>696</v>
      </c>
      <c r="I7" s="77">
        <v>1.1000000000000001</v>
      </c>
    </row>
    <row r="8" spans="1:10" ht="14.25" customHeight="1" x14ac:dyDescent="0.45">
      <c r="A8" t="s">
        <v>590</v>
      </c>
      <c r="B8" s="79">
        <v>44990</v>
      </c>
      <c r="C8" s="77">
        <v>17</v>
      </c>
      <c r="D8" s="77">
        <v>0.5</v>
      </c>
      <c r="E8" s="77"/>
      <c r="F8" s="77"/>
      <c r="G8" s="77"/>
      <c r="H8" s="77" t="s">
        <v>696</v>
      </c>
      <c r="I8" s="77">
        <v>1.6</v>
      </c>
    </row>
    <row r="9" spans="1:10" ht="14.25" customHeight="1" x14ac:dyDescent="0.45">
      <c r="A9" t="s">
        <v>590</v>
      </c>
      <c r="B9" s="79">
        <v>44990</v>
      </c>
      <c r="C9" s="77">
        <v>17</v>
      </c>
      <c r="D9" s="77">
        <v>0.5</v>
      </c>
      <c r="E9" s="77"/>
      <c r="F9" s="77"/>
      <c r="G9" s="77"/>
      <c r="H9" s="77" t="s">
        <v>696</v>
      </c>
      <c r="I9" s="77">
        <v>1.5</v>
      </c>
    </row>
    <row r="10" spans="1:10" ht="14.25" customHeight="1" x14ac:dyDescent="0.45">
      <c r="A10" t="s">
        <v>590</v>
      </c>
      <c r="B10" s="79">
        <v>44990</v>
      </c>
      <c r="C10" s="77">
        <v>18</v>
      </c>
      <c r="D10" s="77">
        <v>1</v>
      </c>
      <c r="E10" s="77"/>
      <c r="F10" s="77"/>
      <c r="G10" s="77"/>
      <c r="H10" s="77" t="s">
        <v>696</v>
      </c>
      <c r="I10" s="77">
        <v>1.1499999999999999</v>
      </c>
    </row>
    <row r="11" spans="1:10" ht="14.25" customHeight="1" x14ac:dyDescent="0.45">
      <c r="A11" t="s">
        <v>590</v>
      </c>
      <c r="B11" s="79">
        <v>44990</v>
      </c>
      <c r="C11" s="77">
        <v>18</v>
      </c>
      <c r="D11" s="77">
        <v>1</v>
      </c>
      <c r="E11" s="77"/>
      <c r="F11" s="77"/>
      <c r="G11" s="77"/>
      <c r="H11" s="77" t="s">
        <v>696</v>
      </c>
      <c r="I11" s="77">
        <v>0.91</v>
      </c>
    </row>
    <row r="12" spans="1:10" ht="14.25" customHeight="1" x14ac:dyDescent="0.45">
      <c r="A12" t="s">
        <v>590</v>
      </c>
      <c r="B12" s="79">
        <v>44990</v>
      </c>
      <c r="C12" s="77">
        <v>18</v>
      </c>
      <c r="D12" s="77">
        <v>1</v>
      </c>
      <c r="E12" s="77"/>
      <c r="F12" s="77"/>
      <c r="G12" s="77"/>
      <c r="H12" s="77" t="s">
        <v>696</v>
      </c>
      <c r="I12" s="77">
        <v>1.1100000000000001</v>
      </c>
    </row>
    <row r="13" spans="1:10" ht="14.25" customHeight="1" x14ac:dyDescent="0.45">
      <c r="A13" t="s">
        <v>590</v>
      </c>
      <c r="B13" s="79">
        <v>44990</v>
      </c>
      <c r="C13" s="77">
        <v>18</v>
      </c>
      <c r="D13" s="77">
        <v>1</v>
      </c>
      <c r="E13" s="77"/>
      <c r="F13" s="77"/>
      <c r="G13" s="77"/>
      <c r="H13" s="77" t="s">
        <v>696</v>
      </c>
      <c r="I13" s="77">
        <v>0.83</v>
      </c>
    </row>
    <row r="14" spans="1:10" ht="14.25" customHeight="1" x14ac:dyDescent="0.45">
      <c r="A14" t="s">
        <v>590</v>
      </c>
      <c r="B14" s="79">
        <v>44990</v>
      </c>
      <c r="C14" s="77">
        <v>19</v>
      </c>
      <c r="D14" s="77">
        <v>1.5</v>
      </c>
      <c r="E14" s="77"/>
      <c r="F14" s="77"/>
      <c r="G14" s="77"/>
      <c r="H14" s="77" t="s">
        <v>696</v>
      </c>
      <c r="I14" s="77">
        <v>1.03</v>
      </c>
    </row>
    <row r="15" spans="1:10" ht="14.25" customHeight="1" x14ac:dyDescent="0.45">
      <c r="A15" t="s">
        <v>590</v>
      </c>
      <c r="B15" s="79">
        <v>44990</v>
      </c>
      <c r="C15" s="77">
        <v>19</v>
      </c>
      <c r="D15" s="77">
        <v>1.5</v>
      </c>
      <c r="E15" s="77"/>
      <c r="F15" s="77"/>
      <c r="G15" s="77"/>
      <c r="H15" s="77" t="s">
        <v>696</v>
      </c>
      <c r="I15" s="77">
        <v>1.4</v>
      </c>
    </row>
    <row r="16" spans="1:10" ht="14.25" customHeight="1" x14ac:dyDescent="0.45">
      <c r="A16" t="s">
        <v>590</v>
      </c>
      <c r="B16" s="79">
        <v>44990</v>
      </c>
      <c r="C16" s="77">
        <v>19</v>
      </c>
      <c r="D16" s="77">
        <v>1.5</v>
      </c>
      <c r="E16" s="77"/>
      <c r="F16" s="77"/>
      <c r="G16" s="77"/>
      <c r="H16" s="77" t="s">
        <v>696</v>
      </c>
      <c r="I16" s="77">
        <v>1.2</v>
      </c>
    </row>
    <row r="17" spans="1:9" ht="14.25" customHeight="1" x14ac:dyDescent="0.45">
      <c r="A17" t="s">
        <v>590</v>
      </c>
      <c r="B17" s="79">
        <v>44990</v>
      </c>
      <c r="C17" s="77">
        <v>19</v>
      </c>
      <c r="D17" s="77">
        <v>1.5</v>
      </c>
      <c r="E17" s="77"/>
      <c r="F17" s="77"/>
      <c r="G17" s="77"/>
      <c r="H17" s="77" t="s">
        <v>696</v>
      </c>
      <c r="I17" s="77">
        <v>0.8</v>
      </c>
    </row>
    <row r="18" spans="1:9" ht="14.25" customHeight="1" x14ac:dyDescent="0.45">
      <c r="A18" t="s">
        <v>590</v>
      </c>
      <c r="B18" s="79">
        <v>44990</v>
      </c>
      <c r="C18" s="77">
        <v>20</v>
      </c>
      <c r="D18" s="77">
        <v>2</v>
      </c>
      <c r="E18" s="77"/>
      <c r="F18" s="77"/>
      <c r="G18" s="77"/>
      <c r="H18" s="77" t="s">
        <v>696</v>
      </c>
      <c r="I18" s="77">
        <v>2.5</v>
      </c>
    </row>
    <row r="19" spans="1:9" ht="14.25" customHeight="1" x14ac:dyDescent="0.45">
      <c r="A19" t="s">
        <v>590</v>
      </c>
      <c r="B19" s="79">
        <v>44990</v>
      </c>
      <c r="C19" s="77">
        <v>20</v>
      </c>
      <c r="D19" s="77">
        <v>2</v>
      </c>
      <c r="E19" s="77"/>
      <c r="F19" s="77"/>
      <c r="G19" s="77"/>
      <c r="H19" s="77" t="s">
        <v>696</v>
      </c>
      <c r="I19" s="77">
        <v>1.1000000000000001</v>
      </c>
    </row>
    <row r="20" spans="1:9" ht="14.25" customHeight="1" x14ac:dyDescent="0.45">
      <c r="A20" t="s">
        <v>590</v>
      </c>
      <c r="B20" s="79">
        <v>44990</v>
      </c>
      <c r="C20" s="77">
        <v>20</v>
      </c>
      <c r="D20" s="77">
        <v>2</v>
      </c>
      <c r="E20" s="77"/>
      <c r="F20" s="77"/>
      <c r="G20" s="77"/>
      <c r="H20" s="77" t="s">
        <v>696</v>
      </c>
      <c r="I20" s="77">
        <v>1.5</v>
      </c>
    </row>
    <row r="21" spans="1:9" ht="14.25" customHeight="1" x14ac:dyDescent="0.45">
      <c r="A21" t="s">
        <v>590</v>
      </c>
      <c r="B21" s="79">
        <v>44990</v>
      </c>
      <c r="C21" s="77">
        <v>20</v>
      </c>
      <c r="D21" s="77">
        <v>2</v>
      </c>
      <c r="E21" s="77"/>
      <c r="F21" s="77"/>
      <c r="G21" s="77"/>
      <c r="H21" s="77" t="s">
        <v>696</v>
      </c>
      <c r="I21" s="77">
        <v>1</v>
      </c>
    </row>
    <row r="22" spans="1:9" ht="14.25" customHeight="1" x14ac:dyDescent="0.45">
      <c r="A22" t="s">
        <v>590</v>
      </c>
      <c r="B22" s="79">
        <v>44990</v>
      </c>
      <c r="C22" s="77">
        <v>20</v>
      </c>
      <c r="D22" s="77">
        <v>2</v>
      </c>
      <c r="E22" s="77"/>
      <c r="F22" s="77"/>
      <c r="G22" s="77"/>
      <c r="H22" s="77" t="s">
        <v>696</v>
      </c>
      <c r="I22" s="77">
        <v>1.5</v>
      </c>
    </row>
    <row r="23" spans="1:9" ht="14.25" customHeight="1" x14ac:dyDescent="0.45">
      <c r="A23" t="s">
        <v>590</v>
      </c>
      <c r="B23" s="79">
        <v>44990</v>
      </c>
      <c r="C23" s="77">
        <v>21</v>
      </c>
      <c r="D23" s="77">
        <v>2.5</v>
      </c>
      <c r="E23" s="77"/>
      <c r="F23" s="77"/>
      <c r="G23" s="77"/>
      <c r="H23" s="77" t="s">
        <v>696</v>
      </c>
      <c r="I23" s="77">
        <v>1.1000000000000001</v>
      </c>
    </row>
    <row r="24" spans="1:9" ht="14.25" customHeight="1" x14ac:dyDescent="0.45">
      <c r="A24" t="s">
        <v>590</v>
      </c>
      <c r="B24" s="79">
        <v>44990</v>
      </c>
      <c r="C24" s="77">
        <v>21</v>
      </c>
      <c r="D24" s="77">
        <v>2.5</v>
      </c>
      <c r="E24" s="77"/>
      <c r="F24" s="77"/>
      <c r="G24" s="77"/>
      <c r="H24" s="77" t="s">
        <v>696</v>
      </c>
      <c r="I24" s="77">
        <v>1.4</v>
      </c>
    </row>
    <row r="25" spans="1:9" ht="14.25" customHeight="1" x14ac:dyDescent="0.45">
      <c r="A25" t="s">
        <v>590</v>
      </c>
      <c r="B25" s="79">
        <v>44990</v>
      </c>
      <c r="C25" s="77">
        <v>21</v>
      </c>
      <c r="D25" s="77">
        <v>2.5</v>
      </c>
      <c r="E25" s="77"/>
      <c r="F25" s="77"/>
      <c r="G25" s="77"/>
      <c r="H25" s="77" t="s">
        <v>696</v>
      </c>
      <c r="I25" s="77">
        <v>1.3</v>
      </c>
    </row>
    <row r="26" spans="1:9" ht="14.25" customHeight="1" x14ac:dyDescent="0.45">
      <c r="A26" t="s">
        <v>590</v>
      </c>
      <c r="B26" s="79">
        <v>44990</v>
      </c>
      <c r="C26" s="77">
        <v>21</v>
      </c>
      <c r="D26" s="77">
        <v>2.5</v>
      </c>
      <c r="E26" s="77"/>
      <c r="F26" s="77"/>
      <c r="G26" s="77"/>
      <c r="H26" s="77" t="s">
        <v>696</v>
      </c>
      <c r="I26" s="77">
        <v>0.9</v>
      </c>
    </row>
    <row r="27" spans="1:9" ht="14.25" customHeight="1" x14ac:dyDescent="0.45">
      <c r="A27" t="s">
        <v>590</v>
      </c>
      <c r="B27" s="79">
        <v>44990</v>
      </c>
      <c r="C27" s="77">
        <v>21</v>
      </c>
      <c r="D27" s="77">
        <v>2.5</v>
      </c>
      <c r="E27" s="77"/>
      <c r="F27" s="77"/>
      <c r="G27" s="77"/>
      <c r="H27" s="77" t="s">
        <v>696</v>
      </c>
      <c r="I27" s="77">
        <v>0.89</v>
      </c>
    </row>
    <row r="28" spans="1:9" ht="14.25" customHeight="1" x14ac:dyDescent="0.45">
      <c r="A28" t="s">
        <v>590</v>
      </c>
      <c r="B28" s="79">
        <v>44990</v>
      </c>
      <c r="C28" s="77">
        <v>22</v>
      </c>
      <c r="D28" s="77">
        <v>3</v>
      </c>
      <c r="E28" s="77"/>
      <c r="F28" s="77"/>
      <c r="G28" s="77"/>
      <c r="H28" s="77" t="s">
        <v>696</v>
      </c>
      <c r="I28" s="77">
        <v>0.74</v>
      </c>
    </row>
    <row r="29" spans="1:9" ht="14.25" customHeight="1" x14ac:dyDescent="0.45">
      <c r="A29" t="s">
        <v>590</v>
      </c>
      <c r="B29" s="79">
        <v>44990</v>
      </c>
      <c r="C29" s="77">
        <v>22</v>
      </c>
      <c r="D29" s="77">
        <v>3</v>
      </c>
      <c r="E29" s="77"/>
      <c r="F29" s="77"/>
      <c r="G29" s="77"/>
      <c r="H29" s="77" t="s">
        <v>696</v>
      </c>
      <c r="I29" s="77">
        <v>0.8</v>
      </c>
    </row>
    <row r="30" spans="1:9" ht="14.25" customHeight="1" x14ac:dyDescent="0.45">
      <c r="A30" t="s">
        <v>590</v>
      </c>
      <c r="B30" s="79">
        <v>44990</v>
      </c>
      <c r="C30" s="77">
        <v>22</v>
      </c>
      <c r="D30" s="77">
        <v>3</v>
      </c>
      <c r="E30" s="77"/>
      <c r="F30" s="77"/>
      <c r="G30" s="77"/>
      <c r="H30" s="77" t="s">
        <v>696</v>
      </c>
      <c r="I30" s="77">
        <v>0.79</v>
      </c>
    </row>
    <row r="31" spans="1:9" ht="14.25" customHeight="1" x14ac:dyDescent="0.45">
      <c r="A31" t="s">
        <v>590</v>
      </c>
      <c r="B31" s="79">
        <v>44990</v>
      </c>
      <c r="C31" s="77">
        <v>22</v>
      </c>
      <c r="D31" s="77">
        <v>3</v>
      </c>
      <c r="E31" s="77"/>
      <c r="F31" s="77"/>
      <c r="G31" s="77"/>
      <c r="H31" s="77" t="s">
        <v>696</v>
      </c>
      <c r="I31" s="77">
        <v>0.81</v>
      </c>
    </row>
    <row r="32" spans="1:9" ht="14.25" customHeight="1" x14ac:dyDescent="0.45">
      <c r="A32" t="s">
        <v>590</v>
      </c>
      <c r="B32" s="79">
        <v>44990</v>
      </c>
      <c r="C32" s="77">
        <v>22</v>
      </c>
      <c r="D32" s="77">
        <v>3</v>
      </c>
      <c r="E32" s="77"/>
      <c r="F32" s="77"/>
      <c r="G32" s="77"/>
      <c r="H32" s="77" t="s">
        <v>696</v>
      </c>
      <c r="I32" s="77">
        <v>0.69</v>
      </c>
    </row>
    <row r="33" spans="1:9" ht="14.25" customHeight="1" x14ac:dyDescent="0.45">
      <c r="A33" t="s">
        <v>590</v>
      </c>
      <c r="B33" s="79">
        <v>44990</v>
      </c>
      <c r="C33" s="77">
        <v>23</v>
      </c>
      <c r="D33" s="77">
        <v>3.5</v>
      </c>
      <c r="E33" s="77"/>
      <c r="F33" s="77"/>
      <c r="G33" s="77"/>
      <c r="H33" s="77" t="s">
        <v>696</v>
      </c>
      <c r="I33" s="77">
        <v>0.89</v>
      </c>
    </row>
    <row r="34" spans="1:9" ht="14.25" customHeight="1" x14ac:dyDescent="0.45">
      <c r="A34" t="s">
        <v>590</v>
      </c>
      <c r="B34" s="79">
        <v>44990</v>
      </c>
      <c r="C34" s="77">
        <v>23</v>
      </c>
      <c r="D34" s="77">
        <v>3.5</v>
      </c>
      <c r="E34" s="77"/>
      <c r="F34" s="77"/>
      <c r="G34" s="77"/>
      <c r="H34" s="77" t="s">
        <v>696</v>
      </c>
      <c r="I34" s="77">
        <v>0.92</v>
      </c>
    </row>
    <row r="35" spans="1:9" ht="14.25" customHeight="1" x14ac:dyDescent="0.45">
      <c r="A35" t="s">
        <v>590</v>
      </c>
      <c r="B35" s="79">
        <v>44990</v>
      </c>
      <c r="C35" s="77">
        <v>23</v>
      </c>
      <c r="D35" s="77">
        <v>3.5</v>
      </c>
      <c r="E35" s="77"/>
      <c r="F35" s="77"/>
      <c r="G35" s="77"/>
      <c r="H35" s="77" t="s">
        <v>696</v>
      </c>
      <c r="I35" s="77">
        <v>0.8</v>
      </c>
    </row>
    <row r="36" spans="1:9" ht="14.25" customHeight="1" x14ac:dyDescent="0.45">
      <c r="A36" t="s">
        <v>590</v>
      </c>
      <c r="B36" s="79">
        <v>44990</v>
      </c>
      <c r="C36" s="77">
        <v>23</v>
      </c>
      <c r="D36" s="77">
        <v>3.5</v>
      </c>
      <c r="E36" s="77"/>
      <c r="F36" s="77"/>
      <c r="G36" s="77"/>
      <c r="H36" s="77" t="s">
        <v>696</v>
      </c>
      <c r="I36" s="77">
        <v>0.87</v>
      </c>
    </row>
    <row r="37" spans="1:9" ht="14.25" customHeight="1" x14ac:dyDescent="0.45">
      <c r="A37" t="s">
        <v>590</v>
      </c>
      <c r="B37" s="79">
        <v>44990</v>
      </c>
      <c r="C37" s="77">
        <v>23</v>
      </c>
      <c r="D37" s="77">
        <v>3.5</v>
      </c>
      <c r="E37" s="77"/>
      <c r="F37" s="77"/>
      <c r="G37" s="77"/>
      <c r="H37" s="77" t="s">
        <v>696</v>
      </c>
      <c r="I37" s="77">
        <v>0.84</v>
      </c>
    </row>
    <row r="38" spans="1:9" ht="14.25" customHeight="1" x14ac:dyDescent="0.45">
      <c r="A38" t="s">
        <v>590</v>
      </c>
      <c r="B38" s="79">
        <v>44990</v>
      </c>
      <c r="C38" s="77">
        <v>24</v>
      </c>
      <c r="D38" s="77">
        <v>4</v>
      </c>
      <c r="E38" s="77"/>
      <c r="F38" s="77"/>
      <c r="G38" s="77"/>
      <c r="H38" s="77" t="s">
        <v>696</v>
      </c>
      <c r="I38" s="77">
        <v>0.98</v>
      </c>
    </row>
    <row r="39" spans="1:9" ht="14.25" customHeight="1" x14ac:dyDescent="0.45">
      <c r="A39" t="s">
        <v>590</v>
      </c>
      <c r="B39" s="79">
        <v>44990</v>
      </c>
      <c r="C39" s="77">
        <v>24</v>
      </c>
      <c r="D39" s="77">
        <v>4</v>
      </c>
      <c r="E39" s="77"/>
      <c r="F39" s="77"/>
      <c r="G39" s="77"/>
      <c r="H39" s="77" t="s">
        <v>696</v>
      </c>
      <c r="I39" s="77">
        <v>0.97</v>
      </c>
    </row>
    <row r="40" spans="1:9" ht="14.25" customHeight="1" x14ac:dyDescent="0.45">
      <c r="A40" t="s">
        <v>590</v>
      </c>
      <c r="B40" s="79">
        <v>44990</v>
      </c>
      <c r="C40" s="77">
        <v>24</v>
      </c>
      <c r="D40" s="77">
        <v>4</v>
      </c>
      <c r="E40" s="77"/>
      <c r="F40" s="77"/>
      <c r="G40" s="77"/>
      <c r="H40" s="77" t="s">
        <v>696</v>
      </c>
      <c r="I40" s="77">
        <v>1</v>
      </c>
    </row>
    <row r="41" spans="1:9" ht="14.25" customHeight="1" x14ac:dyDescent="0.45">
      <c r="A41" t="s">
        <v>590</v>
      </c>
      <c r="B41" s="79">
        <v>44990</v>
      </c>
      <c r="C41" s="77">
        <v>24</v>
      </c>
      <c r="D41" s="77">
        <v>4</v>
      </c>
      <c r="E41" s="77"/>
      <c r="F41" s="77"/>
      <c r="G41" s="77"/>
      <c r="H41" s="77" t="s">
        <v>696</v>
      </c>
      <c r="I41" s="77">
        <v>0.95</v>
      </c>
    </row>
    <row r="42" spans="1:9" ht="14.25" customHeight="1" x14ac:dyDescent="0.45">
      <c r="A42" t="s">
        <v>590</v>
      </c>
      <c r="B42" s="79">
        <v>44990</v>
      </c>
      <c r="C42" s="77">
        <v>24</v>
      </c>
      <c r="D42" s="77">
        <v>4</v>
      </c>
      <c r="E42" s="77"/>
      <c r="F42" s="77"/>
      <c r="G42" s="77"/>
      <c r="H42" s="77" t="s">
        <v>696</v>
      </c>
      <c r="I42" s="77">
        <v>1</v>
      </c>
    </row>
    <row r="43" spans="1:9" ht="14.25" customHeight="1" x14ac:dyDescent="0.45">
      <c r="A43" t="s">
        <v>590</v>
      </c>
      <c r="B43" s="79">
        <v>44990</v>
      </c>
      <c r="C43" s="77">
        <v>25</v>
      </c>
      <c r="D43" s="77">
        <v>4.5</v>
      </c>
      <c r="E43" s="77"/>
      <c r="F43" s="77"/>
      <c r="G43" s="77"/>
      <c r="H43" s="77" t="s">
        <v>696</v>
      </c>
      <c r="I43" s="77">
        <v>0.83</v>
      </c>
    </row>
    <row r="44" spans="1:9" ht="14.25" customHeight="1" x14ac:dyDescent="0.45">
      <c r="A44" t="s">
        <v>590</v>
      </c>
      <c r="B44" s="79">
        <v>44990</v>
      </c>
      <c r="C44" s="77">
        <v>25</v>
      </c>
      <c r="D44" s="77">
        <v>4.5</v>
      </c>
      <c r="E44" s="77"/>
      <c r="F44" s="77"/>
      <c r="G44" s="77"/>
      <c r="H44" s="77" t="s">
        <v>696</v>
      </c>
      <c r="I44" s="77">
        <v>0.81</v>
      </c>
    </row>
    <row r="45" spans="1:9" ht="14.25" customHeight="1" x14ac:dyDescent="0.45">
      <c r="A45" t="s">
        <v>590</v>
      </c>
      <c r="B45" s="79">
        <v>44990</v>
      </c>
      <c r="C45" s="77">
        <v>25</v>
      </c>
      <c r="D45" s="77">
        <v>4.5</v>
      </c>
      <c r="E45" s="77"/>
      <c r="F45" s="77"/>
      <c r="G45" s="77"/>
      <c r="H45" s="77" t="s">
        <v>696</v>
      </c>
      <c r="I45" s="77">
        <v>0.83</v>
      </c>
    </row>
    <row r="46" spans="1:9" ht="14.25" customHeight="1" x14ac:dyDescent="0.45">
      <c r="A46" t="s">
        <v>590</v>
      </c>
      <c r="B46" s="79">
        <v>44990</v>
      </c>
      <c r="C46" s="77">
        <v>25</v>
      </c>
      <c r="D46" s="77">
        <v>4.5</v>
      </c>
      <c r="E46" s="77"/>
      <c r="F46" s="77"/>
      <c r="G46" s="77"/>
      <c r="H46" s="77" t="s">
        <v>696</v>
      </c>
      <c r="I46" s="77">
        <v>0.85</v>
      </c>
    </row>
    <row r="47" spans="1:9" ht="14.25" customHeight="1" x14ac:dyDescent="0.45">
      <c r="A47" t="s">
        <v>590</v>
      </c>
      <c r="B47" s="79">
        <v>44990</v>
      </c>
      <c r="C47" s="77">
        <v>25</v>
      </c>
      <c r="D47" s="77">
        <v>4.5</v>
      </c>
      <c r="E47" s="77"/>
      <c r="F47" s="77"/>
      <c r="G47" s="77"/>
      <c r="H47" s="77" t="s">
        <v>696</v>
      </c>
      <c r="I47" s="77">
        <v>0.94</v>
      </c>
    </row>
    <row r="48" spans="1:9" ht="14.25" customHeight="1" x14ac:dyDescent="0.45">
      <c r="A48" t="s">
        <v>590</v>
      </c>
      <c r="B48" s="79">
        <v>44990</v>
      </c>
      <c r="C48" s="77">
        <v>26</v>
      </c>
      <c r="D48" s="77">
        <v>5</v>
      </c>
      <c r="E48" s="77"/>
      <c r="F48" s="77"/>
      <c r="G48" s="77"/>
      <c r="H48" s="77" t="s">
        <v>696</v>
      </c>
      <c r="I48" s="77">
        <v>0.97</v>
      </c>
    </row>
    <row r="49" spans="1:9" ht="14.25" customHeight="1" x14ac:dyDescent="0.45">
      <c r="A49" t="s">
        <v>590</v>
      </c>
      <c r="B49" s="79">
        <v>44990</v>
      </c>
      <c r="C49" s="77">
        <v>26</v>
      </c>
      <c r="D49" s="77">
        <v>5</v>
      </c>
      <c r="E49" s="77"/>
      <c r="F49" s="77"/>
      <c r="G49" s="77"/>
      <c r="H49" s="77" t="s">
        <v>696</v>
      </c>
      <c r="I49" s="77">
        <v>1.6</v>
      </c>
    </row>
    <row r="50" spans="1:9" ht="14.25" customHeight="1" x14ac:dyDescent="0.45">
      <c r="A50" t="s">
        <v>590</v>
      </c>
      <c r="B50" s="79">
        <v>44990</v>
      </c>
      <c r="C50" s="77">
        <v>26</v>
      </c>
      <c r="D50" s="77">
        <v>5</v>
      </c>
      <c r="E50" s="77"/>
      <c r="F50" s="77"/>
      <c r="G50" s="77"/>
      <c r="H50" s="77" t="s">
        <v>696</v>
      </c>
      <c r="I50" s="77">
        <v>0.96</v>
      </c>
    </row>
    <row r="51" spans="1:9" ht="14.25" customHeight="1" x14ac:dyDescent="0.45">
      <c r="A51" t="s">
        <v>590</v>
      </c>
      <c r="B51" s="79">
        <v>44990</v>
      </c>
      <c r="C51" s="77">
        <v>26</v>
      </c>
      <c r="D51" s="77">
        <v>5</v>
      </c>
      <c r="E51" s="77"/>
      <c r="F51" s="77"/>
      <c r="G51" s="77"/>
      <c r="H51" s="77" t="s">
        <v>696</v>
      </c>
      <c r="I51" s="77">
        <v>1</v>
      </c>
    </row>
    <row r="52" spans="1:9" ht="14.25" customHeight="1" x14ac:dyDescent="0.45">
      <c r="A52" t="s">
        <v>590</v>
      </c>
      <c r="B52" s="79">
        <v>44990</v>
      </c>
      <c r="C52" s="77">
        <v>26</v>
      </c>
      <c r="D52" s="77">
        <v>5</v>
      </c>
      <c r="E52" s="77"/>
      <c r="F52" s="77"/>
      <c r="G52" s="77"/>
      <c r="H52" s="77" t="s">
        <v>696</v>
      </c>
      <c r="I52" s="77">
        <v>1.3</v>
      </c>
    </row>
    <row r="53" spans="1:9" ht="14.25" customHeight="1" x14ac:dyDescent="0.45">
      <c r="A53" t="s">
        <v>590</v>
      </c>
      <c r="B53" s="79">
        <v>44990</v>
      </c>
      <c r="C53" s="77">
        <v>27</v>
      </c>
      <c r="D53" s="77">
        <v>5.5</v>
      </c>
      <c r="E53" s="77"/>
      <c r="F53" s="77"/>
      <c r="G53" s="77"/>
      <c r="H53" s="77" t="s">
        <v>696</v>
      </c>
      <c r="I53" s="77">
        <v>0.96</v>
      </c>
    </row>
    <row r="54" spans="1:9" ht="14.25" customHeight="1" x14ac:dyDescent="0.45">
      <c r="A54" t="s">
        <v>590</v>
      </c>
      <c r="B54" s="79">
        <v>44990</v>
      </c>
      <c r="C54" s="77">
        <v>27</v>
      </c>
      <c r="D54" s="77">
        <v>5.5</v>
      </c>
      <c r="E54" s="77"/>
      <c r="F54" s="77"/>
      <c r="G54" s="77"/>
      <c r="H54" s="77" t="s">
        <v>696</v>
      </c>
      <c r="I54" s="77">
        <v>0.9</v>
      </c>
    </row>
    <row r="55" spans="1:9" ht="14.25" customHeight="1" x14ac:dyDescent="0.45">
      <c r="A55" t="s">
        <v>590</v>
      </c>
      <c r="B55" s="79">
        <v>44990</v>
      </c>
      <c r="C55" s="77">
        <v>27</v>
      </c>
      <c r="D55" s="77">
        <v>5.5</v>
      </c>
      <c r="E55" s="77"/>
      <c r="F55" s="77"/>
      <c r="G55" s="77"/>
      <c r="H55" s="77" t="s">
        <v>696</v>
      </c>
      <c r="I55" s="77">
        <v>0.93</v>
      </c>
    </row>
    <row r="56" spans="1:9" ht="14.25" customHeight="1" x14ac:dyDescent="0.45">
      <c r="A56" t="s">
        <v>590</v>
      </c>
      <c r="B56" s="79">
        <v>44990</v>
      </c>
      <c r="C56" s="77">
        <v>27</v>
      </c>
      <c r="D56" s="77">
        <v>5.5</v>
      </c>
      <c r="E56" s="77"/>
      <c r="F56" s="77"/>
      <c r="G56" s="77"/>
      <c r="H56" s="77" t="s">
        <v>696</v>
      </c>
      <c r="I56" s="77">
        <v>0.85</v>
      </c>
    </row>
    <row r="57" spans="1:9" ht="14.25" customHeight="1" x14ac:dyDescent="0.45">
      <c r="A57" t="s">
        <v>590</v>
      </c>
      <c r="B57" s="79">
        <v>44990</v>
      </c>
      <c r="C57" s="77">
        <v>27</v>
      </c>
      <c r="D57" s="77">
        <v>5.5</v>
      </c>
      <c r="E57" s="77"/>
      <c r="F57" s="77"/>
      <c r="G57" s="77"/>
      <c r="H57" s="77" t="s">
        <v>696</v>
      </c>
      <c r="I57" s="77">
        <v>1</v>
      </c>
    </row>
    <row r="58" spans="1:9" ht="14.25" customHeight="1" x14ac:dyDescent="0.45">
      <c r="A58" t="s">
        <v>590</v>
      </c>
      <c r="B58" s="79">
        <v>44990</v>
      </c>
      <c r="C58" s="77">
        <v>28</v>
      </c>
      <c r="D58" s="77">
        <v>6</v>
      </c>
      <c r="E58" s="77"/>
      <c r="F58" s="77"/>
      <c r="G58" s="77"/>
      <c r="H58" s="77" t="s">
        <v>696</v>
      </c>
      <c r="I58" s="77">
        <v>0.8</v>
      </c>
    </row>
    <row r="59" spans="1:9" ht="14.25" customHeight="1" x14ac:dyDescent="0.45">
      <c r="A59" t="s">
        <v>590</v>
      </c>
      <c r="B59" s="79">
        <v>44990</v>
      </c>
      <c r="C59" s="77">
        <v>28</v>
      </c>
      <c r="D59" s="77">
        <v>6</v>
      </c>
      <c r="E59" s="77"/>
      <c r="F59" s="77"/>
      <c r="G59" s="77"/>
      <c r="H59" s="77" t="s">
        <v>696</v>
      </c>
      <c r="I59" s="77">
        <v>1.8</v>
      </c>
    </row>
    <row r="60" spans="1:9" ht="14.25" customHeight="1" x14ac:dyDescent="0.45">
      <c r="A60" t="s">
        <v>590</v>
      </c>
      <c r="B60" s="79">
        <v>44990</v>
      </c>
      <c r="C60" s="77">
        <v>28</v>
      </c>
      <c r="D60" s="77">
        <v>6</v>
      </c>
      <c r="E60" s="77"/>
      <c r="F60" s="77"/>
      <c r="G60" s="77"/>
      <c r="H60" s="77" t="s">
        <v>696</v>
      </c>
      <c r="I60" s="77">
        <v>1.3</v>
      </c>
    </row>
    <row r="61" spans="1:9" ht="14.25" customHeight="1" x14ac:dyDescent="0.45">
      <c r="A61" t="s">
        <v>590</v>
      </c>
      <c r="B61" s="79">
        <v>44990</v>
      </c>
      <c r="C61" s="77">
        <v>28</v>
      </c>
      <c r="D61" s="77">
        <v>6</v>
      </c>
      <c r="E61" s="77"/>
      <c r="F61" s="77"/>
      <c r="G61" s="77"/>
      <c r="H61" s="77" t="s">
        <v>696</v>
      </c>
      <c r="I61" s="77">
        <v>0.93</v>
      </c>
    </row>
    <row r="62" spans="1:9" ht="14.25" customHeight="1" x14ac:dyDescent="0.45">
      <c r="A62" t="s">
        <v>590</v>
      </c>
      <c r="B62" s="79">
        <v>44990</v>
      </c>
      <c r="C62" s="77">
        <v>28</v>
      </c>
      <c r="D62" s="77">
        <v>6</v>
      </c>
      <c r="E62" s="77"/>
      <c r="F62" s="77"/>
      <c r="G62" s="77"/>
      <c r="H62" s="77" t="s">
        <v>696</v>
      </c>
      <c r="I62" s="77">
        <v>1.3</v>
      </c>
    </row>
    <row r="63" spans="1:9" ht="14.25" customHeight="1" x14ac:dyDescent="0.45">
      <c r="A63" t="s">
        <v>590</v>
      </c>
      <c r="B63" s="79">
        <v>44990</v>
      </c>
      <c r="C63" s="77">
        <v>17</v>
      </c>
      <c r="D63" s="77">
        <v>0.5</v>
      </c>
      <c r="E63" s="77"/>
      <c r="F63" s="77"/>
      <c r="G63" s="77"/>
      <c r="H63" s="77" t="s">
        <v>697</v>
      </c>
      <c r="I63" s="77">
        <v>1.6</v>
      </c>
    </row>
    <row r="64" spans="1:9" ht="14.25" customHeight="1" x14ac:dyDescent="0.45">
      <c r="A64" t="s">
        <v>590</v>
      </c>
      <c r="B64" s="79">
        <v>44990</v>
      </c>
      <c r="C64" s="77">
        <v>17</v>
      </c>
      <c r="D64" s="77">
        <v>0.5</v>
      </c>
      <c r="E64" s="77"/>
      <c r="F64" s="77"/>
      <c r="G64" s="77"/>
      <c r="H64" s="77" t="s">
        <v>697</v>
      </c>
      <c r="I64" s="77">
        <v>1.2</v>
      </c>
    </row>
    <row r="65" spans="1:9" ht="14.25" customHeight="1" x14ac:dyDescent="0.45">
      <c r="A65" t="s">
        <v>590</v>
      </c>
      <c r="B65" s="79">
        <v>44990</v>
      </c>
      <c r="C65" s="77">
        <v>17</v>
      </c>
      <c r="D65" s="77">
        <v>0.5</v>
      </c>
      <c r="E65" s="77"/>
      <c r="F65" s="77"/>
      <c r="G65" s="77"/>
      <c r="H65" s="77" t="s">
        <v>697</v>
      </c>
      <c r="I65" s="77">
        <v>1.1000000000000001</v>
      </c>
    </row>
    <row r="66" spans="1:9" ht="14.25" customHeight="1" x14ac:dyDescent="0.45">
      <c r="A66" t="s">
        <v>590</v>
      </c>
      <c r="B66" s="79">
        <v>44990</v>
      </c>
      <c r="C66" s="77">
        <v>17</v>
      </c>
      <c r="D66" s="77">
        <v>0.5</v>
      </c>
      <c r="E66" s="77"/>
      <c r="F66" s="77"/>
      <c r="G66" s="77"/>
      <c r="H66" s="77" t="s">
        <v>697</v>
      </c>
      <c r="I66" s="77">
        <v>1.2</v>
      </c>
    </row>
    <row r="67" spans="1:9" ht="14.25" customHeight="1" x14ac:dyDescent="0.45">
      <c r="A67" t="s">
        <v>590</v>
      </c>
      <c r="B67" s="79">
        <v>44990</v>
      </c>
      <c r="C67" s="77">
        <v>17</v>
      </c>
      <c r="D67" s="77">
        <v>0.5</v>
      </c>
      <c r="E67" s="77"/>
      <c r="F67" s="77"/>
      <c r="G67" s="77"/>
      <c r="H67" s="77" t="s">
        <v>697</v>
      </c>
      <c r="I67" s="77">
        <v>1.6</v>
      </c>
    </row>
    <row r="68" spans="1:9" ht="14.25" customHeight="1" x14ac:dyDescent="0.45">
      <c r="A68" t="s">
        <v>590</v>
      </c>
      <c r="B68" s="79">
        <v>44990</v>
      </c>
      <c r="C68" s="77">
        <v>18</v>
      </c>
      <c r="D68" s="77">
        <v>1</v>
      </c>
      <c r="E68" s="77"/>
      <c r="F68" s="77"/>
      <c r="G68" s="77"/>
      <c r="H68" s="77" t="s">
        <v>697</v>
      </c>
      <c r="I68" s="77">
        <v>1.7</v>
      </c>
    </row>
    <row r="69" spans="1:9" ht="14.25" customHeight="1" x14ac:dyDescent="0.45">
      <c r="A69" t="s">
        <v>590</v>
      </c>
      <c r="B69" s="79">
        <v>44990</v>
      </c>
      <c r="C69" s="77">
        <v>18</v>
      </c>
      <c r="D69" s="77">
        <v>1</v>
      </c>
      <c r="E69" s="77"/>
      <c r="F69" s="77"/>
      <c r="G69" s="77"/>
      <c r="H69" s="77" t="s">
        <v>697</v>
      </c>
      <c r="I69" s="77">
        <v>1.5</v>
      </c>
    </row>
    <row r="70" spans="1:9" ht="14.25" customHeight="1" x14ac:dyDescent="0.45">
      <c r="A70" t="s">
        <v>590</v>
      </c>
      <c r="B70" s="79">
        <v>44990</v>
      </c>
      <c r="C70" s="77">
        <v>18</v>
      </c>
      <c r="D70" s="77">
        <v>1</v>
      </c>
      <c r="E70" s="77"/>
      <c r="F70" s="77"/>
      <c r="G70" s="77"/>
      <c r="H70" s="77" t="s">
        <v>697</v>
      </c>
      <c r="I70" s="77">
        <v>1.2</v>
      </c>
    </row>
    <row r="71" spans="1:9" ht="14.25" customHeight="1" x14ac:dyDescent="0.45">
      <c r="A71" t="s">
        <v>590</v>
      </c>
      <c r="B71" s="79">
        <v>44990</v>
      </c>
      <c r="C71" s="77">
        <v>18</v>
      </c>
      <c r="D71" s="77">
        <v>1</v>
      </c>
      <c r="E71" s="77"/>
      <c r="F71" s="77"/>
      <c r="G71" s="77"/>
      <c r="H71" s="77" t="s">
        <v>697</v>
      </c>
      <c r="I71" s="77">
        <v>0.98</v>
      </c>
    </row>
    <row r="72" spans="1:9" ht="14.25" customHeight="1" x14ac:dyDescent="0.45">
      <c r="A72" t="s">
        <v>590</v>
      </c>
      <c r="B72" s="79">
        <v>44990</v>
      </c>
      <c r="C72" s="77">
        <v>18</v>
      </c>
      <c r="D72" s="77">
        <v>1</v>
      </c>
      <c r="E72" s="77"/>
      <c r="F72" s="77"/>
      <c r="G72" s="77"/>
      <c r="H72" s="77" t="s">
        <v>697</v>
      </c>
      <c r="I72" s="77">
        <v>1.4</v>
      </c>
    </row>
    <row r="73" spans="1:9" ht="14.25" customHeight="1" x14ac:dyDescent="0.45">
      <c r="A73" t="s">
        <v>590</v>
      </c>
      <c r="B73" s="79">
        <v>44990</v>
      </c>
      <c r="C73" s="77">
        <v>19</v>
      </c>
      <c r="D73" s="77">
        <v>1.5</v>
      </c>
      <c r="E73" s="77"/>
      <c r="F73" s="77"/>
      <c r="G73" s="77"/>
      <c r="H73" s="77" t="s">
        <v>697</v>
      </c>
      <c r="I73" s="77">
        <v>1</v>
      </c>
    </row>
    <row r="74" spans="1:9" ht="14.25" customHeight="1" x14ac:dyDescent="0.45">
      <c r="A74" t="s">
        <v>590</v>
      </c>
      <c r="B74" s="79">
        <v>44990</v>
      </c>
      <c r="C74" s="77">
        <v>19</v>
      </c>
      <c r="D74" s="77">
        <v>1.5</v>
      </c>
      <c r="E74" s="77"/>
      <c r="F74" s="77"/>
      <c r="G74" s="77"/>
      <c r="H74" s="77" t="s">
        <v>697</v>
      </c>
      <c r="I74" s="77">
        <v>1.2</v>
      </c>
    </row>
    <row r="75" spans="1:9" ht="14.25" customHeight="1" x14ac:dyDescent="0.45">
      <c r="A75" t="s">
        <v>590</v>
      </c>
      <c r="B75" s="79">
        <v>44990</v>
      </c>
      <c r="C75" s="77">
        <v>19</v>
      </c>
      <c r="D75" s="77">
        <v>1.5</v>
      </c>
      <c r="E75" s="77"/>
      <c r="F75" s="77"/>
      <c r="G75" s="77"/>
      <c r="H75" s="77" t="s">
        <v>697</v>
      </c>
      <c r="I75" s="77">
        <v>0.95</v>
      </c>
    </row>
    <row r="76" spans="1:9" ht="14.25" customHeight="1" x14ac:dyDescent="0.45">
      <c r="A76" t="s">
        <v>590</v>
      </c>
      <c r="B76" s="79">
        <v>44990</v>
      </c>
      <c r="C76" s="77">
        <v>19</v>
      </c>
      <c r="D76" s="77">
        <v>1.5</v>
      </c>
      <c r="E76" s="77"/>
      <c r="F76" s="77"/>
      <c r="G76" s="77"/>
      <c r="H76" s="77" t="s">
        <v>697</v>
      </c>
      <c r="I76" s="77">
        <v>0.98</v>
      </c>
    </row>
    <row r="77" spans="1:9" ht="14.25" customHeight="1" x14ac:dyDescent="0.45">
      <c r="A77" t="s">
        <v>590</v>
      </c>
      <c r="B77" s="79">
        <v>44990</v>
      </c>
      <c r="C77" s="77">
        <v>19</v>
      </c>
      <c r="D77" s="77">
        <v>1.5</v>
      </c>
      <c r="E77" s="77"/>
      <c r="F77" s="77"/>
      <c r="G77" s="77"/>
      <c r="H77" s="77" t="s">
        <v>697</v>
      </c>
      <c r="I77" s="77">
        <v>1.1000000000000001</v>
      </c>
    </row>
    <row r="78" spans="1:9" ht="14.25" customHeight="1" x14ac:dyDescent="0.45">
      <c r="A78" t="s">
        <v>590</v>
      </c>
      <c r="B78" s="79">
        <v>44990</v>
      </c>
      <c r="C78" s="77">
        <v>20</v>
      </c>
      <c r="D78" s="77">
        <v>2</v>
      </c>
      <c r="E78" s="77"/>
      <c r="F78" s="77"/>
      <c r="G78" s="77"/>
      <c r="H78" s="77" t="s">
        <v>697</v>
      </c>
      <c r="I78" s="77">
        <v>1.5</v>
      </c>
    </row>
    <row r="79" spans="1:9" ht="14.25" customHeight="1" x14ac:dyDescent="0.45">
      <c r="A79" t="s">
        <v>590</v>
      </c>
      <c r="B79" s="79">
        <v>44990</v>
      </c>
      <c r="C79" s="77">
        <v>20</v>
      </c>
      <c r="D79" s="77">
        <v>2</v>
      </c>
      <c r="E79" s="77"/>
      <c r="F79" s="77"/>
      <c r="G79" s="77"/>
      <c r="H79" s="77" t="s">
        <v>697</v>
      </c>
      <c r="I79" s="77">
        <v>1.4</v>
      </c>
    </row>
    <row r="80" spans="1:9" ht="14.25" customHeight="1" x14ac:dyDescent="0.45">
      <c r="A80" t="s">
        <v>590</v>
      </c>
      <c r="B80" s="79">
        <v>44990</v>
      </c>
      <c r="C80" s="77">
        <v>20</v>
      </c>
      <c r="D80" s="77">
        <v>2</v>
      </c>
      <c r="E80" s="77"/>
      <c r="F80" s="77"/>
      <c r="G80" s="77"/>
      <c r="H80" s="77" t="s">
        <v>697</v>
      </c>
      <c r="I80" s="77">
        <v>1.8</v>
      </c>
    </row>
    <row r="81" spans="1:9" ht="14.25" customHeight="1" x14ac:dyDescent="0.45">
      <c r="A81" t="s">
        <v>590</v>
      </c>
      <c r="B81" s="79">
        <v>44990</v>
      </c>
      <c r="C81" s="77">
        <v>20</v>
      </c>
      <c r="D81" s="77">
        <v>2</v>
      </c>
      <c r="E81" s="77"/>
      <c r="F81" s="77"/>
      <c r="G81" s="77"/>
      <c r="H81" s="77" t="s">
        <v>697</v>
      </c>
      <c r="I81" s="77">
        <v>1.2</v>
      </c>
    </row>
    <row r="82" spans="1:9" ht="14.25" customHeight="1" x14ac:dyDescent="0.45">
      <c r="A82" t="s">
        <v>590</v>
      </c>
      <c r="B82" s="79">
        <v>44990</v>
      </c>
      <c r="C82" s="77">
        <v>20</v>
      </c>
      <c r="D82" s="77">
        <v>2</v>
      </c>
      <c r="E82" s="77"/>
      <c r="F82" s="77"/>
      <c r="G82" s="77"/>
      <c r="H82" s="77" t="s">
        <v>697</v>
      </c>
      <c r="I82" s="77">
        <v>1</v>
      </c>
    </row>
    <row r="83" spans="1:9" ht="14.25" customHeight="1" x14ac:dyDescent="0.45">
      <c r="A83" t="s">
        <v>590</v>
      </c>
      <c r="B83" s="79">
        <v>44990</v>
      </c>
      <c r="C83" s="77">
        <v>21</v>
      </c>
      <c r="D83" s="77">
        <v>2.5</v>
      </c>
      <c r="E83" s="77"/>
      <c r="F83" s="77"/>
      <c r="G83" s="77"/>
      <c r="H83" s="77" t="s">
        <v>697</v>
      </c>
      <c r="I83" s="77">
        <v>1.2</v>
      </c>
    </row>
    <row r="84" spans="1:9" ht="14.25" customHeight="1" x14ac:dyDescent="0.45">
      <c r="A84" t="s">
        <v>590</v>
      </c>
      <c r="B84" s="79">
        <v>44990</v>
      </c>
      <c r="C84" s="77">
        <v>21</v>
      </c>
      <c r="D84" s="77">
        <v>2.5</v>
      </c>
      <c r="E84" s="77"/>
      <c r="F84" s="77"/>
      <c r="G84" s="77"/>
      <c r="H84" s="77" t="s">
        <v>697</v>
      </c>
      <c r="I84" s="77">
        <v>1.2</v>
      </c>
    </row>
    <row r="85" spans="1:9" ht="14.25" customHeight="1" x14ac:dyDescent="0.45">
      <c r="A85" t="s">
        <v>590</v>
      </c>
      <c r="B85" s="79">
        <v>44990</v>
      </c>
      <c r="C85" s="77">
        <v>21</v>
      </c>
      <c r="D85" s="77">
        <v>2.5</v>
      </c>
      <c r="E85" s="77"/>
      <c r="F85" s="77"/>
      <c r="G85" s="77"/>
      <c r="H85" s="77" t="s">
        <v>697</v>
      </c>
      <c r="I85" s="77">
        <v>1.4</v>
      </c>
    </row>
    <row r="86" spans="1:9" ht="14.25" customHeight="1" x14ac:dyDescent="0.45">
      <c r="A86" t="s">
        <v>590</v>
      </c>
      <c r="B86" s="79">
        <v>44990</v>
      </c>
      <c r="C86" s="77">
        <v>21</v>
      </c>
      <c r="D86" s="77">
        <v>2.5</v>
      </c>
      <c r="E86" s="77"/>
      <c r="F86" s="77"/>
      <c r="G86" s="77"/>
      <c r="H86" s="77" t="s">
        <v>697</v>
      </c>
      <c r="I86" s="77">
        <v>1.3</v>
      </c>
    </row>
    <row r="87" spans="1:9" ht="14.25" customHeight="1" x14ac:dyDescent="0.45">
      <c r="A87" t="s">
        <v>590</v>
      </c>
      <c r="B87" s="79">
        <v>44990</v>
      </c>
      <c r="C87" s="77">
        <v>21</v>
      </c>
      <c r="D87" s="77">
        <v>2.5</v>
      </c>
      <c r="E87" s="77"/>
      <c r="F87" s="77"/>
      <c r="G87" s="77"/>
      <c r="H87" s="77" t="s">
        <v>697</v>
      </c>
      <c r="I87" s="77">
        <v>1.5</v>
      </c>
    </row>
    <row r="88" spans="1:9" ht="14.25" customHeight="1" x14ac:dyDescent="0.45">
      <c r="A88" t="s">
        <v>590</v>
      </c>
      <c r="B88" s="79">
        <v>44990</v>
      </c>
      <c r="C88" s="77">
        <v>22</v>
      </c>
      <c r="D88" s="77">
        <v>3</v>
      </c>
      <c r="E88" s="77"/>
      <c r="F88" s="77"/>
      <c r="G88" s="77"/>
      <c r="H88" s="77" t="s">
        <v>697</v>
      </c>
      <c r="I88" s="77">
        <v>0.93</v>
      </c>
    </row>
    <row r="89" spans="1:9" ht="14.25" customHeight="1" x14ac:dyDescent="0.45">
      <c r="A89" t="s">
        <v>590</v>
      </c>
      <c r="B89" s="79">
        <v>44990</v>
      </c>
      <c r="C89" s="77">
        <v>22</v>
      </c>
      <c r="D89" s="77">
        <v>3</v>
      </c>
      <c r="E89" s="77"/>
      <c r="F89" s="77"/>
      <c r="G89" s="77"/>
      <c r="H89" s="77" t="s">
        <v>697</v>
      </c>
      <c r="I89" s="77">
        <v>0.98</v>
      </c>
    </row>
    <row r="90" spans="1:9" ht="14.25" customHeight="1" x14ac:dyDescent="0.45">
      <c r="A90" t="s">
        <v>590</v>
      </c>
      <c r="B90" s="79">
        <v>44990</v>
      </c>
      <c r="C90" s="77">
        <v>22</v>
      </c>
      <c r="D90" s="77">
        <v>3</v>
      </c>
      <c r="E90" s="77"/>
      <c r="F90" s="77"/>
      <c r="G90" s="77"/>
      <c r="H90" s="77" t="s">
        <v>697</v>
      </c>
      <c r="I90" s="77">
        <v>1</v>
      </c>
    </row>
    <row r="91" spans="1:9" ht="14.25" customHeight="1" x14ac:dyDescent="0.45">
      <c r="A91" t="s">
        <v>590</v>
      </c>
      <c r="B91" s="79">
        <v>44990</v>
      </c>
      <c r="C91" s="77">
        <v>22</v>
      </c>
      <c r="D91" s="77">
        <v>3</v>
      </c>
      <c r="E91" s="77"/>
      <c r="F91" s="77"/>
      <c r="G91" s="77"/>
      <c r="H91" s="77" t="s">
        <v>697</v>
      </c>
      <c r="I91" s="77">
        <v>1</v>
      </c>
    </row>
    <row r="92" spans="1:9" ht="14.25" customHeight="1" x14ac:dyDescent="0.45">
      <c r="A92" t="s">
        <v>590</v>
      </c>
      <c r="B92" s="79">
        <v>44990</v>
      </c>
      <c r="C92" s="77">
        <v>22</v>
      </c>
      <c r="D92" s="77">
        <v>3</v>
      </c>
      <c r="E92" s="77"/>
      <c r="F92" s="77"/>
      <c r="G92" s="77"/>
      <c r="H92" s="77" t="s">
        <v>697</v>
      </c>
      <c r="I92" s="77">
        <v>0.96</v>
      </c>
    </row>
    <row r="93" spans="1:9" ht="14.25" customHeight="1" x14ac:dyDescent="0.45">
      <c r="A93" t="s">
        <v>590</v>
      </c>
      <c r="B93" s="79">
        <v>44990</v>
      </c>
      <c r="C93" s="77">
        <v>23</v>
      </c>
      <c r="D93" s="77">
        <v>3.5</v>
      </c>
      <c r="E93" s="77"/>
      <c r="F93" s="77"/>
      <c r="G93" s="77"/>
      <c r="H93" s="77" t="s">
        <v>697</v>
      </c>
      <c r="I93" s="77">
        <v>0.94</v>
      </c>
    </row>
    <row r="94" spans="1:9" ht="14.25" customHeight="1" x14ac:dyDescent="0.45">
      <c r="A94" t="s">
        <v>590</v>
      </c>
      <c r="B94" s="79">
        <v>44990</v>
      </c>
      <c r="C94" s="77">
        <v>23</v>
      </c>
      <c r="D94" s="77">
        <v>3.5</v>
      </c>
      <c r="E94" s="77"/>
      <c r="F94" s="77"/>
      <c r="G94" s="77"/>
      <c r="H94" s="77" t="s">
        <v>697</v>
      </c>
      <c r="I94" s="77">
        <v>0.85</v>
      </c>
    </row>
    <row r="95" spans="1:9" ht="14.25" customHeight="1" x14ac:dyDescent="0.45">
      <c r="A95" t="s">
        <v>590</v>
      </c>
      <c r="B95" s="79">
        <v>44990</v>
      </c>
      <c r="C95" s="77">
        <v>23</v>
      </c>
      <c r="D95" s="77">
        <v>3.5</v>
      </c>
      <c r="E95" s="77"/>
      <c r="F95" s="77"/>
      <c r="G95" s="77"/>
      <c r="H95" s="77" t="s">
        <v>697</v>
      </c>
      <c r="I95" s="77">
        <v>1</v>
      </c>
    </row>
    <row r="96" spans="1:9" ht="14.25" customHeight="1" x14ac:dyDescent="0.45">
      <c r="A96" t="s">
        <v>590</v>
      </c>
      <c r="B96" s="79">
        <v>44990</v>
      </c>
      <c r="C96" s="77">
        <v>23</v>
      </c>
      <c r="D96" s="77">
        <v>3.5</v>
      </c>
      <c r="E96" s="77"/>
      <c r="F96" s="77"/>
      <c r="G96" s="77"/>
      <c r="H96" s="77" t="s">
        <v>697</v>
      </c>
      <c r="I96" s="77">
        <v>1</v>
      </c>
    </row>
    <row r="97" spans="1:9" ht="14.25" customHeight="1" x14ac:dyDescent="0.45">
      <c r="A97" t="s">
        <v>590</v>
      </c>
      <c r="B97" s="79">
        <v>44990</v>
      </c>
      <c r="C97" s="77">
        <v>23</v>
      </c>
      <c r="D97" s="77">
        <v>3.5</v>
      </c>
      <c r="E97" s="77"/>
      <c r="F97" s="77"/>
      <c r="G97" s="77"/>
      <c r="H97" s="77" t="s">
        <v>697</v>
      </c>
      <c r="I97" s="77">
        <v>0.9</v>
      </c>
    </row>
    <row r="98" spans="1:9" ht="14.25" customHeight="1" x14ac:dyDescent="0.45">
      <c r="A98" t="s">
        <v>590</v>
      </c>
      <c r="B98" s="79">
        <v>44990</v>
      </c>
      <c r="C98" s="77">
        <v>0</v>
      </c>
      <c r="D98" s="77"/>
      <c r="E98" s="77"/>
      <c r="F98" s="77"/>
      <c r="G98" s="77"/>
      <c r="H98" s="77" t="s">
        <v>696</v>
      </c>
      <c r="I98" s="77">
        <v>1.5</v>
      </c>
    </row>
    <row r="99" spans="1:9" ht="14.25" customHeight="1" x14ac:dyDescent="0.45">
      <c r="A99" t="s">
        <v>590</v>
      </c>
      <c r="B99" s="79">
        <v>44990</v>
      </c>
      <c r="C99" s="77">
        <v>0</v>
      </c>
      <c r="D99" s="77"/>
      <c r="E99" s="77"/>
      <c r="F99" s="77"/>
      <c r="G99" s="77"/>
      <c r="H99" s="77" t="s">
        <v>696</v>
      </c>
      <c r="I99" s="77">
        <v>1.1000000000000001</v>
      </c>
    </row>
    <row r="100" spans="1:9" ht="14.25" customHeight="1" x14ac:dyDescent="0.45">
      <c r="A100" t="s">
        <v>590</v>
      </c>
      <c r="B100" s="79">
        <v>44990</v>
      </c>
      <c r="C100" s="77">
        <v>0</v>
      </c>
      <c r="D100" s="77"/>
      <c r="E100" s="77"/>
      <c r="F100" s="77"/>
      <c r="G100" s="77"/>
      <c r="H100" s="77" t="s">
        <v>696</v>
      </c>
      <c r="I100" s="77">
        <v>1.9</v>
      </c>
    </row>
    <row r="101" spans="1:9" ht="14.25" customHeight="1" x14ac:dyDescent="0.45">
      <c r="A101" t="s">
        <v>590</v>
      </c>
      <c r="B101" s="79">
        <v>44990</v>
      </c>
      <c r="C101" s="77">
        <v>0</v>
      </c>
      <c r="D101" s="77"/>
      <c r="E101" s="77"/>
      <c r="F101" s="77"/>
      <c r="G101" s="77"/>
      <c r="H101" s="77" t="s">
        <v>696</v>
      </c>
      <c r="I101" s="77">
        <v>1.3</v>
      </c>
    </row>
    <row r="102" spans="1:9" ht="14.25" customHeight="1" x14ac:dyDescent="0.45">
      <c r="A102" t="s">
        <v>590</v>
      </c>
      <c r="B102" s="79">
        <v>44990</v>
      </c>
      <c r="C102" s="77">
        <v>0</v>
      </c>
      <c r="D102" s="77"/>
      <c r="E102" s="77"/>
      <c r="F102" s="77"/>
      <c r="G102" s="77"/>
      <c r="H102" s="77" t="s">
        <v>696</v>
      </c>
      <c r="I102" s="77">
        <v>1.2</v>
      </c>
    </row>
    <row r="103" spans="1:9" ht="14.25" customHeight="1" x14ac:dyDescent="0.45">
      <c r="A103" t="s">
        <v>590</v>
      </c>
      <c r="B103" s="79">
        <v>44990</v>
      </c>
      <c r="C103" s="77">
        <v>1</v>
      </c>
      <c r="D103" s="77"/>
      <c r="E103" s="77"/>
      <c r="F103" s="77"/>
      <c r="G103" s="77"/>
      <c r="H103" s="77" t="s">
        <v>696</v>
      </c>
      <c r="I103" s="77">
        <v>3</v>
      </c>
    </row>
    <row r="104" spans="1:9" ht="14.25" customHeight="1" x14ac:dyDescent="0.45">
      <c r="A104" t="s">
        <v>590</v>
      </c>
      <c r="B104" s="79">
        <v>44990</v>
      </c>
      <c r="C104" s="77">
        <v>1</v>
      </c>
      <c r="D104" s="77"/>
      <c r="E104" s="77"/>
      <c r="F104" s="77"/>
      <c r="G104" s="77"/>
      <c r="H104" s="77" t="s">
        <v>696</v>
      </c>
      <c r="I104" s="77">
        <v>1.9</v>
      </c>
    </row>
    <row r="105" spans="1:9" ht="14.25" customHeight="1" x14ac:dyDescent="0.45">
      <c r="A105" t="s">
        <v>590</v>
      </c>
      <c r="B105" s="79">
        <v>44990</v>
      </c>
      <c r="C105" s="77">
        <v>1</v>
      </c>
      <c r="D105" s="77"/>
      <c r="E105" s="77"/>
      <c r="F105" s="77"/>
      <c r="G105" s="77"/>
      <c r="H105" s="77" t="s">
        <v>696</v>
      </c>
      <c r="I105" s="77">
        <v>3.9</v>
      </c>
    </row>
    <row r="106" spans="1:9" ht="14.25" customHeight="1" x14ac:dyDescent="0.45">
      <c r="A106" t="s">
        <v>590</v>
      </c>
      <c r="B106" s="79">
        <v>44990</v>
      </c>
      <c r="C106" s="77">
        <v>1</v>
      </c>
      <c r="D106" s="77"/>
      <c r="E106" s="77"/>
      <c r="F106" s="77"/>
      <c r="G106" s="77"/>
      <c r="H106" s="77" t="s">
        <v>696</v>
      </c>
      <c r="I106" s="77">
        <v>1.7</v>
      </c>
    </row>
    <row r="107" spans="1:9" ht="14.25" customHeight="1" x14ac:dyDescent="0.45">
      <c r="A107" t="s">
        <v>590</v>
      </c>
      <c r="B107" s="79">
        <v>44990</v>
      </c>
      <c r="C107" s="77">
        <v>2</v>
      </c>
      <c r="D107" s="77"/>
      <c r="E107" s="77"/>
      <c r="F107" s="77"/>
      <c r="G107" s="77"/>
      <c r="H107" s="77" t="s">
        <v>696</v>
      </c>
      <c r="I107" s="77">
        <v>1.3</v>
      </c>
    </row>
    <row r="108" spans="1:9" ht="14.25" customHeight="1" x14ac:dyDescent="0.45">
      <c r="A108" t="s">
        <v>590</v>
      </c>
      <c r="B108" s="79">
        <v>44990</v>
      </c>
      <c r="C108" s="77">
        <v>2</v>
      </c>
      <c r="D108" s="77"/>
      <c r="E108" s="77"/>
      <c r="F108" s="77"/>
      <c r="G108" s="77"/>
      <c r="H108" s="77" t="s">
        <v>696</v>
      </c>
      <c r="I108" s="77">
        <v>1</v>
      </c>
    </row>
    <row r="109" spans="1:9" ht="14.25" customHeight="1" x14ac:dyDescent="0.45">
      <c r="A109" t="s">
        <v>590</v>
      </c>
      <c r="B109" s="79">
        <v>44990</v>
      </c>
      <c r="C109" s="77">
        <v>2</v>
      </c>
      <c r="D109" s="77"/>
      <c r="E109" s="77"/>
      <c r="F109" s="77"/>
      <c r="G109" s="77"/>
      <c r="H109" s="77" t="s">
        <v>696</v>
      </c>
      <c r="I109" s="77">
        <v>1.2</v>
      </c>
    </row>
    <row r="110" spans="1:9" ht="14.25" customHeight="1" x14ac:dyDescent="0.45">
      <c r="A110" t="s">
        <v>590</v>
      </c>
      <c r="B110" s="79">
        <v>44990</v>
      </c>
      <c r="C110" s="77">
        <v>2</v>
      </c>
      <c r="D110" s="77"/>
      <c r="E110" s="77"/>
      <c r="F110" s="77"/>
      <c r="G110" s="77"/>
      <c r="H110" s="77" t="s">
        <v>696</v>
      </c>
      <c r="I110" s="77">
        <v>1.7</v>
      </c>
    </row>
    <row r="111" spans="1:9" ht="14.25" customHeight="1" x14ac:dyDescent="0.45">
      <c r="A111" t="s">
        <v>590</v>
      </c>
      <c r="B111" s="79">
        <v>44990</v>
      </c>
      <c r="C111" s="77">
        <v>2</v>
      </c>
      <c r="D111" s="77"/>
      <c r="E111" s="77"/>
      <c r="F111" s="77"/>
      <c r="G111" s="77"/>
      <c r="H111" s="77" t="s">
        <v>696</v>
      </c>
      <c r="I111" s="77">
        <v>1.9</v>
      </c>
    </row>
    <row r="112" spans="1:9" ht="14.25" customHeight="1" x14ac:dyDescent="0.45">
      <c r="A112" t="s">
        <v>590</v>
      </c>
      <c r="B112" s="79">
        <v>44990</v>
      </c>
      <c r="C112" s="77">
        <v>3</v>
      </c>
      <c r="D112" s="77"/>
      <c r="E112" s="77"/>
      <c r="F112" s="77"/>
      <c r="G112" s="77"/>
      <c r="H112" s="77" t="s">
        <v>696</v>
      </c>
      <c r="I112" s="77">
        <v>4.0999999999999996</v>
      </c>
    </row>
    <row r="113" spans="1:9" ht="14.25" customHeight="1" x14ac:dyDescent="0.45">
      <c r="A113" t="s">
        <v>590</v>
      </c>
      <c r="B113" s="79">
        <v>44990</v>
      </c>
      <c r="C113" s="77">
        <v>3</v>
      </c>
      <c r="D113" s="77"/>
      <c r="E113" s="77"/>
      <c r="F113" s="77"/>
      <c r="G113" s="77"/>
      <c r="H113" s="77" t="s">
        <v>696</v>
      </c>
      <c r="I113" s="77">
        <v>2</v>
      </c>
    </row>
    <row r="114" spans="1:9" ht="14.25" customHeight="1" x14ac:dyDescent="0.45">
      <c r="A114" t="s">
        <v>590</v>
      </c>
      <c r="B114" s="79">
        <v>44990</v>
      </c>
      <c r="C114" s="77">
        <v>3</v>
      </c>
      <c r="D114" s="77"/>
      <c r="E114" s="77"/>
      <c r="F114" s="77"/>
      <c r="G114" s="77"/>
      <c r="H114" s="77" t="s">
        <v>696</v>
      </c>
      <c r="I114" s="77">
        <v>3.6</v>
      </c>
    </row>
    <row r="115" spans="1:9" ht="14.25" customHeight="1" x14ac:dyDescent="0.45">
      <c r="A115" t="s">
        <v>590</v>
      </c>
      <c r="B115" s="79">
        <v>44990</v>
      </c>
      <c r="C115" s="77">
        <v>3</v>
      </c>
      <c r="D115" s="77"/>
      <c r="E115" s="77"/>
      <c r="F115" s="77"/>
      <c r="G115" s="77"/>
      <c r="H115" s="77" t="s">
        <v>696</v>
      </c>
      <c r="I115" s="77">
        <v>4.0999999999999996</v>
      </c>
    </row>
    <row r="116" spans="1:9" ht="14.25" customHeight="1" x14ac:dyDescent="0.45">
      <c r="A116" t="s">
        <v>590</v>
      </c>
      <c r="B116" s="79">
        <v>44990</v>
      </c>
      <c r="C116" s="77">
        <v>4</v>
      </c>
      <c r="D116" s="77"/>
      <c r="E116" s="77"/>
      <c r="F116" s="77"/>
      <c r="G116" s="77"/>
      <c r="H116" s="77" t="s">
        <v>696</v>
      </c>
      <c r="I116" s="77">
        <v>3.1</v>
      </c>
    </row>
    <row r="117" spans="1:9" ht="14.25" customHeight="1" x14ac:dyDescent="0.45">
      <c r="A117" t="s">
        <v>590</v>
      </c>
      <c r="B117" s="79">
        <v>44990</v>
      </c>
      <c r="C117" s="77">
        <v>4</v>
      </c>
      <c r="D117" s="77"/>
      <c r="E117" s="77"/>
      <c r="F117" s="77"/>
      <c r="G117" s="77"/>
      <c r="H117" s="77" t="s">
        <v>696</v>
      </c>
      <c r="I117" s="77">
        <v>5</v>
      </c>
    </row>
    <row r="118" spans="1:9" ht="14.25" customHeight="1" x14ac:dyDescent="0.45">
      <c r="A118" t="s">
        <v>590</v>
      </c>
      <c r="B118" s="79">
        <v>44990</v>
      </c>
      <c r="C118" s="77">
        <v>4</v>
      </c>
      <c r="D118" s="77"/>
      <c r="E118" s="77"/>
      <c r="F118" s="77"/>
      <c r="G118" s="77"/>
      <c r="H118" s="77" t="s">
        <v>696</v>
      </c>
      <c r="I118" s="77">
        <v>10</v>
      </c>
    </row>
    <row r="119" spans="1:9" ht="14.25" customHeight="1" x14ac:dyDescent="0.45">
      <c r="A119" t="s">
        <v>590</v>
      </c>
      <c r="B119" s="79">
        <v>44990</v>
      </c>
      <c r="C119" s="77">
        <v>4</v>
      </c>
      <c r="D119" s="77"/>
      <c r="E119" s="77"/>
      <c r="F119" s="77"/>
      <c r="G119" s="77"/>
      <c r="H119" s="77" t="s">
        <v>696</v>
      </c>
      <c r="I119" s="77">
        <v>2.1</v>
      </c>
    </row>
    <row r="120" spans="1:9" ht="14.25" customHeight="1" x14ac:dyDescent="0.45">
      <c r="A120" t="s">
        <v>590</v>
      </c>
      <c r="B120" s="79">
        <v>44990</v>
      </c>
      <c r="C120" s="77">
        <v>8</v>
      </c>
      <c r="D120" s="77"/>
      <c r="E120" s="77"/>
      <c r="F120" s="77"/>
      <c r="G120" s="77"/>
      <c r="H120" s="77" t="s">
        <v>696</v>
      </c>
      <c r="I120" s="77">
        <v>1.4</v>
      </c>
    </row>
    <row r="121" spans="1:9" ht="14.25" customHeight="1" x14ac:dyDescent="0.45">
      <c r="A121" t="s">
        <v>590</v>
      </c>
      <c r="B121" s="79">
        <v>44990</v>
      </c>
      <c r="C121" s="77">
        <v>8</v>
      </c>
      <c r="D121" s="77"/>
      <c r="E121" s="77"/>
      <c r="F121" s="77"/>
      <c r="G121" s="77"/>
      <c r="H121" s="77" t="s">
        <v>696</v>
      </c>
      <c r="I121" s="77">
        <v>1.3</v>
      </c>
    </row>
    <row r="122" spans="1:9" ht="14.25" customHeight="1" x14ac:dyDescent="0.45">
      <c r="A122" t="s">
        <v>590</v>
      </c>
      <c r="B122" s="79">
        <v>44990</v>
      </c>
      <c r="C122" s="77">
        <v>8</v>
      </c>
      <c r="D122" s="77"/>
      <c r="E122" s="77"/>
      <c r="F122" s="77"/>
      <c r="G122" s="77"/>
      <c r="H122" s="77" t="s">
        <v>696</v>
      </c>
      <c r="I122" s="77">
        <v>2</v>
      </c>
    </row>
    <row r="123" spans="1:9" ht="14.25" customHeight="1" x14ac:dyDescent="0.45">
      <c r="A123" t="s">
        <v>590</v>
      </c>
      <c r="B123" s="79">
        <v>44990</v>
      </c>
      <c r="C123" s="77">
        <v>8</v>
      </c>
      <c r="D123" s="77"/>
      <c r="E123" s="77"/>
      <c r="F123" s="77"/>
      <c r="G123" s="77"/>
      <c r="H123" s="77" t="s">
        <v>696</v>
      </c>
      <c r="I123" s="77">
        <v>1.8</v>
      </c>
    </row>
    <row r="124" spans="1:9" ht="14.25" customHeight="1" x14ac:dyDescent="0.45">
      <c r="A124" t="s">
        <v>590</v>
      </c>
      <c r="B124" s="79">
        <v>44990</v>
      </c>
      <c r="C124" s="77">
        <v>8</v>
      </c>
      <c r="D124" s="77"/>
      <c r="E124" s="77"/>
      <c r="F124" s="77"/>
      <c r="G124" s="77"/>
      <c r="H124" s="77" t="s">
        <v>696</v>
      </c>
      <c r="I124" s="77">
        <v>1.6</v>
      </c>
    </row>
    <row r="125" spans="1:9" ht="14.25" customHeight="1" x14ac:dyDescent="0.45">
      <c r="A125" t="s">
        <v>590</v>
      </c>
      <c r="B125" s="79">
        <v>44990</v>
      </c>
      <c r="C125" s="77">
        <v>9</v>
      </c>
      <c r="D125" s="77"/>
      <c r="E125" s="77"/>
      <c r="F125" s="77"/>
      <c r="G125" s="77"/>
      <c r="H125" s="77" t="s">
        <v>696</v>
      </c>
      <c r="I125" s="77">
        <v>2</v>
      </c>
    </row>
    <row r="126" spans="1:9" ht="14.25" customHeight="1" x14ac:dyDescent="0.45">
      <c r="A126" t="s">
        <v>590</v>
      </c>
      <c r="B126" s="79">
        <v>44990</v>
      </c>
      <c r="C126" s="77">
        <v>9</v>
      </c>
      <c r="D126" s="77"/>
      <c r="E126" s="77"/>
      <c r="F126" s="77"/>
      <c r="G126" s="77"/>
      <c r="H126" s="77" t="s">
        <v>696</v>
      </c>
      <c r="I126" s="77">
        <v>6.4</v>
      </c>
    </row>
    <row r="127" spans="1:9" ht="14.25" customHeight="1" x14ac:dyDescent="0.45">
      <c r="A127" t="s">
        <v>590</v>
      </c>
      <c r="B127" s="79">
        <v>44990</v>
      </c>
      <c r="C127" s="77">
        <v>9</v>
      </c>
      <c r="D127" s="77"/>
      <c r="E127" s="77"/>
      <c r="F127" s="77"/>
      <c r="G127" s="77"/>
      <c r="H127" s="77" t="s">
        <v>696</v>
      </c>
      <c r="I127" s="77">
        <v>1.2</v>
      </c>
    </row>
    <row r="128" spans="1:9" ht="14.25" customHeight="1" x14ac:dyDescent="0.45">
      <c r="A128" t="s">
        <v>590</v>
      </c>
      <c r="B128" s="79">
        <v>44990</v>
      </c>
      <c r="C128" s="77">
        <v>9</v>
      </c>
      <c r="D128" s="77"/>
      <c r="E128" s="77"/>
      <c r="F128" s="77"/>
      <c r="G128" s="77"/>
      <c r="H128" s="77" t="s">
        <v>696</v>
      </c>
      <c r="I128" s="77">
        <v>1.6</v>
      </c>
    </row>
    <row r="129" spans="1:9" ht="14.25" customHeight="1" x14ac:dyDescent="0.45">
      <c r="A129" t="s">
        <v>590</v>
      </c>
      <c r="B129" s="79">
        <v>44990</v>
      </c>
      <c r="C129" s="77">
        <v>9</v>
      </c>
      <c r="D129" s="77"/>
      <c r="E129" s="77"/>
      <c r="F129" s="77"/>
      <c r="G129" s="77"/>
      <c r="H129" s="77" t="s">
        <v>696</v>
      </c>
      <c r="I129" s="77">
        <v>1.3</v>
      </c>
    </row>
    <row r="130" spans="1:9" ht="14.25" customHeight="1" x14ac:dyDescent="0.45">
      <c r="A130" t="s">
        <v>590</v>
      </c>
      <c r="B130" s="79">
        <v>44990</v>
      </c>
      <c r="C130" s="77">
        <v>9</v>
      </c>
      <c r="D130" s="77"/>
      <c r="E130" s="77"/>
      <c r="F130" s="77"/>
      <c r="G130" s="77"/>
      <c r="H130" s="77" t="s">
        <v>696</v>
      </c>
      <c r="I130" s="77">
        <v>4.0999999999999996</v>
      </c>
    </row>
    <row r="131" spans="1:9" ht="14.25" customHeight="1" x14ac:dyDescent="0.45">
      <c r="A131" t="s">
        <v>590</v>
      </c>
      <c r="B131" s="79">
        <v>44990</v>
      </c>
      <c r="C131" s="77">
        <v>10</v>
      </c>
      <c r="D131" s="77"/>
      <c r="E131" s="77"/>
      <c r="F131" s="77"/>
      <c r="G131" s="77"/>
      <c r="H131" s="77" t="s">
        <v>696</v>
      </c>
      <c r="I131" s="77">
        <v>1.5</v>
      </c>
    </row>
    <row r="132" spans="1:9" ht="14.25" customHeight="1" x14ac:dyDescent="0.45">
      <c r="A132" t="s">
        <v>590</v>
      </c>
      <c r="B132" s="79">
        <v>44990</v>
      </c>
      <c r="C132" s="77">
        <v>10</v>
      </c>
      <c r="D132" s="77"/>
      <c r="E132" s="77"/>
      <c r="F132" s="77"/>
      <c r="G132" s="77"/>
      <c r="H132" s="77" t="s">
        <v>696</v>
      </c>
      <c r="I132" s="77">
        <v>1.7</v>
      </c>
    </row>
    <row r="133" spans="1:9" ht="14.25" customHeight="1" x14ac:dyDescent="0.45">
      <c r="A133" t="s">
        <v>590</v>
      </c>
      <c r="B133" s="79">
        <v>44990</v>
      </c>
      <c r="C133" s="77">
        <v>10</v>
      </c>
      <c r="D133" s="77"/>
      <c r="E133" s="77"/>
      <c r="F133" s="77"/>
      <c r="G133" s="77"/>
      <c r="H133" s="77" t="s">
        <v>696</v>
      </c>
      <c r="I133" s="77">
        <v>5</v>
      </c>
    </row>
    <row r="134" spans="1:9" ht="14.25" customHeight="1" x14ac:dyDescent="0.45">
      <c r="A134" t="s">
        <v>590</v>
      </c>
      <c r="B134" s="79">
        <v>44990</v>
      </c>
      <c r="C134" s="77">
        <v>10</v>
      </c>
      <c r="D134" s="77"/>
      <c r="E134" s="77"/>
      <c r="F134" s="77"/>
      <c r="G134" s="77"/>
      <c r="H134" s="77" t="s">
        <v>696</v>
      </c>
      <c r="I134" s="77">
        <v>1.2</v>
      </c>
    </row>
    <row r="135" spans="1:9" ht="14.25" customHeight="1" x14ac:dyDescent="0.45">
      <c r="A135" t="s">
        <v>590</v>
      </c>
      <c r="B135" s="79">
        <v>44990</v>
      </c>
      <c r="C135" s="77">
        <v>10</v>
      </c>
      <c r="D135" s="77"/>
      <c r="E135" s="77"/>
      <c r="F135" s="77"/>
      <c r="G135" s="77"/>
      <c r="H135" s="77" t="s">
        <v>696</v>
      </c>
      <c r="I135" s="77">
        <v>2.1</v>
      </c>
    </row>
    <row r="136" spans="1:9" ht="14.25" customHeight="1" x14ac:dyDescent="0.45">
      <c r="A136" t="s">
        <v>590</v>
      </c>
      <c r="B136" s="79">
        <v>44990</v>
      </c>
      <c r="C136" s="77">
        <v>10</v>
      </c>
      <c r="D136" s="77"/>
      <c r="E136" s="77"/>
      <c r="F136" s="77"/>
      <c r="G136" s="77"/>
      <c r="H136" s="77" t="s">
        <v>696</v>
      </c>
      <c r="I136" s="77">
        <v>2.8</v>
      </c>
    </row>
    <row r="138" spans="1:9" ht="14.25" customHeight="1" x14ac:dyDescent="0.45">
      <c r="A138" t="s">
        <v>698</v>
      </c>
      <c r="B138" s="79">
        <v>45020</v>
      </c>
      <c r="C138">
        <v>0</v>
      </c>
      <c r="D138">
        <v>0</v>
      </c>
      <c r="E138">
        <v>4</v>
      </c>
      <c r="F138" s="80">
        <v>0.33</v>
      </c>
      <c r="G138">
        <v>50</v>
      </c>
      <c r="H138" t="s">
        <v>696</v>
      </c>
      <c r="I138">
        <v>1.2</v>
      </c>
    </row>
    <row r="139" spans="1:9" ht="15" customHeight="1" x14ac:dyDescent="0.45">
      <c r="A139" t="s">
        <v>698</v>
      </c>
      <c r="B139" s="79">
        <v>45020</v>
      </c>
      <c r="C139">
        <v>0</v>
      </c>
      <c r="D139">
        <v>0</v>
      </c>
      <c r="E139">
        <v>4</v>
      </c>
      <c r="F139" s="80">
        <v>0.33</v>
      </c>
      <c r="G139">
        <v>50</v>
      </c>
      <c r="H139" t="s">
        <v>696</v>
      </c>
      <c r="I139">
        <v>1.5</v>
      </c>
    </row>
    <row r="140" spans="1:9" ht="15" customHeight="1" x14ac:dyDescent="0.45">
      <c r="A140" t="s">
        <v>698</v>
      </c>
      <c r="B140" s="79">
        <v>45020</v>
      </c>
      <c r="C140">
        <v>0</v>
      </c>
      <c r="D140">
        <v>0</v>
      </c>
      <c r="E140">
        <v>4</v>
      </c>
      <c r="F140" s="80">
        <v>0.33</v>
      </c>
      <c r="G140">
        <v>50</v>
      </c>
      <c r="H140" t="s">
        <v>696</v>
      </c>
      <c r="I140">
        <v>0.9</v>
      </c>
    </row>
    <row r="141" spans="1:9" ht="15" customHeight="1" x14ac:dyDescent="0.45">
      <c r="A141" t="s">
        <v>698</v>
      </c>
      <c r="B141" s="79">
        <v>45020</v>
      </c>
      <c r="C141">
        <v>1</v>
      </c>
      <c r="D141">
        <v>1</v>
      </c>
      <c r="E141">
        <v>4</v>
      </c>
      <c r="F141" s="80">
        <v>0.33</v>
      </c>
      <c r="G141">
        <v>50</v>
      </c>
      <c r="H141" t="s">
        <v>696</v>
      </c>
      <c r="I141">
        <v>0.90900000000000003</v>
      </c>
    </row>
    <row r="142" spans="1:9" ht="15" customHeight="1" x14ac:dyDescent="0.45">
      <c r="A142" t="s">
        <v>698</v>
      </c>
      <c r="B142" s="79">
        <v>45020</v>
      </c>
      <c r="C142">
        <v>1</v>
      </c>
      <c r="D142">
        <v>1</v>
      </c>
      <c r="E142">
        <v>4</v>
      </c>
      <c r="F142" s="80">
        <v>0.33</v>
      </c>
      <c r="G142">
        <v>50</v>
      </c>
      <c r="H142" t="s">
        <v>696</v>
      </c>
      <c r="I142">
        <v>1.0369999999999999</v>
      </c>
    </row>
    <row r="143" spans="1:9" ht="15" customHeight="1" x14ac:dyDescent="0.45">
      <c r="A143" t="s">
        <v>698</v>
      </c>
      <c r="B143" s="79">
        <v>45020</v>
      </c>
      <c r="C143">
        <v>1</v>
      </c>
      <c r="D143">
        <v>1</v>
      </c>
      <c r="E143">
        <v>4</v>
      </c>
      <c r="F143" s="80">
        <v>0.33</v>
      </c>
      <c r="G143">
        <v>50</v>
      </c>
      <c r="H143" t="s">
        <v>696</v>
      </c>
      <c r="I143">
        <v>0.8</v>
      </c>
    </row>
    <row r="144" spans="1:9" ht="15" customHeight="1" x14ac:dyDescent="0.45">
      <c r="A144" t="s">
        <v>698</v>
      </c>
      <c r="B144" s="79">
        <v>45020</v>
      </c>
      <c r="C144">
        <v>1</v>
      </c>
      <c r="D144">
        <v>1</v>
      </c>
      <c r="E144">
        <v>4</v>
      </c>
      <c r="F144" s="80">
        <v>0.33</v>
      </c>
      <c r="G144">
        <v>50</v>
      </c>
      <c r="H144" t="s">
        <v>696</v>
      </c>
      <c r="I144">
        <v>0.92500000000000004</v>
      </c>
    </row>
    <row r="145" spans="1:9" ht="15" customHeight="1" x14ac:dyDescent="0.45">
      <c r="A145" t="s">
        <v>698</v>
      </c>
      <c r="B145" s="79">
        <v>45020</v>
      </c>
      <c r="C145">
        <v>1.5</v>
      </c>
      <c r="D145">
        <v>1.5</v>
      </c>
      <c r="E145">
        <v>4</v>
      </c>
      <c r="F145" s="80">
        <v>0.33</v>
      </c>
      <c r="G145">
        <v>50</v>
      </c>
      <c r="H145" t="s">
        <v>696</v>
      </c>
      <c r="I145">
        <v>1.1000000000000001</v>
      </c>
    </row>
    <row r="146" spans="1:9" ht="15" customHeight="1" x14ac:dyDescent="0.45">
      <c r="A146" t="s">
        <v>698</v>
      </c>
      <c r="B146" s="79">
        <v>45020</v>
      </c>
      <c r="C146">
        <v>1.5</v>
      </c>
      <c r="D146">
        <v>1.5</v>
      </c>
      <c r="E146">
        <v>4</v>
      </c>
      <c r="F146" s="80">
        <v>0.33</v>
      </c>
      <c r="G146">
        <v>50</v>
      </c>
      <c r="H146" t="s">
        <v>696</v>
      </c>
      <c r="I146">
        <v>1.4</v>
      </c>
    </row>
    <row r="147" spans="1:9" ht="15" customHeight="1" x14ac:dyDescent="0.45">
      <c r="A147" t="s">
        <v>698</v>
      </c>
      <c r="B147" s="79">
        <v>45020</v>
      </c>
      <c r="C147">
        <v>1.5</v>
      </c>
      <c r="D147">
        <v>1.5</v>
      </c>
      <c r="E147">
        <v>4</v>
      </c>
      <c r="F147" s="80">
        <v>0.33</v>
      </c>
      <c r="G147">
        <v>50</v>
      </c>
      <c r="H147" t="s">
        <v>696</v>
      </c>
      <c r="I147">
        <v>0.95</v>
      </c>
    </row>
    <row r="148" spans="1:9" ht="15" customHeight="1" x14ac:dyDescent="0.45">
      <c r="A148" t="s">
        <v>698</v>
      </c>
      <c r="B148" s="79">
        <v>45020</v>
      </c>
      <c r="C148">
        <v>1.5</v>
      </c>
      <c r="D148">
        <v>1.5</v>
      </c>
      <c r="E148">
        <v>4</v>
      </c>
      <c r="F148" s="80">
        <v>0.33</v>
      </c>
      <c r="G148">
        <v>50</v>
      </c>
      <c r="H148" t="s">
        <v>696</v>
      </c>
      <c r="I148">
        <v>1.4</v>
      </c>
    </row>
    <row r="149" spans="1:9" ht="15" customHeight="1" x14ac:dyDescent="0.45">
      <c r="A149" t="s">
        <v>698</v>
      </c>
      <c r="B149" s="79">
        <v>45020</v>
      </c>
      <c r="C149">
        <v>2</v>
      </c>
      <c r="D149">
        <v>2</v>
      </c>
      <c r="E149">
        <v>4</v>
      </c>
      <c r="F149" s="80">
        <v>0.33</v>
      </c>
      <c r="G149">
        <v>50</v>
      </c>
      <c r="H149" t="s">
        <v>696</v>
      </c>
      <c r="I149">
        <v>2.2999999999999998</v>
      </c>
    </row>
    <row r="150" spans="1:9" ht="15" customHeight="1" x14ac:dyDescent="0.45">
      <c r="A150" t="s">
        <v>698</v>
      </c>
      <c r="B150" s="79">
        <v>45020</v>
      </c>
      <c r="C150">
        <v>1.5</v>
      </c>
      <c r="D150">
        <v>1.5</v>
      </c>
      <c r="E150">
        <v>4</v>
      </c>
      <c r="F150" s="80">
        <v>0.33</v>
      </c>
      <c r="G150">
        <v>50</v>
      </c>
      <c r="H150" t="s">
        <v>696</v>
      </c>
      <c r="I150">
        <v>2.1</v>
      </c>
    </row>
    <row r="151" spans="1:9" ht="15" customHeight="1" x14ac:dyDescent="0.45">
      <c r="A151" t="s">
        <v>698</v>
      </c>
      <c r="B151" s="79">
        <v>45020</v>
      </c>
      <c r="C151">
        <v>2</v>
      </c>
      <c r="D151">
        <v>2</v>
      </c>
      <c r="E151">
        <v>4</v>
      </c>
      <c r="F151" s="80">
        <v>0.33</v>
      </c>
      <c r="G151">
        <v>50</v>
      </c>
      <c r="H151" t="s">
        <v>696</v>
      </c>
      <c r="I151">
        <v>10</v>
      </c>
    </row>
    <row r="152" spans="1:9" ht="15" customHeight="1" x14ac:dyDescent="0.45">
      <c r="A152" t="s">
        <v>698</v>
      </c>
      <c r="B152" s="79">
        <v>45020</v>
      </c>
      <c r="C152">
        <v>2</v>
      </c>
      <c r="D152">
        <v>2</v>
      </c>
      <c r="E152">
        <v>4</v>
      </c>
      <c r="F152" s="80">
        <v>0.33</v>
      </c>
      <c r="G152">
        <v>50</v>
      </c>
      <c r="H152" t="s">
        <v>696</v>
      </c>
      <c r="I152">
        <v>10</v>
      </c>
    </row>
    <row r="153" spans="1:9" ht="15" customHeight="1" x14ac:dyDescent="0.45">
      <c r="A153" t="s">
        <v>698</v>
      </c>
      <c r="B153" s="79">
        <v>45020</v>
      </c>
      <c r="C153">
        <v>2.2000000000000002</v>
      </c>
      <c r="D153">
        <v>2.2000000000000002</v>
      </c>
      <c r="E153">
        <v>4</v>
      </c>
      <c r="F153" s="80">
        <v>0.33</v>
      </c>
      <c r="G153">
        <v>50</v>
      </c>
      <c r="H153" t="s">
        <v>696</v>
      </c>
      <c r="I153">
        <v>2.2999999999999998</v>
      </c>
    </row>
    <row r="154" spans="1:9" ht="15" customHeight="1" x14ac:dyDescent="0.45">
      <c r="A154" t="s">
        <v>698</v>
      </c>
      <c r="B154" s="79">
        <v>45020</v>
      </c>
      <c r="C154">
        <v>2.2000000000000002</v>
      </c>
      <c r="D154">
        <v>2.2000000000000002</v>
      </c>
      <c r="E154">
        <v>4</v>
      </c>
      <c r="F154" s="80">
        <v>0.33</v>
      </c>
      <c r="G154">
        <v>50</v>
      </c>
      <c r="H154" t="s">
        <v>696</v>
      </c>
      <c r="I154">
        <v>3.8</v>
      </c>
    </row>
    <row r="155" spans="1:9" ht="15" customHeight="1" x14ac:dyDescent="0.45">
      <c r="A155" t="s">
        <v>698</v>
      </c>
      <c r="B155" s="79">
        <v>45020</v>
      </c>
      <c r="C155">
        <v>2.2000000000000002</v>
      </c>
      <c r="D155">
        <v>2.2000000000000002</v>
      </c>
      <c r="E155">
        <v>4</v>
      </c>
      <c r="F155" s="80">
        <v>0.33</v>
      </c>
      <c r="G155">
        <v>50</v>
      </c>
      <c r="H155" t="s">
        <v>696</v>
      </c>
      <c r="I155">
        <v>4.7</v>
      </c>
    </row>
    <row r="156" spans="1:9" ht="15" customHeight="1" x14ac:dyDescent="0.45">
      <c r="A156" t="s">
        <v>698</v>
      </c>
      <c r="B156" s="79">
        <v>45020</v>
      </c>
      <c r="C156">
        <v>2.2000000000000002</v>
      </c>
      <c r="D156">
        <v>2.2000000000000002</v>
      </c>
      <c r="E156">
        <v>4</v>
      </c>
      <c r="F156" s="80">
        <v>0.33</v>
      </c>
      <c r="G156">
        <v>50</v>
      </c>
      <c r="H156" t="s">
        <v>696</v>
      </c>
      <c r="I156">
        <v>6.7</v>
      </c>
    </row>
    <row r="157" spans="1:9" ht="15" customHeight="1" x14ac:dyDescent="0.45">
      <c r="A157" t="s">
        <v>698</v>
      </c>
      <c r="B157" s="79">
        <v>45020</v>
      </c>
      <c r="C157">
        <v>2.2000000000000002</v>
      </c>
      <c r="D157">
        <v>2.2000000000000002</v>
      </c>
      <c r="E157">
        <v>4</v>
      </c>
      <c r="F157" s="80">
        <v>0.33</v>
      </c>
      <c r="G157">
        <v>50</v>
      </c>
      <c r="H157" t="s">
        <v>696</v>
      </c>
      <c r="I157">
        <v>3.2</v>
      </c>
    </row>
    <row r="158" spans="1:9" ht="15" customHeight="1" x14ac:dyDescent="0.45">
      <c r="A158" t="s">
        <v>698</v>
      </c>
      <c r="B158" s="79">
        <v>45020</v>
      </c>
      <c r="C158">
        <v>2.2000000000000002</v>
      </c>
      <c r="D158">
        <v>2.2000000000000002</v>
      </c>
      <c r="E158">
        <v>4</v>
      </c>
      <c r="F158" s="80">
        <v>0.33</v>
      </c>
      <c r="G158">
        <v>50</v>
      </c>
      <c r="H158" t="s">
        <v>696</v>
      </c>
      <c r="I158">
        <v>2.7</v>
      </c>
    </row>
    <row r="159" spans="1:9" ht="15" customHeight="1" x14ac:dyDescent="0.45">
      <c r="A159" t="s">
        <v>698</v>
      </c>
      <c r="B159" s="79">
        <v>45020</v>
      </c>
      <c r="C159">
        <v>2.5</v>
      </c>
      <c r="D159">
        <v>2.5</v>
      </c>
      <c r="E159">
        <v>4</v>
      </c>
      <c r="F159" s="80">
        <v>0.33</v>
      </c>
      <c r="G159">
        <v>50</v>
      </c>
      <c r="H159" t="s">
        <v>696</v>
      </c>
      <c r="I159">
        <v>1.1000000000000001</v>
      </c>
    </row>
    <row r="160" spans="1:9" ht="15" customHeight="1" x14ac:dyDescent="0.45">
      <c r="A160" t="s">
        <v>698</v>
      </c>
      <c r="B160" s="79">
        <v>45020</v>
      </c>
      <c r="C160">
        <v>2.5</v>
      </c>
      <c r="D160">
        <v>2.5</v>
      </c>
      <c r="E160">
        <v>4</v>
      </c>
      <c r="F160" s="80">
        <v>0.33</v>
      </c>
      <c r="G160">
        <v>50</v>
      </c>
      <c r="H160" t="s">
        <v>696</v>
      </c>
      <c r="I160">
        <v>1.1000000000000001</v>
      </c>
    </row>
    <row r="161" spans="1:10" ht="15" customHeight="1" x14ac:dyDescent="0.45">
      <c r="A161" t="s">
        <v>698</v>
      </c>
      <c r="B161" s="79">
        <v>45020</v>
      </c>
      <c r="C161">
        <v>2.5</v>
      </c>
      <c r="D161">
        <v>2.5</v>
      </c>
      <c r="E161">
        <v>4</v>
      </c>
      <c r="F161" s="80">
        <v>0.33</v>
      </c>
      <c r="G161">
        <v>50</v>
      </c>
      <c r="H161" t="s">
        <v>696</v>
      </c>
      <c r="I161">
        <v>1.1499999999999999</v>
      </c>
    </row>
    <row r="162" spans="1:10" ht="15" customHeight="1" x14ac:dyDescent="0.45">
      <c r="A162" t="s">
        <v>698</v>
      </c>
      <c r="B162" s="79">
        <v>45020</v>
      </c>
      <c r="C162">
        <v>2.5</v>
      </c>
      <c r="D162">
        <v>2.5</v>
      </c>
      <c r="E162">
        <v>4</v>
      </c>
      <c r="F162" s="80">
        <v>0.33</v>
      </c>
      <c r="G162">
        <v>50</v>
      </c>
      <c r="H162" t="s">
        <v>696</v>
      </c>
      <c r="I162">
        <v>0.94</v>
      </c>
    </row>
    <row r="163" spans="1:10" ht="15" customHeight="1" x14ac:dyDescent="0.45">
      <c r="A163" t="s">
        <v>698</v>
      </c>
      <c r="B163" s="79">
        <v>45020</v>
      </c>
      <c r="C163">
        <v>2.5</v>
      </c>
      <c r="D163">
        <v>2.5</v>
      </c>
      <c r="E163">
        <v>4</v>
      </c>
      <c r="F163" s="80">
        <v>0.33</v>
      </c>
      <c r="G163">
        <v>50</v>
      </c>
      <c r="H163" t="s">
        <v>696</v>
      </c>
      <c r="I163">
        <v>0.87</v>
      </c>
    </row>
    <row r="164" spans="1:10" ht="15" customHeight="1" x14ac:dyDescent="0.45">
      <c r="A164" t="s">
        <v>698</v>
      </c>
      <c r="B164" s="79">
        <v>45020</v>
      </c>
      <c r="C164">
        <v>3</v>
      </c>
      <c r="D164">
        <v>3</v>
      </c>
      <c r="E164">
        <v>4</v>
      </c>
      <c r="F164" s="80">
        <v>0.33</v>
      </c>
      <c r="G164">
        <v>50</v>
      </c>
      <c r="H164" t="s">
        <v>696</v>
      </c>
      <c r="I164">
        <v>0.873</v>
      </c>
    </row>
    <row r="165" spans="1:10" ht="15" customHeight="1" x14ac:dyDescent="0.45">
      <c r="A165" t="s">
        <v>698</v>
      </c>
      <c r="B165" s="79">
        <v>45020</v>
      </c>
      <c r="C165">
        <v>3</v>
      </c>
      <c r="D165">
        <v>3</v>
      </c>
      <c r="E165">
        <v>4</v>
      </c>
      <c r="F165" s="80">
        <v>0.33</v>
      </c>
      <c r="G165">
        <v>50</v>
      </c>
      <c r="H165" t="s">
        <v>696</v>
      </c>
      <c r="I165">
        <v>0.96</v>
      </c>
    </row>
    <row r="166" spans="1:10" ht="15" customHeight="1" x14ac:dyDescent="0.45">
      <c r="A166" t="s">
        <v>698</v>
      </c>
      <c r="B166" s="79">
        <v>45020</v>
      </c>
      <c r="C166">
        <v>3</v>
      </c>
      <c r="D166">
        <v>3</v>
      </c>
      <c r="E166">
        <v>4</v>
      </c>
      <c r="F166" s="80">
        <v>0.33</v>
      </c>
      <c r="G166">
        <v>50</v>
      </c>
      <c r="H166" t="s">
        <v>696</v>
      </c>
      <c r="I166">
        <v>1.3</v>
      </c>
      <c r="J166" t="s">
        <v>699</v>
      </c>
    </row>
    <row r="167" spans="1:10" ht="15" customHeight="1" x14ac:dyDescent="0.45">
      <c r="A167" t="s">
        <v>698</v>
      </c>
      <c r="B167" s="79">
        <v>45020</v>
      </c>
      <c r="C167">
        <v>3</v>
      </c>
      <c r="D167">
        <v>3</v>
      </c>
      <c r="E167">
        <v>4</v>
      </c>
      <c r="F167" s="80">
        <v>0.33</v>
      </c>
      <c r="G167">
        <v>50</v>
      </c>
      <c r="H167" t="s">
        <v>696</v>
      </c>
      <c r="I167">
        <v>0.83</v>
      </c>
    </row>
    <row r="168" spans="1:10" ht="15" customHeight="1" x14ac:dyDescent="0.45">
      <c r="A168" t="s">
        <v>698</v>
      </c>
      <c r="B168" s="79">
        <v>45020</v>
      </c>
      <c r="C168">
        <v>3</v>
      </c>
      <c r="D168">
        <v>3</v>
      </c>
      <c r="E168">
        <v>4</v>
      </c>
      <c r="F168" s="80">
        <v>0.33</v>
      </c>
      <c r="G168">
        <v>50</v>
      </c>
      <c r="H168" t="s">
        <v>696</v>
      </c>
      <c r="I168">
        <v>1.381</v>
      </c>
    </row>
    <row r="169" spans="1:10" ht="15" customHeight="1" x14ac:dyDescent="0.45">
      <c r="A169" t="s">
        <v>698</v>
      </c>
      <c r="B169" s="79">
        <v>45020</v>
      </c>
      <c r="C169">
        <v>3.5</v>
      </c>
      <c r="D169">
        <v>3.5</v>
      </c>
      <c r="E169">
        <v>4</v>
      </c>
      <c r="F169" s="80">
        <v>0.33</v>
      </c>
      <c r="G169">
        <v>50</v>
      </c>
      <c r="H169" t="s">
        <v>696</v>
      </c>
      <c r="I169">
        <v>1.145</v>
      </c>
    </row>
    <row r="170" spans="1:10" ht="15" customHeight="1" x14ac:dyDescent="0.45">
      <c r="A170" t="s">
        <v>698</v>
      </c>
      <c r="B170" s="79">
        <v>45020</v>
      </c>
      <c r="C170">
        <v>3.5</v>
      </c>
      <c r="D170">
        <v>3.5</v>
      </c>
      <c r="E170">
        <v>4</v>
      </c>
      <c r="F170" s="80">
        <v>0.33</v>
      </c>
      <c r="G170">
        <v>50</v>
      </c>
      <c r="H170" t="s">
        <v>696</v>
      </c>
      <c r="I170">
        <v>1.27</v>
      </c>
    </row>
    <row r="171" spans="1:10" ht="15" customHeight="1" x14ac:dyDescent="0.45">
      <c r="A171" t="s">
        <v>698</v>
      </c>
      <c r="B171" s="79">
        <v>45020</v>
      </c>
      <c r="C171">
        <v>3.5</v>
      </c>
      <c r="D171">
        <v>3.5</v>
      </c>
      <c r="E171">
        <v>4</v>
      </c>
      <c r="F171" s="80">
        <v>0.33</v>
      </c>
      <c r="G171">
        <v>50</v>
      </c>
      <c r="H171" t="s">
        <v>696</v>
      </c>
      <c r="I171">
        <v>0.85699999999999998</v>
      </c>
    </row>
    <row r="172" spans="1:10" ht="15" customHeight="1" x14ac:dyDescent="0.45">
      <c r="A172" t="s">
        <v>698</v>
      </c>
      <c r="B172" s="79">
        <v>45020</v>
      </c>
      <c r="C172">
        <v>3.5</v>
      </c>
      <c r="D172">
        <v>3.5</v>
      </c>
      <c r="E172">
        <v>4</v>
      </c>
      <c r="F172" s="80">
        <v>0.33</v>
      </c>
      <c r="G172">
        <v>50</v>
      </c>
      <c r="H172" t="s">
        <v>696</v>
      </c>
      <c r="I172">
        <v>1.2390000000000001</v>
      </c>
    </row>
    <row r="173" spans="1:10" ht="15" customHeight="1" x14ac:dyDescent="0.45">
      <c r="A173" t="s">
        <v>698</v>
      </c>
      <c r="B173" s="79">
        <v>45020</v>
      </c>
      <c r="C173">
        <v>3.5</v>
      </c>
      <c r="D173">
        <v>3.5</v>
      </c>
      <c r="E173">
        <v>4</v>
      </c>
      <c r="F173" s="80">
        <v>0.33</v>
      </c>
      <c r="G173">
        <v>50</v>
      </c>
      <c r="H173" t="s">
        <v>696</v>
      </c>
      <c r="I173">
        <v>1.34</v>
      </c>
    </row>
    <row r="174" spans="1:10" ht="15" customHeight="1" x14ac:dyDescent="0.45">
      <c r="A174" t="s">
        <v>698</v>
      </c>
      <c r="B174" s="79">
        <v>45020</v>
      </c>
      <c r="C174">
        <v>4</v>
      </c>
      <c r="D174">
        <v>4</v>
      </c>
      <c r="E174">
        <v>4</v>
      </c>
      <c r="F174" s="80">
        <v>0.33</v>
      </c>
      <c r="G174">
        <v>50</v>
      </c>
      <c r="H174" t="s">
        <v>696</v>
      </c>
      <c r="I174">
        <v>1.4</v>
      </c>
    </row>
    <row r="175" spans="1:10" ht="15" customHeight="1" x14ac:dyDescent="0.45">
      <c r="A175" t="s">
        <v>698</v>
      </c>
      <c r="B175" s="79">
        <v>45020</v>
      </c>
      <c r="C175">
        <v>4</v>
      </c>
      <c r="D175">
        <v>4</v>
      </c>
      <c r="E175">
        <v>4</v>
      </c>
      <c r="F175" s="80">
        <v>0.33</v>
      </c>
      <c r="G175">
        <v>50</v>
      </c>
      <c r="H175" t="s">
        <v>696</v>
      </c>
      <c r="I175">
        <v>1.3</v>
      </c>
    </row>
    <row r="176" spans="1:10" ht="15" customHeight="1" x14ac:dyDescent="0.45">
      <c r="A176" t="s">
        <v>698</v>
      </c>
      <c r="B176" s="79">
        <v>45020</v>
      </c>
      <c r="C176">
        <v>4</v>
      </c>
      <c r="D176">
        <v>4</v>
      </c>
      <c r="E176">
        <v>4</v>
      </c>
      <c r="F176" s="80">
        <v>0.33</v>
      </c>
      <c r="G176">
        <v>50</v>
      </c>
      <c r="H176" t="s">
        <v>696</v>
      </c>
      <c r="I176">
        <v>1</v>
      </c>
    </row>
    <row r="177" spans="1:10" ht="15" customHeight="1" x14ac:dyDescent="0.45">
      <c r="A177" t="s">
        <v>698</v>
      </c>
      <c r="B177" s="79">
        <v>45020</v>
      </c>
      <c r="C177">
        <v>4</v>
      </c>
      <c r="D177">
        <v>4</v>
      </c>
      <c r="E177">
        <v>4</v>
      </c>
      <c r="F177" s="80">
        <v>0.33</v>
      </c>
      <c r="G177">
        <v>50</v>
      </c>
      <c r="H177" t="s">
        <v>696</v>
      </c>
      <c r="I177">
        <v>1.1000000000000001</v>
      </c>
    </row>
    <row r="178" spans="1:10" ht="15" customHeight="1" x14ac:dyDescent="0.45">
      <c r="A178" t="s">
        <v>698</v>
      </c>
      <c r="B178" s="79">
        <v>45020</v>
      </c>
      <c r="C178">
        <v>4</v>
      </c>
      <c r="D178">
        <v>4</v>
      </c>
      <c r="E178">
        <v>4</v>
      </c>
      <c r="F178" s="80">
        <v>0.33</v>
      </c>
      <c r="G178">
        <v>50</v>
      </c>
      <c r="H178" t="s">
        <v>696</v>
      </c>
      <c r="I178">
        <v>1.5</v>
      </c>
    </row>
    <row r="179" spans="1:10" ht="15" customHeight="1" x14ac:dyDescent="0.45">
      <c r="A179" t="s">
        <v>698</v>
      </c>
      <c r="B179" s="79">
        <v>45020</v>
      </c>
      <c r="C179">
        <v>4.5</v>
      </c>
      <c r="D179">
        <v>4.5</v>
      </c>
      <c r="E179">
        <v>4</v>
      </c>
      <c r="F179" s="80">
        <v>0.25</v>
      </c>
      <c r="G179">
        <v>50</v>
      </c>
      <c r="H179" t="s">
        <v>696</v>
      </c>
      <c r="I179">
        <v>1</v>
      </c>
    </row>
    <row r="180" spans="1:10" ht="15" customHeight="1" x14ac:dyDescent="0.45">
      <c r="A180" t="s">
        <v>698</v>
      </c>
      <c r="B180" s="79">
        <v>45020</v>
      </c>
      <c r="C180">
        <v>4.5</v>
      </c>
      <c r="D180">
        <v>4.5</v>
      </c>
      <c r="E180">
        <v>4</v>
      </c>
      <c r="F180" s="80">
        <v>0.25</v>
      </c>
      <c r="G180">
        <v>50</v>
      </c>
      <c r="H180" t="s">
        <v>696</v>
      </c>
      <c r="I180">
        <v>1.1000000000000001</v>
      </c>
    </row>
    <row r="181" spans="1:10" ht="15" customHeight="1" x14ac:dyDescent="0.45">
      <c r="A181" t="s">
        <v>698</v>
      </c>
      <c r="B181" s="79">
        <v>45020</v>
      </c>
      <c r="C181">
        <v>4.5</v>
      </c>
      <c r="D181">
        <v>4.5</v>
      </c>
      <c r="E181">
        <v>4</v>
      </c>
      <c r="F181" s="80">
        <v>0.25</v>
      </c>
      <c r="G181">
        <v>50</v>
      </c>
      <c r="H181" t="s">
        <v>696</v>
      </c>
      <c r="I181">
        <v>1.3</v>
      </c>
    </row>
    <row r="182" spans="1:10" ht="15" customHeight="1" x14ac:dyDescent="0.45">
      <c r="A182" t="s">
        <v>698</v>
      </c>
      <c r="B182" s="79">
        <v>45020</v>
      </c>
      <c r="C182">
        <v>4.5</v>
      </c>
      <c r="D182">
        <v>4.5</v>
      </c>
      <c r="E182">
        <v>4</v>
      </c>
      <c r="F182" s="80">
        <v>0.25</v>
      </c>
      <c r="G182">
        <v>50</v>
      </c>
      <c r="H182" t="s">
        <v>696</v>
      </c>
      <c r="I182">
        <v>0.97</v>
      </c>
    </row>
    <row r="183" spans="1:10" ht="15" customHeight="1" x14ac:dyDescent="0.45">
      <c r="A183" t="s">
        <v>698</v>
      </c>
      <c r="B183" s="79">
        <v>45020</v>
      </c>
      <c r="C183">
        <v>4.5</v>
      </c>
      <c r="D183">
        <v>4.5</v>
      </c>
      <c r="E183">
        <v>4</v>
      </c>
      <c r="F183" s="80">
        <v>0.25</v>
      </c>
      <c r="G183">
        <v>50</v>
      </c>
      <c r="H183" t="s">
        <v>696</v>
      </c>
      <c r="I183">
        <v>0.94</v>
      </c>
    </row>
    <row r="184" spans="1:10" ht="15" customHeight="1" x14ac:dyDescent="0.45">
      <c r="A184" t="s">
        <v>698</v>
      </c>
      <c r="B184" s="79">
        <v>45020</v>
      </c>
      <c r="C184">
        <v>4.5</v>
      </c>
      <c r="D184">
        <v>4.5</v>
      </c>
      <c r="E184">
        <v>4</v>
      </c>
      <c r="F184" s="80">
        <v>0.4</v>
      </c>
      <c r="G184">
        <v>50</v>
      </c>
      <c r="H184" t="s">
        <v>696</v>
      </c>
      <c r="I184">
        <v>2.2999999999999998</v>
      </c>
      <c r="J184" t="s">
        <v>700</v>
      </c>
    </row>
    <row r="185" spans="1:10" ht="15" customHeight="1" x14ac:dyDescent="0.45">
      <c r="A185" t="s">
        <v>698</v>
      </c>
      <c r="B185" s="79">
        <v>45020</v>
      </c>
      <c r="C185">
        <v>4.5</v>
      </c>
      <c r="D185">
        <v>5</v>
      </c>
      <c r="E185">
        <v>4</v>
      </c>
      <c r="F185" s="80">
        <v>0.4</v>
      </c>
      <c r="G185">
        <v>50</v>
      </c>
      <c r="H185" t="s">
        <v>696</v>
      </c>
      <c r="I185">
        <v>1.9</v>
      </c>
    </row>
    <row r="186" spans="1:10" ht="15" customHeight="1" x14ac:dyDescent="0.45">
      <c r="A186" t="s">
        <v>698</v>
      </c>
      <c r="B186" s="79">
        <v>45020</v>
      </c>
      <c r="C186">
        <v>4.5</v>
      </c>
      <c r="D186">
        <v>5</v>
      </c>
      <c r="E186">
        <v>4</v>
      </c>
      <c r="F186" s="80">
        <v>0.4</v>
      </c>
      <c r="G186">
        <v>50</v>
      </c>
      <c r="H186" t="s">
        <v>696</v>
      </c>
      <c r="I186">
        <v>1</v>
      </c>
    </row>
    <row r="187" spans="1:10" ht="15" customHeight="1" x14ac:dyDescent="0.45">
      <c r="A187" t="s">
        <v>698</v>
      </c>
      <c r="B187" s="79">
        <v>45020</v>
      </c>
      <c r="C187">
        <v>4.5</v>
      </c>
      <c r="D187">
        <v>5</v>
      </c>
      <c r="E187">
        <v>4</v>
      </c>
      <c r="F187" s="80">
        <v>0.4</v>
      </c>
      <c r="G187">
        <v>50</v>
      </c>
      <c r="H187" t="s">
        <v>696</v>
      </c>
      <c r="I187">
        <v>1.2</v>
      </c>
    </row>
    <row r="188" spans="1:10" ht="15" customHeight="1" x14ac:dyDescent="0.45">
      <c r="A188" t="s">
        <v>698</v>
      </c>
      <c r="B188" s="79">
        <v>45020</v>
      </c>
      <c r="C188">
        <v>4.5</v>
      </c>
      <c r="D188">
        <v>5</v>
      </c>
      <c r="E188">
        <v>4</v>
      </c>
      <c r="F188" s="80">
        <v>0.4</v>
      </c>
      <c r="G188">
        <v>50</v>
      </c>
      <c r="H188" t="s">
        <v>696</v>
      </c>
      <c r="I188">
        <v>1.5</v>
      </c>
    </row>
    <row r="189" spans="1:10" ht="15" customHeight="1" x14ac:dyDescent="0.45">
      <c r="A189" t="s">
        <v>698</v>
      </c>
      <c r="B189" s="79">
        <v>45020</v>
      </c>
      <c r="C189">
        <v>4.5</v>
      </c>
      <c r="D189">
        <v>5</v>
      </c>
      <c r="E189">
        <v>4</v>
      </c>
      <c r="F189" s="80">
        <v>0.4</v>
      </c>
      <c r="G189">
        <v>50</v>
      </c>
      <c r="H189" t="s">
        <v>696</v>
      </c>
      <c r="I189">
        <v>0.9</v>
      </c>
    </row>
    <row r="190" spans="1:10" ht="15" customHeight="1" x14ac:dyDescent="0.45">
      <c r="A190" t="s">
        <v>698</v>
      </c>
      <c r="B190" s="79">
        <v>45020</v>
      </c>
      <c r="C190">
        <v>4.5</v>
      </c>
      <c r="D190">
        <v>5</v>
      </c>
      <c r="E190">
        <v>4</v>
      </c>
      <c r="F190" s="80">
        <v>0.4</v>
      </c>
      <c r="G190">
        <v>50</v>
      </c>
      <c r="H190" t="s">
        <v>696</v>
      </c>
      <c r="I190">
        <v>0.85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6"/>
  <sheetViews>
    <sheetView workbookViewId="0">
      <selection activeCell="Z15" sqref="Z15:AA15"/>
    </sheetView>
  </sheetViews>
  <sheetFormatPr defaultColWidth="9.1328125" defaultRowHeight="14.25" x14ac:dyDescent="0.45"/>
  <cols>
    <col min="1" max="1" width="10.3984375" style="1" bestFit="1" customWidth="1"/>
    <col min="2" max="2" width="11.1328125" style="7" bestFit="1" customWidth="1"/>
    <col min="3" max="3" width="20.3984375" style="1" bestFit="1" customWidth="1"/>
    <col min="4" max="4" width="9.1328125" style="1" customWidth="1"/>
    <col min="5" max="5" width="11.3984375" style="1" bestFit="1" customWidth="1"/>
    <col min="6" max="6" width="9.1328125" style="1" customWidth="1"/>
    <col min="7" max="7" width="15.86328125" style="1" bestFit="1" customWidth="1"/>
    <col min="8" max="8" width="21.73046875" style="1" bestFit="1" customWidth="1"/>
    <col min="9" max="9" width="18.265625" style="1" bestFit="1" customWidth="1"/>
    <col min="10" max="10" width="15.73046875" style="1" bestFit="1" customWidth="1"/>
    <col min="11" max="11" width="15.73046875" style="18" customWidth="1"/>
    <col min="12" max="12" width="10.59765625" style="1" bestFit="1" customWidth="1"/>
    <col min="13" max="13" width="10.265625" style="1" bestFit="1" customWidth="1"/>
    <col min="14" max="14" width="9.73046875" style="1" bestFit="1" customWidth="1"/>
    <col min="15" max="15" width="10.265625" style="1" bestFit="1" customWidth="1"/>
    <col min="16" max="16" width="9.73046875" style="1" bestFit="1" customWidth="1"/>
    <col min="17" max="17" width="14.59765625" style="1" bestFit="1" customWidth="1"/>
    <col min="18" max="18" width="13" style="1" bestFit="1" customWidth="1"/>
    <col min="19" max="19" width="13" style="1" customWidth="1"/>
    <col min="20" max="20" width="17" style="1" bestFit="1" customWidth="1"/>
    <col min="21" max="22" width="9.1328125" style="1" customWidth="1"/>
    <col min="23" max="23" width="18.86328125" style="1" bestFit="1" customWidth="1"/>
    <col min="24" max="24" width="22.73046875" style="1" bestFit="1" customWidth="1"/>
    <col min="25" max="25" width="18.59765625" style="1" bestFit="1" customWidth="1"/>
    <col min="26" max="26" width="11.73046875" style="1" bestFit="1" customWidth="1"/>
    <col min="27" max="27" width="9.1328125" style="1" customWidth="1"/>
    <col min="28" max="28" width="48.86328125" style="1" bestFit="1" customWidth="1"/>
    <col min="29" max="88" width="9.1328125" style="1" customWidth="1"/>
    <col min="89" max="16384" width="9.1328125" style="1"/>
  </cols>
  <sheetData>
    <row r="1" spans="1:28" s="24" customFormat="1" x14ac:dyDescent="0.45">
      <c r="A1" s="22" t="s">
        <v>0</v>
      </c>
      <c r="B1" s="23" t="s">
        <v>1</v>
      </c>
      <c r="C1" s="22" t="s">
        <v>2</v>
      </c>
      <c r="D1" s="22" t="s">
        <v>3</v>
      </c>
      <c r="E1" s="23" t="s">
        <v>4</v>
      </c>
      <c r="F1" s="22" t="s">
        <v>5</v>
      </c>
      <c r="G1" s="22" t="s">
        <v>201</v>
      </c>
      <c r="H1" s="24" t="s">
        <v>701</v>
      </c>
      <c r="I1" s="24" t="s">
        <v>702</v>
      </c>
      <c r="J1" s="24" t="s">
        <v>703</v>
      </c>
      <c r="K1" s="25" t="s">
        <v>704</v>
      </c>
      <c r="L1" s="24" t="s">
        <v>705</v>
      </c>
      <c r="M1" s="24" t="s">
        <v>706</v>
      </c>
      <c r="N1" s="24" t="s">
        <v>707</v>
      </c>
      <c r="O1" s="24" t="s">
        <v>708</v>
      </c>
      <c r="P1" s="24" t="s">
        <v>709</v>
      </c>
      <c r="Q1" s="24" t="s">
        <v>710</v>
      </c>
      <c r="R1" s="24" t="s">
        <v>711</v>
      </c>
      <c r="S1" s="24" t="s">
        <v>712</v>
      </c>
      <c r="T1" s="24" t="s">
        <v>713</v>
      </c>
      <c r="U1" s="24" t="s">
        <v>714</v>
      </c>
      <c r="V1" s="24" t="s">
        <v>7</v>
      </c>
      <c r="W1" s="24" t="s">
        <v>15</v>
      </c>
      <c r="X1" s="24" t="s">
        <v>715</v>
      </c>
      <c r="Y1" s="24" t="s">
        <v>716</v>
      </c>
      <c r="Z1" s="24" t="s">
        <v>31</v>
      </c>
      <c r="AA1" s="17" t="s">
        <v>32</v>
      </c>
      <c r="AB1" s="24" t="s">
        <v>35</v>
      </c>
    </row>
    <row r="2" spans="1:28" x14ac:dyDescent="0.45">
      <c r="A2" s="1" t="s">
        <v>717</v>
      </c>
      <c r="B2" s="7">
        <v>44818</v>
      </c>
      <c r="C2" s="1" t="s">
        <v>62</v>
      </c>
      <c r="D2" s="1" t="s">
        <v>231</v>
      </c>
      <c r="E2" s="7">
        <v>44755</v>
      </c>
      <c r="F2" s="1" t="s">
        <v>215</v>
      </c>
      <c r="G2" s="1">
        <v>1</v>
      </c>
      <c r="H2" s="1" t="s">
        <v>718</v>
      </c>
      <c r="I2" s="1">
        <v>0</v>
      </c>
      <c r="J2" s="1" t="s">
        <v>719</v>
      </c>
      <c r="L2" s="1">
        <v>500</v>
      </c>
      <c r="M2" s="1">
        <v>25</v>
      </c>
      <c r="N2" s="1">
        <v>10</v>
      </c>
      <c r="Q2" s="1" t="s">
        <v>39</v>
      </c>
      <c r="T2" s="1">
        <v>150</v>
      </c>
      <c r="U2" s="1">
        <v>75</v>
      </c>
      <c r="V2" s="1" t="s">
        <v>216</v>
      </c>
      <c r="W2" s="1">
        <v>1</v>
      </c>
      <c r="X2" s="1">
        <v>1</v>
      </c>
    </row>
    <row r="3" spans="1:28" x14ac:dyDescent="0.45">
      <c r="A3" s="1" t="s">
        <v>720</v>
      </c>
      <c r="B3" s="7">
        <v>44818</v>
      </c>
      <c r="C3" s="1" t="s">
        <v>62</v>
      </c>
      <c r="D3" s="1" t="s">
        <v>231</v>
      </c>
      <c r="E3" s="7">
        <v>44755</v>
      </c>
      <c r="F3" s="1" t="s">
        <v>215</v>
      </c>
      <c r="G3" s="1">
        <v>1</v>
      </c>
      <c r="H3" s="1" t="s">
        <v>718</v>
      </c>
      <c r="I3" s="1">
        <v>0</v>
      </c>
      <c r="J3" s="1" t="s">
        <v>719</v>
      </c>
      <c r="L3" s="1">
        <v>500</v>
      </c>
      <c r="M3" s="1">
        <v>25</v>
      </c>
      <c r="N3" s="1">
        <v>10</v>
      </c>
      <c r="Q3" s="1" t="s">
        <v>45</v>
      </c>
      <c r="R3" s="1">
        <v>130</v>
      </c>
      <c r="T3" s="1">
        <v>100</v>
      </c>
      <c r="U3" s="1">
        <v>90</v>
      </c>
      <c r="V3" s="1" t="s">
        <v>216</v>
      </c>
      <c r="W3" s="1">
        <v>2</v>
      </c>
      <c r="X3" s="1">
        <v>1</v>
      </c>
      <c r="Z3" s="1">
        <v>4000</v>
      </c>
    </row>
    <row r="4" spans="1:28" x14ac:dyDescent="0.45">
      <c r="A4" s="1" t="s">
        <v>721</v>
      </c>
      <c r="B4" s="7">
        <v>44819</v>
      </c>
      <c r="C4" s="1" t="s">
        <v>62</v>
      </c>
      <c r="D4" s="1" t="s">
        <v>231</v>
      </c>
      <c r="E4" s="7">
        <v>44755</v>
      </c>
      <c r="F4" s="1" t="s">
        <v>215</v>
      </c>
      <c r="G4" s="1">
        <v>1</v>
      </c>
      <c r="H4" s="1" t="s">
        <v>718</v>
      </c>
      <c r="I4" s="1">
        <v>0.4</v>
      </c>
      <c r="J4" s="1" t="s">
        <v>719</v>
      </c>
      <c r="L4" s="1">
        <v>500</v>
      </c>
      <c r="M4" s="1">
        <v>25</v>
      </c>
      <c r="N4" s="1">
        <v>10</v>
      </c>
      <c r="Q4" s="1" t="s">
        <v>39</v>
      </c>
      <c r="T4" s="1">
        <v>150</v>
      </c>
      <c r="U4" s="1">
        <v>75</v>
      </c>
      <c r="V4" s="1" t="s">
        <v>216</v>
      </c>
      <c r="X4" s="1">
        <v>1</v>
      </c>
    </row>
    <row r="5" spans="1:28" x14ac:dyDescent="0.45">
      <c r="A5" s="1" t="s">
        <v>282</v>
      </c>
      <c r="B5" s="7">
        <v>44825</v>
      </c>
      <c r="C5" s="1" t="s">
        <v>62</v>
      </c>
      <c r="D5" s="1" t="s">
        <v>279</v>
      </c>
      <c r="E5" s="5">
        <v>44574</v>
      </c>
      <c r="H5" s="1" t="s">
        <v>722</v>
      </c>
      <c r="I5" s="1">
        <v>0</v>
      </c>
      <c r="J5" s="1" t="s">
        <v>723</v>
      </c>
      <c r="K5" s="18">
        <f>12.8/3</f>
        <v>4.2666666666666666</v>
      </c>
      <c r="L5" s="1">
        <v>500</v>
      </c>
      <c r="M5" s="1">
        <v>150</v>
      </c>
      <c r="N5" s="1">
        <v>20</v>
      </c>
      <c r="O5" s="1">
        <v>250</v>
      </c>
      <c r="P5" s="1">
        <v>60</v>
      </c>
      <c r="Q5" s="1" t="s">
        <v>45</v>
      </c>
      <c r="R5" s="1">
        <v>130</v>
      </c>
      <c r="V5" s="1" t="s">
        <v>226</v>
      </c>
      <c r="Z5" s="1">
        <v>871</v>
      </c>
    </row>
    <row r="6" spans="1:28" x14ac:dyDescent="0.45">
      <c r="A6" s="1" t="s">
        <v>278</v>
      </c>
      <c r="B6" s="7">
        <v>44825</v>
      </c>
      <c r="C6" s="1" t="s">
        <v>62</v>
      </c>
      <c r="D6" s="1" t="s">
        <v>279</v>
      </c>
      <c r="E6" s="5">
        <v>44574</v>
      </c>
      <c r="H6" s="1" t="s">
        <v>722</v>
      </c>
      <c r="I6" s="1">
        <v>0</v>
      </c>
      <c r="J6" s="1" t="s">
        <v>723</v>
      </c>
      <c r="K6" s="18">
        <f>12.8/2</f>
        <v>6.4</v>
      </c>
      <c r="L6" s="1">
        <v>500</v>
      </c>
      <c r="M6" s="1">
        <v>150</v>
      </c>
      <c r="N6" s="1">
        <v>20</v>
      </c>
      <c r="O6" s="1">
        <v>250</v>
      </c>
      <c r="P6" s="1">
        <v>60</v>
      </c>
      <c r="Q6" s="1" t="s">
        <v>45</v>
      </c>
      <c r="R6" s="1">
        <v>130</v>
      </c>
      <c r="V6" s="1" t="s">
        <v>226</v>
      </c>
      <c r="Z6" s="1">
        <v>625</v>
      </c>
    </row>
    <row r="7" spans="1:28" x14ac:dyDescent="0.45">
      <c r="A7" s="1" t="s">
        <v>724</v>
      </c>
      <c r="B7" s="7">
        <v>44819</v>
      </c>
      <c r="C7" s="1" t="s">
        <v>62</v>
      </c>
      <c r="D7" s="1" t="s">
        <v>231</v>
      </c>
      <c r="E7" s="7">
        <v>44755</v>
      </c>
      <c r="F7" s="1" t="s">
        <v>215</v>
      </c>
      <c r="G7" s="1">
        <v>1</v>
      </c>
      <c r="H7" s="1" t="s">
        <v>718</v>
      </c>
      <c r="I7" s="1">
        <v>0.4</v>
      </c>
      <c r="J7" s="1" t="s">
        <v>719</v>
      </c>
      <c r="L7" s="1">
        <v>500</v>
      </c>
      <c r="M7" s="1">
        <v>75</v>
      </c>
      <c r="N7" s="1">
        <v>10</v>
      </c>
      <c r="Q7" s="1" t="s">
        <v>39</v>
      </c>
      <c r="R7" s="1">
        <v>130</v>
      </c>
      <c r="S7" s="1">
        <v>30</v>
      </c>
      <c r="T7" s="1">
        <v>150</v>
      </c>
      <c r="U7" s="1">
        <v>80</v>
      </c>
      <c r="V7" s="1" t="s">
        <v>216</v>
      </c>
      <c r="W7" s="1">
        <v>3</v>
      </c>
      <c r="X7" s="1">
        <v>2</v>
      </c>
      <c r="Z7" s="1">
        <v>3329</v>
      </c>
      <c r="AA7" s="1">
        <v>536.8202678737083</v>
      </c>
      <c r="AB7" s="1" t="s">
        <v>725</v>
      </c>
    </row>
    <row r="8" spans="1:28" x14ac:dyDescent="0.45">
      <c r="A8" s="1" t="s">
        <v>726</v>
      </c>
      <c r="B8" s="7">
        <v>44817</v>
      </c>
      <c r="C8" s="1" t="s">
        <v>62</v>
      </c>
      <c r="D8" s="1" t="s">
        <v>48</v>
      </c>
      <c r="E8" s="7">
        <v>44803</v>
      </c>
      <c r="F8" s="1" t="s">
        <v>225</v>
      </c>
      <c r="G8" s="1">
        <v>1</v>
      </c>
      <c r="H8" s="1" t="s">
        <v>718</v>
      </c>
      <c r="I8" s="1">
        <v>0.4</v>
      </c>
      <c r="J8" s="1" t="s">
        <v>719</v>
      </c>
      <c r="L8" s="1" t="s">
        <v>257</v>
      </c>
      <c r="M8" s="1">
        <v>75</v>
      </c>
      <c r="N8" s="1">
        <v>10</v>
      </c>
      <c r="Q8" s="1" t="s">
        <v>39</v>
      </c>
      <c r="S8" s="1">
        <v>30</v>
      </c>
      <c r="U8" s="1">
        <v>75</v>
      </c>
      <c r="V8" s="1" t="s">
        <v>226</v>
      </c>
      <c r="Z8" s="1">
        <v>10000</v>
      </c>
      <c r="AB8" s="1" t="s">
        <v>727</v>
      </c>
    </row>
    <row r="9" spans="1:28" x14ac:dyDescent="0.45">
      <c r="A9" s="1" t="s">
        <v>291</v>
      </c>
      <c r="B9" s="7">
        <v>44817</v>
      </c>
      <c r="C9" s="1" t="s">
        <v>62</v>
      </c>
      <c r="D9" s="1" t="s">
        <v>48</v>
      </c>
      <c r="E9" s="7">
        <v>44803</v>
      </c>
      <c r="F9" s="1" t="s">
        <v>225</v>
      </c>
      <c r="G9" s="1">
        <v>1</v>
      </c>
      <c r="H9" s="1" t="s">
        <v>728</v>
      </c>
      <c r="J9" s="1" t="s">
        <v>729</v>
      </c>
      <c r="K9" s="18">
        <v>5</v>
      </c>
      <c r="L9" s="1">
        <v>500</v>
      </c>
      <c r="M9" s="1">
        <v>120</v>
      </c>
      <c r="N9" s="1">
        <v>5</v>
      </c>
      <c r="Q9" s="1" t="s">
        <v>45</v>
      </c>
      <c r="R9" s="1">
        <v>130</v>
      </c>
      <c r="V9" s="1" t="s">
        <v>226</v>
      </c>
      <c r="X9" s="1">
        <v>1</v>
      </c>
      <c r="Z9" s="1">
        <v>222.5</v>
      </c>
      <c r="AA9" s="1">
        <v>32.490767919518312</v>
      </c>
      <c r="AB9" s="1" t="s">
        <v>730</v>
      </c>
    </row>
    <row r="10" spans="1:28" x14ac:dyDescent="0.45">
      <c r="A10" s="1" t="s">
        <v>731</v>
      </c>
      <c r="B10" s="7">
        <v>44817</v>
      </c>
      <c r="C10" s="1" t="s">
        <v>62</v>
      </c>
      <c r="D10" s="1" t="s">
        <v>48</v>
      </c>
      <c r="E10" s="7">
        <v>44803</v>
      </c>
      <c r="F10" s="1" t="s">
        <v>225</v>
      </c>
      <c r="G10" s="1">
        <v>1</v>
      </c>
      <c r="H10" s="1" t="s">
        <v>728</v>
      </c>
      <c r="J10" s="1" t="s">
        <v>729</v>
      </c>
      <c r="K10" s="18">
        <v>10</v>
      </c>
      <c r="L10" s="1">
        <v>2000</v>
      </c>
      <c r="M10" s="1">
        <v>120</v>
      </c>
      <c r="N10" s="1">
        <v>5</v>
      </c>
      <c r="Q10" s="1" t="s">
        <v>45</v>
      </c>
      <c r="R10" s="1">
        <v>130</v>
      </c>
      <c r="V10" s="1" t="s">
        <v>216</v>
      </c>
      <c r="W10" s="1">
        <v>1</v>
      </c>
      <c r="Z10" s="1">
        <v>10000</v>
      </c>
      <c r="AA10" s="1">
        <v>1000</v>
      </c>
    </row>
    <row r="11" spans="1:28" x14ac:dyDescent="0.45">
      <c r="A11" s="1" t="s">
        <v>732</v>
      </c>
      <c r="B11" s="7">
        <v>44831</v>
      </c>
      <c r="C11" s="1" t="s">
        <v>36</v>
      </c>
      <c r="D11" s="1" t="s">
        <v>48</v>
      </c>
      <c r="E11" s="7">
        <v>44732</v>
      </c>
      <c r="F11" s="1" t="s">
        <v>49</v>
      </c>
      <c r="G11" s="1">
        <v>1</v>
      </c>
      <c r="H11" s="1" t="s">
        <v>733</v>
      </c>
      <c r="J11" s="1" t="s">
        <v>729</v>
      </c>
      <c r="K11" s="18">
        <v>5.6</v>
      </c>
      <c r="L11" s="1">
        <v>500</v>
      </c>
      <c r="M11" s="1">
        <v>120</v>
      </c>
      <c r="N11" s="1">
        <v>5</v>
      </c>
      <c r="Q11" s="1" t="s">
        <v>45</v>
      </c>
      <c r="R11" s="1">
        <v>130</v>
      </c>
      <c r="V11" s="1" t="s">
        <v>216</v>
      </c>
      <c r="Z11" s="1">
        <v>436.9</v>
      </c>
      <c r="AA11" s="1">
        <v>69.073077244321468</v>
      </c>
    </row>
    <row r="12" spans="1:28" x14ac:dyDescent="0.45">
      <c r="A12" s="1" t="s">
        <v>303</v>
      </c>
      <c r="B12" s="7">
        <v>44831</v>
      </c>
      <c r="C12" s="1" t="s">
        <v>36</v>
      </c>
      <c r="D12" s="1" t="s">
        <v>48</v>
      </c>
      <c r="E12" s="7">
        <v>44732</v>
      </c>
      <c r="F12" s="1" t="s">
        <v>49</v>
      </c>
      <c r="G12" s="1">
        <v>1</v>
      </c>
      <c r="H12" s="1" t="s">
        <v>733</v>
      </c>
      <c r="J12" s="1" t="s">
        <v>729</v>
      </c>
      <c r="K12" s="18">
        <v>5.6</v>
      </c>
      <c r="L12" s="1">
        <v>500</v>
      </c>
      <c r="M12" s="1">
        <v>120</v>
      </c>
      <c r="N12" s="1">
        <v>5</v>
      </c>
      <c r="Q12" s="1" t="s">
        <v>45</v>
      </c>
      <c r="R12" s="1">
        <v>130</v>
      </c>
      <c r="V12" s="1" t="s">
        <v>226</v>
      </c>
      <c r="Z12" s="1">
        <v>269.8</v>
      </c>
      <c r="AA12" s="1">
        <v>48.913801733253159</v>
      </c>
    </row>
    <row r="13" spans="1:28" x14ac:dyDescent="0.45">
      <c r="A13" s="1" t="s">
        <v>389</v>
      </c>
      <c r="B13" s="7">
        <v>44867</v>
      </c>
      <c r="C13" s="43" t="s">
        <v>62</v>
      </c>
      <c r="D13" s="43" t="s">
        <v>77</v>
      </c>
      <c r="E13" s="44">
        <v>44574</v>
      </c>
      <c r="G13" s="1">
        <v>1</v>
      </c>
      <c r="H13" s="1" t="s">
        <v>734</v>
      </c>
      <c r="K13" s="18">
        <v>58</v>
      </c>
      <c r="L13" s="1">
        <v>2000</v>
      </c>
      <c r="M13" s="1">
        <v>100</v>
      </c>
      <c r="N13" s="1">
        <v>3</v>
      </c>
      <c r="O13" s="1">
        <v>100</v>
      </c>
      <c r="P13" s="1">
        <v>3</v>
      </c>
      <c r="Q13" s="1" t="s">
        <v>45</v>
      </c>
      <c r="R13" s="1">
        <v>130</v>
      </c>
      <c r="S13" s="1">
        <v>60</v>
      </c>
      <c r="T13" s="1" t="s">
        <v>735</v>
      </c>
      <c r="U13" s="1">
        <v>25</v>
      </c>
      <c r="V13" s="1" t="s">
        <v>216</v>
      </c>
      <c r="W13" s="1">
        <v>5</v>
      </c>
      <c r="X13" s="1">
        <v>4</v>
      </c>
      <c r="Z13" s="1">
        <v>646.20000000000005</v>
      </c>
      <c r="AA13" s="1">
        <v>138.0165207502348</v>
      </c>
    </row>
    <row r="14" spans="1:28" x14ac:dyDescent="0.45">
      <c r="A14" s="1" t="s">
        <v>388</v>
      </c>
      <c r="B14" s="7">
        <v>44867</v>
      </c>
      <c r="C14" s="43" t="s">
        <v>62</v>
      </c>
      <c r="D14" s="43" t="s">
        <v>77</v>
      </c>
      <c r="E14" s="44">
        <v>44574</v>
      </c>
      <c r="G14" s="1">
        <v>1</v>
      </c>
      <c r="H14" s="1" t="s">
        <v>734</v>
      </c>
      <c r="K14" s="18">
        <v>58</v>
      </c>
      <c r="L14" s="1">
        <v>2000</v>
      </c>
      <c r="M14" s="1">
        <v>100</v>
      </c>
      <c r="N14" s="1">
        <v>3</v>
      </c>
      <c r="O14" s="1">
        <v>100</v>
      </c>
      <c r="P14" s="1">
        <v>3</v>
      </c>
      <c r="Q14" s="1" t="s">
        <v>45</v>
      </c>
      <c r="R14" s="1">
        <v>130</v>
      </c>
      <c r="S14" s="1">
        <v>60</v>
      </c>
      <c r="T14" s="1" t="s">
        <v>735</v>
      </c>
      <c r="U14" s="1">
        <v>25</v>
      </c>
      <c r="V14" s="1" t="s">
        <v>226</v>
      </c>
      <c r="Z14" s="1">
        <v>731.33333333333337</v>
      </c>
      <c r="AA14" s="1">
        <v>179.26857566852649</v>
      </c>
    </row>
    <row r="15" spans="1:28" x14ac:dyDescent="0.45">
      <c r="A15" s="1" t="s">
        <v>404</v>
      </c>
      <c r="B15" s="7">
        <v>44881</v>
      </c>
      <c r="C15" s="43" t="s">
        <v>736</v>
      </c>
      <c r="D15" s="1" t="s">
        <v>48</v>
      </c>
      <c r="E15" s="5">
        <v>44851</v>
      </c>
      <c r="F15" s="1" t="s">
        <v>405</v>
      </c>
      <c r="G15" s="1">
        <v>1</v>
      </c>
      <c r="H15" s="1" t="s">
        <v>734</v>
      </c>
      <c r="J15" s="1" t="s">
        <v>737</v>
      </c>
      <c r="K15" s="18">
        <v>14.5</v>
      </c>
      <c r="L15" s="1">
        <v>2000</v>
      </c>
      <c r="M15" s="1">
        <v>100</v>
      </c>
      <c r="N15" s="1">
        <v>5</v>
      </c>
      <c r="O15" s="1">
        <v>100</v>
      </c>
      <c r="P15" s="1">
        <v>8</v>
      </c>
      <c r="Q15" s="1" t="s">
        <v>45</v>
      </c>
      <c r="R15" s="1">
        <v>130</v>
      </c>
      <c r="S15" s="1">
        <v>300</v>
      </c>
      <c r="U15" s="1">
        <v>25</v>
      </c>
      <c r="V15" s="1" t="s">
        <v>226</v>
      </c>
      <c r="Z15" s="1">
        <v>399.71428571428572</v>
      </c>
      <c r="AA15" s="1">
        <v>50.383427790478557</v>
      </c>
    </row>
    <row r="16" spans="1:28" x14ac:dyDescent="0.45">
      <c r="AB16" s="1">
        <f>30/1000</f>
        <v>0.03</v>
      </c>
    </row>
  </sheetData>
  <conditionalFormatting sqref="AA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70"/>
  <sheetViews>
    <sheetView tabSelected="1" zoomScale="118" workbookViewId="0">
      <pane ySplit="1" topLeftCell="A143" activePane="bottomLeft" state="frozen"/>
      <selection pane="bottomLeft" activeCell="F170" sqref="F170:O170"/>
    </sheetView>
  </sheetViews>
  <sheetFormatPr defaultColWidth="9.1328125" defaultRowHeight="14.25" x14ac:dyDescent="0.45"/>
  <cols>
    <col min="1" max="2" width="9.1328125" style="1" customWidth="1"/>
    <col min="3" max="3" width="12.73046875" style="1" bestFit="1" customWidth="1"/>
    <col min="4" max="4" width="12.73046875" style="1" customWidth="1"/>
    <col min="5" max="5" width="9.265625" style="1" customWidth="1"/>
    <col min="6" max="65" width="9.1328125" style="1" customWidth="1"/>
    <col min="66" max="16384" width="9.1328125" style="1"/>
  </cols>
  <sheetData>
    <row r="1" spans="1:17" s="20" customFormat="1" x14ac:dyDescent="0.45">
      <c r="A1" s="19" t="s">
        <v>0</v>
      </c>
      <c r="B1" s="19" t="s">
        <v>738</v>
      </c>
      <c r="C1" s="19" t="s">
        <v>739</v>
      </c>
      <c r="D1" s="19" t="s">
        <v>740</v>
      </c>
      <c r="E1" s="19" t="s">
        <v>741</v>
      </c>
      <c r="F1" s="19" t="s">
        <v>742</v>
      </c>
      <c r="G1" s="19" t="s">
        <v>743</v>
      </c>
      <c r="H1" s="19" t="s">
        <v>744</v>
      </c>
      <c r="I1" s="19" t="s">
        <v>745</v>
      </c>
      <c r="J1" s="19" t="s">
        <v>746</v>
      </c>
      <c r="K1" s="19" t="s">
        <v>747</v>
      </c>
      <c r="L1" s="19" t="s">
        <v>748</v>
      </c>
      <c r="M1" s="19" t="s">
        <v>749</v>
      </c>
      <c r="N1" s="19" t="s">
        <v>750</v>
      </c>
      <c r="O1" s="19" t="s">
        <v>751</v>
      </c>
      <c r="P1" s="1" t="e">
        <f t="shared" ref="P1:P32" si="0">AVERAGE(F1:O1)</f>
        <v>#DIV/0!</v>
      </c>
      <c r="Q1" s="1" t="e">
        <f t="shared" ref="Q1:Q32" si="1">_xlfn.STDEV.P(F1:O1)</f>
        <v>#DIV/0!</v>
      </c>
    </row>
    <row r="2" spans="1:17" x14ac:dyDescent="0.45">
      <c r="A2" s="1">
        <v>50</v>
      </c>
      <c r="B2" s="1">
        <v>1</v>
      </c>
      <c r="C2" s="1" t="s">
        <v>39</v>
      </c>
      <c r="F2" s="1">
        <v>640</v>
      </c>
      <c r="G2" s="1">
        <v>663</v>
      </c>
      <c r="H2" s="1">
        <v>713</v>
      </c>
      <c r="I2" s="1">
        <v>686</v>
      </c>
      <c r="J2" s="1">
        <v>655</v>
      </c>
      <c r="P2" s="1">
        <f t="shared" si="0"/>
        <v>671.4</v>
      </c>
      <c r="Q2" s="1">
        <f t="shared" si="1"/>
        <v>25.570295266187287</v>
      </c>
    </row>
    <row r="3" spans="1:17" x14ac:dyDescent="0.45">
      <c r="A3" s="1">
        <v>51</v>
      </c>
      <c r="B3" s="1">
        <v>1</v>
      </c>
      <c r="C3" s="1" t="s">
        <v>39</v>
      </c>
      <c r="F3" s="1">
        <v>788</v>
      </c>
      <c r="G3" s="1">
        <v>708</v>
      </c>
      <c r="H3" s="1">
        <v>690</v>
      </c>
      <c r="I3" s="1">
        <v>772</v>
      </c>
      <c r="J3" s="1">
        <v>768</v>
      </c>
      <c r="P3" s="1">
        <f t="shared" si="0"/>
        <v>745.2</v>
      </c>
      <c r="Q3" s="1">
        <f t="shared" si="1"/>
        <v>38.731898998112655</v>
      </c>
    </row>
    <row r="4" spans="1:17" x14ac:dyDescent="0.45">
      <c r="A4" s="1">
        <v>52</v>
      </c>
      <c r="B4" s="1">
        <v>1</v>
      </c>
      <c r="C4" s="1" t="s">
        <v>39</v>
      </c>
      <c r="F4" s="1">
        <v>881</v>
      </c>
      <c r="G4" s="1">
        <v>971</v>
      </c>
      <c r="H4" s="1">
        <v>774</v>
      </c>
      <c r="I4" s="1">
        <v>793</v>
      </c>
      <c r="J4" s="1">
        <v>809</v>
      </c>
      <c r="P4" s="1">
        <f t="shared" si="0"/>
        <v>845.6</v>
      </c>
      <c r="Q4" s="1">
        <f t="shared" si="1"/>
        <v>72.403314841241908</v>
      </c>
    </row>
    <row r="5" spans="1:17" x14ac:dyDescent="0.45">
      <c r="A5" s="1">
        <v>53</v>
      </c>
      <c r="B5" s="1">
        <v>1</v>
      </c>
      <c r="C5" s="1" t="s">
        <v>39</v>
      </c>
      <c r="F5" s="1">
        <v>495</v>
      </c>
      <c r="G5" s="1">
        <v>512</v>
      </c>
      <c r="H5" s="1">
        <v>527</v>
      </c>
      <c r="I5" s="1">
        <v>578</v>
      </c>
      <c r="J5" s="1">
        <v>574</v>
      </c>
      <c r="P5" s="1">
        <f t="shared" si="0"/>
        <v>537.20000000000005</v>
      </c>
      <c r="Q5" s="1">
        <f t="shared" si="1"/>
        <v>33.28302870833722</v>
      </c>
    </row>
    <row r="6" spans="1:17" x14ac:dyDescent="0.45">
      <c r="A6" s="1">
        <v>54</v>
      </c>
      <c r="B6" s="1">
        <v>1</v>
      </c>
      <c r="C6" s="1" t="s">
        <v>39</v>
      </c>
      <c r="F6" s="1">
        <v>921</v>
      </c>
      <c r="G6" s="1">
        <v>618</v>
      </c>
      <c r="H6" s="1">
        <v>672</v>
      </c>
      <c r="I6" s="1">
        <v>710</v>
      </c>
      <c r="J6" s="1">
        <v>419</v>
      </c>
      <c r="K6" s="1">
        <v>624</v>
      </c>
      <c r="L6" s="1">
        <v>701</v>
      </c>
      <c r="P6" s="1">
        <f t="shared" si="0"/>
        <v>666.42857142857144</v>
      </c>
      <c r="Q6" s="1">
        <f t="shared" si="1"/>
        <v>137.99467602862401</v>
      </c>
    </row>
    <row r="7" spans="1:17" x14ac:dyDescent="0.45">
      <c r="A7" s="1">
        <v>55</v>
      </c>
      <c r="B7" s="1">
        <v>1</v>
      </c>
      <c r="C7" s="1" t="s">
        <v>39</v>
      </c>
      <c r="F7" s="1">
        <v>628</v>
      </c>
      <c r="G7" s="1">
        <v>667</v>
      </c>
      <c r="H7" s="1">
        <v>1228</v>
      </c>
      <c r="I7" s="1">
        <v>728</v>
      </c>
      <c r="J7" s="1">
        <v>655</v>
      </c>
      <c r="P7" s="1">
        <f t="shared" si="0"/>
        <v>781.2</v>
      </c>
      <c r="Q7" s="1">
        <f t="shared" si="1"/>
        <v>225.78697925256895</v>
      </c>
    </row>
    <row r="8" spans="1:17" x14ac:dyDescent="0.45">
      <c r="A8" s="1">
        <v>56</v>
      </c>
      <c r="B8" s="1">
        <v>1</v>
      </c>
      <c r="C8" s="1" t="s">
        <v>39</v>
      </c>
      <c r="F8" s="1">
        <v>499</v>
      </c>
      <c r="G8" s="1">
        <v>504</v>
      </c>
      <c r="H8" s="1">
        <v>482</v>
      </c>
      <c r="I8" s="1">
        <v>568</v>
      </c>
      <c r="J8" s="1">
        <v>535</v>
      </c>
      <c r="P8" s="1">
        <f t="shared" si="0"/>
        <v>517.6</v>
      </c>
      <c r="Q8" s="1">
        <f t="shared" si="1"/>
        <v>30.467031361785153</v>
      </c>
    </row>
    <row r="9" spans="1:17" x14ac:dyDescent="0.45">
      <c r="A9" s="1" t="s">
        <v>223</v>
      </c>
      <c r="B9" s="1">
        <v>1</v>
      </c>
      <c r="C9" s="1" t="s">
        <v>39</v>
      </c>
      <c r="F9" s="1">
        <v>2300</v>
      </c>
      <c r="G9" s="1">
        <v>2042</v>
      </c>
      <c r="H9" s="1">
        <v>1532</v>
      </c>
      <c r="I9" s="1">
        <v>2510</v>
      </c>
      <c r="J9" s="1">
        <v>2141</v>
      </c>
      <c r="P9" s="1">
        <f t="shared" si="0"/>
        <v>2105</v>
      </c>
      <c r="Q9" s="1">
        <f t="shared" si="1"/>
        <v>327.30536200924053</v>
      </c>
    </row>
    <row r="10" spans="1:17" x14ac:dyDescent="0.45">
      <c r="A10" s="1" t="s">
        <v>222</v>
      </c>
      <c r="B10" s="1">
        <v>1</v>
      </c>
      <c r="C10" s="1" t="s">
        <v>39</v>
      </c>
      <c r="F10" s="1">
        <v>2250</v>
      </c>
      <c r="G10" s="1">
        <v>3201</v>
      </c>
      <c r="H10" s="1">
        <v>2518</v>
      </c>
      <c r="P10" s="1">
        <f t="shared" si="0"/>
        <v>2656.3333333333335</v>
      </c>
      <c r="Q10" s="1">
        <f t="shared" si="1"/>
        <v>400.37676700272652</v>
      </c>
    </row>
    <row r="11" spans="1:17" x14ac:dyDescent="0.45">
      <c r="A11" s="1" t="s">
        <v>220</v>
      </c>
      <c r="B11" s="1">
        <v>1</v>
      </c>
      <c r="C11" s="1" t="s">
        <v>39</v>
      </c>
      <c r="F11" s="1">
        <v>1200</v>
      </c>
      <c r="G11" s="1">
        <v>1226</v>
      </c>
      <c r="H11" s="1">
        <v>1304</v>
      </c>
      <c r="I11" s="1">
        <v>1030</v>
      </c>
      <c r="J11" s="1">
        <v>1189</v>
      </c>
      <c r="K11" s="1">
        <v>1393</v>
      </c>
      <c r="L11" s="1">
        <v>1305</v>
      </c>
      <c r="P11" s="1">
        <f t="shared" si="0"/>
        <v>1235.2857142857142</v>
      </c>
      <c r="Q11" s="1">
        <f t="shared" si="1"/>
        <v>106.95221133854167</v>
      </c>
    </row>
    <row r="12" spans="1:17" x14ac:dyDescent="0.45">
      <c r="A12" s="1" t="s">
        <v>220</v>
      </c>
      <c r="B12" s="1">
        <v>18</v>
      </c>
      <c r="C12" s="1" t="s">
        <v>39</v>
      </c>
      <c r="F12" s="1">
        <v>1408</v>
      </c>
      <c r="G12" s="1">
        <v>1215</v>
      </c>
      <c r="H12" s="1">
        <v>1436</v>
      </c>
      <c r="I12" s="1">
        <v>1400</v>
      </c>
      <c r="J12" s="1">
        <v>1353</v>
      </c>
      <c r="P12" s="1">
        <f t="shared" si="0"/>
        <v>1362.4</v>
      </c>
      <c r="Q12" s="1">
        <f t="shared" si="1"/>
        <v>78.390305523068349</v>
      </c>
    </row>
    <row r="13" spans="1:17" x14ac:dyDescent="0.45">
      <c r="A13" s="1" t="s">
        <v>212</v>
      </c>
      <c r="B13" s="1">
        <v>1</v>
      </c>
      <c r="C13" s="1" t="s">
        <v>39</v>
      </c>
      <c r="F13" s="1">
        <v>860</v>
      </c>
      <c r="G13" s="1">
        <v>921</v>
      </c>
      <c r="H13" s="1">
        <v>869</v>
      </c>
      <c r="I13" s="1">
        <v>830</v>
      </c>
      <c r="J13" s="1">
        <v>910</v>
      </c>
      <c r="K13" s="1">
        <v>920</v>
      </c>
      <c r="P13" s="1">
        <f t="shared" si="0"/>
        <v>885</v>
      </c>
      <c r="Q13" s="1">
        <f t="shared" si="1"/>
        <v>34.283134823602893</v>
      </c>
    </row>
    <row r="14" spans="1:17" x14ac:dyDescent="0.45">
      <c r="A14" s="1" t="s">
        <v>224</v>
      </c>
      <c r="B14" s="1">
        <v>1</v>
      </c>
      <c r="C14" s="1" t="s">
        <v>39</v>
      </c>
      <c r="F14" s="1">
        <v>667</v>
      </c>
      <c r="G14" s="1">
        <v>574</v>
      </c>
      <c r="H14" s="1">
        <v>662</v>
      </c>
      <c r="I14" s="1">
        <v>676</v>
      </c>
      <c r="J14" s="1">
        <v>570</v>
      </c>
      <c r="K14" s="1">
        <v>531</v>
      </c>
      <c r="L14" s="1">
        <v>756</v>
      </c>
      <c r="M14" s="1">
        <v>620</v>
      </c>
      <c r="P14" s="1">
        <f t="shared" si="0"/>
        <v>632</v>
      </c>
      <c r="Q14" s="1">
        <f t="shared" si="1"/>
        <v>67.998161739858816</v>
      </c>
    </row>
    <row r="15" spans="1:17" x14ac:dyDescent="0.45">
      <c r="A15" s="1" t="s">
        <v>212</v>
      </c>
      <c r="B15" s="1">
        <v>24</v>
      </c>
      <c r="C15" s="1" t="s">
        <v>39</v>
      </c>
      <c r="F15" s="1">
        <v>836</v>
      </c>
      <c r="G15" s="1">
        <v>950</v>
      </c>
      <c r="H15" s="1">
        <v>875</v>
      </c>
      <c r="I15" s="1">
        <v>863</v>
      </c>
      <c r="J15" s="1">
        <v>879</v>
      </c>
      <c r="K15" s="1">
        <v>740</v>
      </c>
      <c r="P15" s="1">
        <f t="shared" si="0"/>
        <v>857.16666666666663</v>
      </c>
      <c r="Q15" s="1">
        <f t="shared" si="1"/>
        <v>62.746624521872796</v>
      </c>
    </row>
    <row r="16" spans="1:17" x14ac:dyDescent="0.45">
      <c r="A16" s="1" t="s">
        <v>241</v>
      </c>
      <c r="B16" s="1">
        <v>1</v>
      </c>
      <c r="C16" s="1" t="s">
        <v>39</v>
      </c>
      <c r="F16" s="1">
        <v>4554</v>
      </c>
      <c r="G16" s="1">
        <v>5231</v>
      </c>
      <c r="H16" s="1">
        <v>8500</v>
      </c>
      <c r="I16" s="1">
        <v>4395</v>
      </c>
      <c r="P16" s="1">
        <f t="shared" si="0"/>
        <v>5670</v>
      </c>
      <c r="Q16" s="1">
        <f t="shared" si="1"/>
        <v>1663.7834895201959</v>
      </c>
    </row>
    <row r="17" spans="1:17" x14ac:dyDescent="0.45">
      <c r="A17" s="1" t="s">
        <v>240</v>
      </c>
      <c r="B17" s="1">
        <v>1</v>
      </c>
      <c r="C17" s="1" t="s">
        <v>39</v>
      </c>
      <c r="F17" s="1">
        <v>1855</v>
      </c>
      <c r="G17" s="1">
        <v>1910</v>
      </c>
      <c r="H17" s="1">
        <v>1855</v>
      </c>
      <c r="I17" s="1">
        <v>1884</v>
      </c>
      <c r="J17" s="1">
        <v>1544</v>
      </c>
      <c r="P17" s="1">
        <f t="shared" si="0"/>
        <v>1809.6</v>
      </c>
      <c r="Q17" s="1">
        <f t="shared" si="1"/>
        <v>134.37350929405693</v>
      </c>
    </row>
    <row r="18" spans="1:17" x14ac:dyDescent="0.45">
      <c r="A18" s="1" t="s">
        <v>239</v>
      </c>
      <c r="B18" s="1">
        <v>1</v>
      </c>
      <c r="C18" s="1" t="s">
        <v>39</v>
      </c>
      <c r="F18" s="1">
        <v>940</v>
      </c>
      <c r="G18" s="1">
        <v>949</v>
      </c>
      <c r="H18" s="1">
        <v>920</v>
      </c>
      <c r="I18" s="1">
        <v>1068</v>
      </c>
      <c r="J18" s="1">
        <v>948</v>
      </c>
      <c r="K18" s="1">
        <v>1105</v>
      </c>
      <c r="P18" s="1">
        <f t="shared" si="0"/>
        <v>988.33333333333337</v>
      </c>
      <c r="Q18" s="1">
        <f t="shared" si="1"/>
        <v>70.872342199823535</v>
      </c>
    </row>
    <row r="19" spans="1:17" x14ac:dyDescent="0.45">
      <c r="A19" s="1" t="s">
        <v>236</v>
      </c>
      <c r="B19" s="1">
        <v>1</v>
      </c>
      <c r="C19" s="1" t="s">
        <v>39</v>
      </c>
      <c r="P19" s="1" t="e">
        <f t="shared" si="0"/>
        <v>#DIV/0!</v>
      </c>
      <c r="Q19" s="1" t="e">
        <f t="shared" si="1"/>
        <v>#DIV/0!</v>
      </c>
    </row>
    <row r="20" spans="1:17" x14ac:dyDescent="0.45">
      <c r="A20" s="1" t="s">
        <v>224</v>
      </c>
      <c r="B20" s="1">
        <v>24</v>
      </c>
      <c r="C20" s="1" t="s">
        <v>39</v>
      </c>
      <c r="F20" s="1">
        <v>620</v>
      </c>
      <c r="G20" s="1">
        <v>700</v>
      </c>
      <c r="H20" s="1">
        <v>686</v>
      </c>
      <c r="I20" s="1">
        <v>576</v>
      </c>
      <c r="J20" s="1">
        <v>730</v>
      </c>
      <c r="K20" s="1">
        <v>570</v>
      </c>
      <c r="L20" s="1">
        <v>620</v>
      </c>
      <c r="M20" s="1">
        <v>610</v>
      </c>
      <c r="P20" s="1">
        <f t="shared" si="0"/>
        <v>639</v>
      </c>
      <c r="Q20" s="1">
        <f t="shared" si="1"/>
        <v>55.344376408086845</v>
      </c>
    </row>
    <row r="21" spans="1:17" x14ac:dyDescent="0.45">
      <c r="A21" s="1" t="s">
        <v>235</v>
      </c>
      <c r="B21" s="1">
        <v>1</v>
      </c>
      <c r="C21" s="1" t="s">
        <v>39</v>
      </c>
      <c r="F21" s="1">
        <v>1174</v>
      </c>
      <c r="G21" s="1">
        <v>1181</v>
      </c>
      <c r="H21" s="1">
        <v>1164</v>
      </c>
      <c r="I21" s="1">
        <v>1270</v>
      </c>
      <c r="J21" s="1">
        <v>1060</v>
      </c>
      <c r="K21" s="1">
        <v>1188</v>
      </c>
      <c r="L21" s="1">
        <v>1089</v>
      </c>
      <c r="M21" s="1">
        <v>1106</v>
      </c>
      <c r="P21" s="1">
        <f t="shared" si="0"/>
        <v>1154</v>
      </c>
      <c r="Q21" s="1">
        <f t="shared" si="1"/>
        <v>62.455984501086846</v>
      </c>
    </row>
    <row r="22" spans="1:17" x14ac:dyDescent="0.45">
      <c r="A22" s="1" t="s">
        <v>234</v>
      </c>
      <c r="B22" s="1">
        <v>1</v>
      </c>
      <c r="C22" s="1" t="s">
        <v>39</v>
      </c>
      <c r="F22" s="1">
        <v>750</v>
      </c>
      <c r="G22" s="1">
        <v>663</v>
      </c>
      <c r="H22" s="1">
        <v>755</v>
      </c>
      <c r="I22" s="1">
        <v>606</v>
      </c>
      <c r="J22" s="1">
        <v>733</v>
      </c>
      <c r="K22" s="1">
        <v>808</v>
      </c>
      <c r="L22" s="1">
        <v>914</v>
      </c>
      <c r="M22" s="1">
        <v>565</v>
      </c>
      <c r="P22" s="1">
        <f t="shared" si="0"/>
        <v>724.25</v>
      </c>
      <c r="Q22" s="1">
        <f t="shared" si="1"/>
        <v>104.76133590213519</v>
      </c>
    </row>
    <row r="23" spans="1:17" x14ac:dyDescent="0.45">
      <c r="A23" s="1" t="s">
        <v>230</v>
      </c>
      <c r="B23" s="1">
        <v>1</v>
      </c>
      <c r="C23" s="1" t="s">
        <v>39</v>
      </c>
      <c r="F23" s="1">
        <v>888</v>
      </c>
      <c r="G23" s="1">
        <v>1038</v>
      </c>
      <c r="H23" s="1">
        <v>682</v>
      </c>
      <c r="I23" s="1">
        <v>630</v>
      </c>
      <c r="J23" s="1">
        <v>1110</v>
      </c>
      <c r="K23" s="1">
        <v>962</v>
      </c>
      <c r="L23" s="1">
        <v>730</v>
      </c>
      <c r="M23" s="1">
        <v>770</v>
      </c>
      <c r="P23" s="1">
        <f t="shared" si="0"/>
        <v>851.25</v>
      </c>
      <c r="Q23" s="1">
        <f t="shared" si="1"/>
        <v>163.68548347364222</v>
      </c>
    </row>
    <row r="24" spans="1:17" x14ac:dyDescent="0.45">
      <c r="A24" s="1" t="s">
        <v>248</v>
      </c>
      <c r="B24" s="1">
        <v>1</v>
      </c>
      <c r="C24" s="1" t="s">
        <v>39</v>
      </c>
      <c r="F24" s="1">
        <v>1380</v>
      </c>
      <c r="G24" s="1">
        <v>1721</v>
      </c>
      <c r="H24" s="1">
        <v>18000</v>
      </c>
      <c r="I24" s="1">
        <v>3310</v>
      </c>
      <c r="J24" s="1">
        <v>1950</v>
      </c>
      <c r="K24" s="1">
        <v>12000</v>
      </c>
      <c r="L24" s="1">
        <v>1700</v>
      </c>
      <c r="P24" s="1">
        <f t="shared" si="0"/>
        <v>5723</v>
      </c>
      <c r="Q24" s="1">
        <f t="shared" si="1"/>
        <v>6109.0768299544015</v>
      </c>
    </row>
    <row r="25" spans="1:17" x14ac:dyDescent="0.45">
      <c r="A25" s="1" t="s">
        <v>245</v>
      </c>
      <c r="B25" s="1">
        <v>1</v>
      </c>
      <c r="C25" s="1" t="s">
        <v>39</v>
      </c>
      <c r="F25" s="1">
        <v>1340</v>
      </c>
      <c r="G25" s="1">
        <v>2160</v>
      </c>
      <c r="H25" s="1">
        <v>1538</v>
      </c>
      <c r="I25" s="1">
        <v>1230</v>
      </c>
      <c r="J25" s="1">
        <v>2580</v>
      </c>
      <c r="K25" s="1">
        <v>1860</v>
      </c>
      <c r="L25" s="1">
        <v>1400</v>
      </c>
      <c r="P25" s="1">
        <f t="shared" si="0"/>
        <v>1729.7142857142858</v>
      </c>
      <c r="Q25" s="1">
        <f t="shared" si="1"/>
        <v>458.59465895765709</v>
      </c>
    </row>
    <row r="26" spans="1:17" x14ac:dyDescent="0.45">
      <c r="A26" s="1" t="s">
        <v>258</v>
      </c>
      <c r="B26" s="1">
        <v>1</v>
      </c>
      <c r="C26" s="1" t="s">
        <v>39</v>
      </c>
      <c r="F26" s="1">
        <v>872</v>
      </c>
      <c r="G26" s="1">
        <v>960</v>
      </c>
      <c r="H26" s="1">
        <v>1040</v>
      </c>
      <c r="I26" s="1">
        <v>968</v>
      </c>
      <c r="J26" s="1">
        <v>1020</v>
      </c>
      <c r="K26" s="1">
        <v>874</v>
      </c>
      <c r="L26" s="1">
        <v>956</v>
      </c>
      <c r="P26" s="1">
        <f t="shared" si="0"/>
        <v>955.71428571428567</v>
      </c>
      <c r="Q26" s="1">
        <f t="shared" si="1"/>
        <v>59.870608781925441</v>
      </c>
    </row>
    <row r="27" spans="1:17" x14ac:dyDescent="0.45">
      <c r="A27" s="1" t="s">
        <v>251</v>
      </c>
      <c r="B27" s="1">
        <v>1</v>
      </c>
      <c r="C27" s="1" t="s">
        <v>39</v>
      </c>
      <c r="F27" s="1">
        <v>920</v>
      </c>
      <c r="G27" s="1">
        <v>938</v>
      </c>
      <c r="H27" s="1">
        <v>846</v>
      </c>
      <c r="I27" s="1">
        <v>1013</v>
      </c>
      <c r="J27" s="1">
        <v>990</v>
      </c>
      <c r="K27" s="1">
        <v>895</v>
      </c>
      <c r="L27" s="1">
        <v>1049</v>
      </c>
      <c r="M27" s="1">
        <v>1060</v>
      </c>
      <c r="P27" s="1">
        <f t="shared" si="0"/>
        <v>963.875</v>
      </c>
      <c r="Q27" s="1">
        <f t="shared" si="1"/>
        <v>71.427301327993632</v>
      </c>
    </row>
    <row r="28" spans="1:17" x14ac:dyDescent="0.45">
      <c r="A28" s="1" t="s">
        <v>212</v>
      </c>
      <c r="B28" s="1">
        <v>144</v>
      </c>
      <c r="C28" s="1" t="s">
        <v>39</v>
      </c>
      <c r="F28" s="1">
        <v>850</v>
      </c>
      <c r="G28" s="1">
        <v>973</v>
      </c>
      <c r="H28" s="1">
        <v>893</v>
      </c>
      <c r="I28" s="1">
        <v>856</v>
      </c>
      <c r="J28" s="1">
        <v>917</v>
      </c>
      <c r="P28" s="1">
        <f t="shared" si="0"/>
        <v>897.8</v>
      </c>
      <c r="Q28" s="1">
        <f t="shared" si="1"/>
        <v>44.897215949321406</v>
      </c>
    </row>
    <row r="29" spans="1:17" x14ac:dyDescent="0.45">
      <c r="A29" s="1" t="s">
        <v>239</v>
      </c>
      <c r="B29" s="1">
        <v>144</v>
      </c>
      <c r="C29" s="1" t="s">
        <v>39</v>
      </c>
      <c r="F29" s="1">
        <v>1197</v>
      </c>
      <c r="G29" s="1">
        <v>1426</v>
      </c>
      <c r="H29" s="1">
        <v>1285</v>
      </c>
      <c r="I29" s="1">
        <v>1123</v>
      </c>
      <c r="J29" s="1">
        <v>1485</v>
      </c>
      <c r="P29" s="1">
        <f t="shared" si="0"/>
        <v>1303.2</v>
      </c>
      <c r="Q29" s="1">
        <f t="shared" si="1"/>
        <v>135.80338729207014</v>
      </c>
    </row>
    <row r="30" spans="1:17" x14ac:dyDescent="0.45">
      <c r="A30" s="1" t="s">
        <v>239</v>
      </c>
      <c r="B30" s="1">
        <v>144</v>
      </c>
      <c r="C30" s="1" t="s">
        <v>45</v>
      </c>
      <c r="D30" s="1">
        <v>110</v>
      </c>
      <c r="E30" s="1">
        <v>30</v>
      </c>
      <c r="F30" s="1">
        <v>1379</v>
      </c>
      <c r="G30" s="1">
        <v>1259</v>
      </c>
      <c r="H30" s="1">
        <v>1059</v>
      </c>
      <c r="I30" s="1">
        <v>1243</v>
      </c>
      <c r="J30" s="1">
        <v>1279</v>
      </c>
      <c r="K30" s="1">
        <v>1201</v>
      </c>
      <c r="P30" s="1">
        <f t="shared" si="0"/>
        <v>1236.6666666666667</v>
      </c>
      <c r="Q30" s="1">
        <f t="shared" si="1"/>
        <v>96.113937016901403</v>
      </c>
    </row>
    <row r="31" spans="1:17" x14ac:dyDescent="0.45">
      <c r="A31" s="1" t="s">
        <v>239</v>
      </c>
      <c r="B31" s="1">
        <v>144</v>
      </c>
      <c r="C31" s="1" t="s">
        <v>45</v>
      </c>
      <c r="D31" s="1">
        <v>110</v>
      </c>
      <c r="E31" s="1">
        <v>70</v>
      </c>
      <c r="F31" s="1">
        <v>1100</v>
      </c>
      <c r="G31" s="1">
        <v>1242</v>
      </c>
      <c r="H31" s="1">
        <v>1071</v>
      </c>
      <c r="I31" s="1">
        <v>1203</v>
      </c>
      <c r="J31" s="1">
        <v>1271</v>
      </c>
      <c r="K31" s="1">
        <v>1509</v>
      </c>
      <c r="P31" s="1">
        <f t="shared" si="0"/>
        <v>1232.6666666666667</v>
      </c>
      <c r="Q31" s="1">
        <f t="shared" si="1"/>
        <v>142.90634073484011</v>
      </c>
    </row>
    <row r="32" spans="1:17" x14ac:dyDescent="0.45">
      <c r="A32" s="1" t="s">
        <v>239</v>
      </c>
      <c r="B32" s="1">
        <v>144</v>
      </c>
      <c r="C32" s="1" t="s">
        <v>45</v>
      </c>
      <c r="D32" s="1" t="s">
        <v>752</v>
      </c>
      <c r="E32" s="1">
        <v>60</v>
      </c>
      <c r="F32" s="1">
        <v>1049</v>
      </c>
      <c r="G32" s="1">
        <v>1186</v>
      </c>
      <c r="H32" s="1">
        <v>1300</v>
      </c>
      <c r="I32" s="1">
        <v>1169</v>
      </c>
      <c r="J32" s="1">
        <v>1182</v>
      </c>
      <c r="K32" s="1">
        <v>1243</v>
      </c>
      <c r="P32" s="1">
        <f t="shared" si="0"/>
        <v>1188.1666666666667</v>
      </c>
      <c r="Q32" s="1">
        <f t="shared" si="1"/>
        <v>76.69293028405913</v>
      </c>
    </row>
    <row r="33" spans="1:17" x14ac:dyDescent="0.45">
      <c r="A33" s="1" t="s">
        <v>224</v>
      </c>
      <c r="B33" s="1">
        <v>120</v>
      </c>
      <c r="C33" s="1" t="s">
        <v>39</v>
      </c>
      <c r="F33" s="1">
        <v>650</v>
      </c>
      <c r="G33" s="1">
        <v>585</v>
      </c>
      <c r="H33" s="1">
        <v>591</v>
      </c>
      <c r="I33" s="1">
        <v>575</v>
      </c>
      <c r="J33" s="1">
        <v>532</v>
      </c>
      <c r="K33" s="1">
        <v>651</v>
      </c>
      <c r="P33" s="1">
        <f t="shared" ref="P33:P64" si="2">AVERAGE(F33:O33)</f>
        <v>597.33333333333337</v>
      </c>
      <c r="Q33" s="1">
        <f t="shared" ref="Q33:Q64" si="3">_xlfn.STDEV.P(F33:O33)</f>
        <v>42.058160788233344</v>
      </c>
    </row>
    <row r="34" spans="1:17" x14ac:dyDescent="0.45">
      <c r="A34" s="1" t="s">
        <v>264</v>
      </c>
      <c r="B34" s="1">
        <v>1</v>
      </c>
      <c r="C34" s="1" t="s">
        <v>39</v>
      </c>
      <c r="F34" s="1">
        <v>1060</v>
      </c>
      <c r="G34" s="1">
        <v>970</v>
      </c>
      <c r="H34" s="1">
        <v>1199</v>
      </c>
      <c r="I34" s="1">
        <v>946</v>
      </c>
      <c r="J34" s="1">
        <v>1155</v>
      </c>
      <c r="K34" s="1">
        <v>913</v>
      </c>
      <c r="L34" s="1">
        <v>825</v>
      </c>
      <c r="M34" s="1">
        <v>1058</v>
      </c>
      <c r="P34" s="1">
        <f t="shared" si="2"/>
        <v>1015.75</v>
      </c>
      <c r="Q34" s="1">
        <f t="shared" si="3"/>
        <v>117.58799896247916</v>
      </c>
    </row>
    <row r="35" spans="1:17" x14ac:dyDescent="0.45">
      <c r="A35" s="1" t="s">
        <v>263</v>
      </c>
      <c r="B35" s="1">
        <v>1</v>
      </c>
      <c r="C35" s="1" t="s">
        <v>39</v>
      </c>
      <c r="F35" s="1">
        <v>1248</v>
      </c>
      <c r="G35" s="1">
        <v>1188</v>
      </c>
      <c r="H35" s="1">
        <v>1322</v>
      </c>
      <c r="I35" s="1">
        <v>1677</v>
      </c>
      <c r="J35" s="1">
        <v>1256</v>
      </c>
      <c r="K35" s="1">
        <v>1026</v>
      </c>
      <c r="L35" s="1">
        <v>1460</v>
      </c>
      <c r="M35" s="1">
        <v>1276</v>
      </c>
      <c r="P35" s="1">
        <f t="shared" si="2"/>
        <v>1306.625</v>
      </c>
      <c r="Q35" s="1">
        <f t="shared" si="3"/>
        <v>180.51934626238818</v>
      </c>
    </row>
    <row r="36" spans="1:17" x14ac:dyDescent="0.45">
      <c r="A36" s="1" t="s">
        <v>267</v>
      </c>
      <c r="B36" s="1">
        <v>1</v>
      </c>
      <c r="C36" s="1" t="s">
        <v>39</v>
      </c>
      <c r="F36" s="1">
        <v>1740</v>
      </c>
      <c r="G36" s="1">
        <v>2380</v>
      </c>
      <c r="H36" s="1">
        <v>1957</v>
      </c>
      <c r="I36" s="1">
        <v>1186</v>
      </c>
      <c r="J36" s="1">
        <v>800</v>
      </c>
      <c r="K36" s="1">
        <v>1612</v>
      </c>
      <c r="L36" s="1">
        <v>1331</v>
      </c>
      <c r="M36" s="1">
        <v>1166</v>
      </c>
      <c r="P36" s="1">
        <f t="shared" si="2"/>
        <v>1521.5</v>
      </c>
      <c r="Q36" s="1">
        <f t="shared" si="3"/>
        <v>471.48806983846367</v>
      </c>
    </row>
    <row r="37" spans="1:17" x14ac:dyDescent="0.45">
      <c r="A37" s="1" t="s">
        <v>266</v>
      </c>
      <c r="B37" s="1">
        <v>1</v>
      </c>
      <c r="C37" s="1" t="s">
        <v>39</v>
      </c>
      <c r="F37" s="1">
        <v>1853</v>
      </c>
      <c r="G37" s="1">
        <v>1568</v>
      </c>
      <c r="H37" s="1">
        <v>1182</v>
      </c>
      <c r="I37" s="1">
        <v>1197</v>
      </c>
      <c r="J37" s="1">
        <v>1486</v>
      </c>
      <c r="K37" s="1">
        <v>1125</v>
      </c>
      <c r="L37" s="1">
        <v>943</v>
      </c>
      <c r="M37" s="1">
        <v>1187</v>
      </c>
      <c r="P37" s="1">
        <f t="shared" si="2"/>
        <v>1317.625</v>
      </c>
      <c r="Q37" s="1">
        <f t="shared" si="3"/>
        <v>275.02724296876482</v>
      </c>
    </row>
    <row r="38" spans="1:17" x14ac:dyDescent="0.45">
      <c r="A38" s="1" t="s">
        <v>265</v>
      </c>
      <c r="B38" s="1">
        <v>1</v>
      </c>
      <c r="C38" s="1" t="s">
        <v>39</v>
      </c>
      <c r="F38" s="1">
        <v>967</v>
      </c>
      <c r="G38" s="1">
        <v>913</v>
      </c>
      <c r="H38" s="1">
        <v>996</v>
      </c>
      <c r="I38" s="1">
        <v>1382</v>
      </c>
      <c r="J38" s="1">
        <v>1036</v>
      </c>
      <c r="K38" s="1">
        <v>953</v>
      </c>
      <c r="L38" s="1">
        <v>886</v>
      </c>
      <c r="M38" s="1">
        <v>890</v>
      </c>
      <c r="N38" s="1">
        <v>1040</v>
      </c>
      <c r="P38" s="1">
        <f t="shared" si="2"/>
        <v>1007</v>
      </c>
      <c r="Q38" s="1">
        <f t="shared" si="3"/>
        <v>143.12310163709498</v>
      </c>
    </row>
    <row r="39" spans="1:17" x14ac:dyDescent="0.45">
      <c r="A39" s="1" t="s">
        <v>753</v>
      </c>
      <c r="B39" s="1">
        <v>50</v>
      </c>
      <c r="C39" s="1" t="s">
        <v>39</v>
      </c>
      <c r="F39" s="1">
        <v>620</v>
      </c>
      <c r="G39" s="1">
        <v>850</v>
      </c>
      <c r="H39" s="1">
        <v>1052</v>
      </c>
      <c r="I39" s="1">
        <v>1065</v>
      </c>
      <c r="J39" s="1">
        <v>820</v>
      </c>
      <c r="K39" s="1">
        <v>742</v>
      </c>
      <c r="L39" s="1">
        <v>1100</v>
      </c>
      <c r="M39" s="1">
        <v>1000</v>
      </c>
      <c r="P39" s="1">
        <f t="shared" si="2"/>
        <v>906.125</v>
      </c>
      <c r="Q39" s="1">
        <f t="shared" si="3"/>
        <v>162.9006119540378</v>
      </c>
    </row>
    <row r="40" spans="1:17" x14ac:dyDescent="0.45">
      <c r="A40" s="1" t="s">
        <v>754</v>
      </c>
      <c r="B40" s="1">
        <v>48</v>
      </c>
      <c r="C40" s="1" t="s">
        <v>39</v>
      </c>
      <c r="F40" s="1">
        <v>837</v>
      </c>
      <c r="G40" s="1">
        <v>864</v>
      </c>
      <c r="H40" s="1">
        <v>769</v>
      </c>
      <c r="I40" s="1">
        <v>886</v>
      </c>
      <c r="J40" s="1">
        <v>1090</v>
      </c>
      <c r="K40" s="1">
        <v>883</v>
      </c>
      <c r="P40" s="1">
        <f t="shared" si="2"/>
        <v>888.16666666666663</v>
      </c>
      <c r="Q40" s="1">
        <f t="shared" si="3"/>
        <v>98.463896372675038</v>
      </c>
    </row>
    <row r="41" spans="1:17" x14ac:dyDescent="0.45">
      <c r="A41" s="1" t="s">
        <v>268</v>
      </c>
      <c r="B41" s="1">
        <v>1</v>
      </c>
      <c r="C41" s="1" t="s">
        <v>39</v>
      </c>
      <c r="F41" s="1">
        <v>1300</v>
      </c>
      <c r="G41" s="1">
        <v>1700</v>
      </c>
      <c r="H41" s="1">
        <v>3000</v>
      </c>
      <c r="I41" s="1">
        <v>3062</v>
      </c>
      <c r="J41" s="1">
        <v>7285</v>
      </c>
      <c r="K41" s="1">
        <v>2920</v>
      </c>
      <c r="L41" s="1">
        <v>3676</v>
      </c>
      <c r="M41" s="1">
        <v>2600</v>
      </c>
      <c r="N41" s="1">
        <v>3193</v>
      </c>
      <c r="P41" s="1">
        <f t="shared" si="2"/>
        <v>3192.8888888888887</v>
      </c>
      <c r="Q41" s="1">
        <f t="shared" si="3"/>
        <v>1607.9952628761375</v>
      </c>
    </row>
    <row r="42" spans="1:17" x14ac:dyDescent="0.45">
      <c r="A42" s="1" t="s">
        <v>236</v>
      </c>
      <c r="B42" s="1">
        <v>200</v>
      </c>
      <c r="C42" s="1" t="s">
        <v>39</v>
      </c>
      <c r="F42" s="1">
        <v>200000</v>
      </c>
      <c r="G42" s="1">
        <v>180000</v>
      </c>
      <c r="H42" s="1">
        <v>200000</v>
      </c>
      <c r="I42" s="1">
        <v>200000</v>
      </c>
      <c r="J42" s="1">
        <v>144000</v>
      </c>
      <c r="K42" s="1">
        <v>1700</v>
      </c>
      <c r="L42" s="1">
        <v>4600</v>
      </c>
      <c r="M42" s="1">
        <v>6600</v>
      </c>
      <c r="P42" s="1">
        <f t="shared" si="2"/>
        <v>117112.5</v>
      </c>
      <c r="Q42" s="1">
        <f t="shared" si="3"/>
        <v>89079.254564404619</v>
      </c>
    </row>
    <row r="43" spans="1:17" x14ac:dyDescent="0.45">
      <c r="A43" s="1" t="s">
        <v>271</v>
      </c>
      <c r="B43" s="1">
        <v>1</v>
      </c>
      <c r="C43" s="1" t="s">
        <v>39</v>
      </c>
      <c r="F43" s="1">
        <v>1306</v>
      </c>
      <c r="G43" s="1">
        <v>1420</v>
      </c>
      <c r="H43" s="1">
        <v>1091</v>
      </c>
      <c r="I43" s="1">
        <v>1400</v>
      </c>
      <c r="J43" s="1">
        <v>859</v>
      </c>
      <c r="K43" s="1">
        <v>870</v>
      </c>
      <c r="L43" s="1">
        <v>730</v>
      </c>
      <c r="M43" s="1">
        <v>760</v>
      </c>
      <c r="P43" s="1">
        <f t="shared" si="2"/>
        <v>1054.5</v>
      </c>
      <c r="Q43" s="1">
        <f t="shared" si="3"/>
        <v>269.6840744278386</v>
      </c>
    </row>
    <row r="44" spans="1:17" x14ac:dyDescent="0.45">
      <c r="A44" s="1" t="s">
        <v>270</v>
      </c>
      <c r="B44" s="1">
        <v>0.1</v>
      </c>
      <c r="F44" s="1">
        <v>1700</v>
      </c>
      <c r="G44" s="1">
        <v>2800</v>
      </c>
      <c r="H44" s="1">
        <v>2900</v>
      </c>
      <c r="I44" s="1">
        <v>3500</v>
      </c>
      <c r="J44" s="1">
        <v>20000</v>
      </c>
      <c r="K44" s="1">
        <v>2000</v>
      </c>
      <c r="P44" s="1">
        <f t="shared" si="2"/>
        <v>5483.333333333333</v>
      </c>
      <c r="Q44" s="1">
        <f t="shared" si="3"/>
        <v>6519.0532714156852</v>
      </c>
    </row>
    <row r="45" spans="1:17" x14ac:dyDescent="0.45">
      <c r="A45" s="1" t="s">
        <v>271</v>
      </c>
      <c r="B45" s="1">
        <v>5</v>
      </c>
      <c r="F45" s="1">
        <v>868</v>
      </c>
      <c r="G45" s="1">
        <v>789</v>
      </c>
      <c r="H45" s="1">
        <v>908</v>
      </c>
      <c r="I45" s="1">
        <v>813</v>
      </c>
      <c r="J45" s="1">
        <v>665</v>
      </c>
      <c r="K45" s="1">
        <v>751</v>
      </c>
      <c r="L45" s="1">
        <v>796</v>
      </c>
      <c r="M45" s="1">
        <v>664</v>
      </c>
      <c r="P45" s="1">
        <f t="shared" si="2"/>
        <v>781.75</v>
      </c>
      <c r="Q45" s="1">
        <f t="shared" si="3"/>
        <v>81.433638626798441</v>
      </c>
    </row>
    <row r="46" spans="1:17" x14ac:dyDescent="0.45">
      <c r="A46" s="1" t="s">
        <v>269</v>
      </c>
      <c r="B46" s="1">
        <v>300</v>
      </c>
      <c r="C46" s="1" t="s">
        <v>39</v>
      </c>
      <c r="F46" s="1">
        <v>715</v>
      </c>
      <c r="G46" s="1">
        <v>681</v>
      </c>
      <c r="H46" s="1">
        <v>1161</v>
      </c>
      <c r="I46" s="1">
        <v>990</v>
      </c>
      <c r="J46" s="1">
        <v>741</v>
      </c>
      <c r="K46" s="1">
        <v>830</v>
      </c>
      <c r="P46" s="1">
        <f t="shared" si="2"/>
        <v>853</v>
      </c>
      <c r="Q46" s="1">
        <f t="shared" si="3"/>
        <v>170.94541038978886</v>
      </c>
    </row>
    <row r="47" spans="1:17" x14ac:dyDescent="0.45">
      <c r="A47" s="1" t="s">
        <v>277</v>
      </c>
      <c r="B47" s="1">
        <v>18</v>
      </c>
      <c r="C47" s="1" t="s">
        <v>39</v>
      </c>
      <c r="F47" s="1">
        <v>450</v>
      </c>
      <c r="G47" s="1">
        <v>400</v>
      </c>
      <c r="H47" s="1">
        <v>435</v>
      </c>
      <c r="I47" s="1">
        <v>350</v>
      </c>
      <c r="J47" s="1">
        <v>412</v>
      </c>
      <c r="K47" s="1">
        <v>328</v>
      </c>
      <c r="L47" s="1">
        <v>458</v>
      </c>
      <c r="M47" s="1">
        <v>467</v>
      </c>
      <c r="N47" s="1">
        <v>507</v>
      </c>
      <c r="P47" s="1">
        <f t="shared" si="2"/>
        <v>423</v>
      </c>
      <c r="Q47" s="1">
        <f t="shared" si="3"/>
        <v>53.845457870960047</v>
      </c>
    </row>
    <row r="48" spans="1:17" x14ac:dyDescent="0.45">
      <c r="A48" s="1" t="s">
        <v>274</v>
      </c>
      <c r="B48" s="1">
        <v>18</v>
      </c>
      <c r="C48" s="1" t="s">
        <v>39</v>
      </c>
      <c r="F48" s="1">
        <v>445</v>
      </c>
      <c r="G48" s="1">
        <v>448</v>
      </c>
      <c r="H48" s="1">
        <v>455</v>
      </c>
      <c r="I48" s="1">
        <v>437</v>
      </c>
      <c r="J48" s="1">
        <v>427</v>
      </c>
      <c r="K48" s="1">
        <v>472</v>
      </c>
      <c r="L48" s="1">
        <v>561</v>
      </c>
      <c r="P48" s="1">
        <f t="shared" si="2"/>
        <v>463.57142857142856</v>
      </c>
      <c r="Q48" s="1">
        <f t="shared" si="3"/>
        <v>41.86323700151361</v>
      </c>
    </row>
    <row r="49" spans="1:17" x14ac:dyDescent="0.45">
      <c r="A49" s="1" t="s">
        <v>282</v>
      </c>
      <c r="B49" s="1">
        <v>12</v>
      </c>
      <c r="F49" s="1">
        <v>708</v>
      </c>
      <c r="G49" s="1">
        <v>886</v>
      </c>
      <c r="H49" s="1">
        <v>1085</v>
      </c>
      <c r="I49" s="1">
        <v>845</v>
      </c>
      <c r="J49" s="1">
        <v>822</v>
      </c>
      <c r="K49" s="1">
        <v>1500</v>
      </c>
      <c r="L49" s="1">
        <v>700</v>
      </c>
      <c r="M49" s="1">
        <v>658</v>
      </c>
      <c r="N49" s="1">
        <v>641</v>
      </c>
      <c r="O49" s="1">
        <v>894</v>
      </c>
      <c r="P49" s="1">
        <f t="shared" si="2"/>
        <v>873.9</v>
      </c>
      <c r="Q49" s="1">
        <f t="shared" si="3"/>
        <v>244.79846813246198</v>
      </c>
    </row>
    <row r="50" spans="1:17" x14ac:dyDescent="0.45">
      <c r="A50" s="1" t="s">
        <v>278</v>
      </c>
      <c r="B50" s="1">
        <v>12</v>
      </c>
      <c r="C50" s="1" t="s">
        <v>39</v>
      </c>
      <c r="F50" s="1">
        <v>615</v>
      </c>
      <c r="G50" s="1">
        <v>591</v>
      </c>
      <c r="H50" s="1">
        <v>730</v>
      </c>
      <c r="I50" s="1">
        <v>632</v>
      </c>
      <c r="J50" s="1">
        <v>526</v>
      </c>
      <c r="K50" s="1">
        <v>741</v>
      </c>
      <c r="L50" s="1">
        <v>513</v>
      </c>
      <c r="M50" s="1">
        <v>661</v>
      </c>
      <c r="N50" s="1">
        <v>636</v>
      </c>
      <c r="O50" s="1">
        <v>608</v>
      </c>
      <c r="P50" s="1">
        <f t="shared" si="2"/>
        <v>625.29999999999995</v>
      </c>
      <c r="Q50" s="1">
        <f t="shared" si="3"/>
        <v>70.59468818544353</v>
      </c>
    </row>
    <row r="51" spans="1:17" x14ac:dyDescent="0.45">
      <c r="A51" s="1" t="s">
        <v>212</v>
      </c>
      <c r="B51" s="1">
        <v>360</v>
      </c>
      <c r="C51" s="1" t="s">
        <v>39</v>
      </c>
      <c r="F51" s="1">
        <v>791</v>
      </c>
      <c r="G51" s="1">
        <v>689</v>
      </c>
      <c r="H51" s="1">
        <v>855</v>
      </c>
      <c r="I51" s="1">
        <v>907</v>
      </c>
      <c r="J51" s="1">
        <v>800</v>
      </c>
      <c r="K51" s="1">
        <v>854</v>
      </c>
      <c r="P51" s="1">
        <f t="shared" si="2"/>
        <v>816</v>
      </c>
      <c r="Q51" s="1">
        <f t="shared" si="3"/>
        <v>68.624582573108114</v>
      </c>
    </row>
    <row r="52" spans="1:17" x14ac:dyDescent="0.45">
      <c r="A52" s="1" t="s">
        <v>239</v>
      </c>
      <c r="B52" s="1">
        <v>312</v>
      </c>
      <c r="C52" s="1" t="s">
        <v>39</v>
      </c>
      <c r="F52" s="1">
        <v>1091</v>
      </c>
      <c r="G52" s="1">
        <v>1026</v>
      </c>
      <c r="H52" s="1">
        <v>1052</v>
      </c>
      <c r="I52" s="1">
        <v>1030</v>
      </c>
      <c r="J52" s="1">
        <v>1073</v>
      </c>
      <c r="P52" s="1">
        <f t="shared" si="2"/>
        <v>1054.4000000000001</v>
      </c>
      <c r="Q52" s="1">
        <f t="shared" si="3"/>
        <v>24.872474746192829</v>
      </c>
    </row>
    <row r="53" spans="1:17" x14ac:dyDescent="0.45">
      <c r="A53" s="1" t="s">
        <v>286</v>
      </c>
      <c r="B53" s="1">
        <v>1</v>
      </c>
      <c r="C53" s="1" t="s">
        <v>39</v>
      </c>
      <c r="F53" s="1">
        <v>2900</v>
      </c>
      <c r="G53" s="1">
        <v>3400</v>
      </c>
      <c r="H53" s="1">
        <v>4100</v>
      </c>
      <c r="I53" s="1">
        <v>3067</v>
      </c>
      <c r="J53" s="1">
        <v>3167</v>
      </c>
      <c r="K53" s="1">
        <v>3441</v>
      </c>
      <c r="L53" s="1">
        <v>4461</v>
      </c>
      <c r="M53" s="1">
        <v>3155</v>
      </c>
      <c r="N53" s="1">
        <v>3526</v>
      </c>
      <c r="O53" s="1">
        <v>3325</v>
      </c>
      <c r="P53" s="1">
        <f t="shared" si="2"/>
        <v>3454.2</v>
      </c>
      <c r="Q53" s="1">
        <f t="shared" si="3"/>
        <v>456.58839231850823</v>
      </c>
    </row>
    <row r="54" spans="1:17" x14ac:dyDescent="0.45">
      <c r="A54" s="1" t="s">
        <v>283</v>
      </c>
      <c r="B54" s="1">
        <v>1</v>
      </c>
      <c r="C54" s="1" t="s">
        <v>39</v>
      </c>
      <c r="F54" s="1">
        <v>3540</v>
      </c>
      <c r="G54" s="1">
        <v>2456</v>
      </c>
      <c r="H54" s="1">
        <v>3411</v>
      </c>
      <c r="I54" s="1">
        <v>3400</v>
      </c>
      <c r="J54" s="1">
        <v>4430</v>
      </c>
      <c r="K54" s="1">
        <v>2617</v>
      </c>
      <c r="L54" s="1">
        <v>3525</v>
      </c>
      <c r="M54" s="1">
        <v>3037</v>
      </c>
      <c r="N54" s="1">
        <v>3751</v>
      </c>
      <c r="O54" s="1">
        <v>3123</v>
      </c>
      <c r="P54" s="1">
        <f t="shared" si="2"/>
        <v>3329</v>
      </c>
      <c r="Q54" s="1">
        <f t="shared" si="3"/>
        <v>536.8202678737083</v>
      </c>
    </row>
    <row r="55" spans="1:17" x14ac:dyDescent="0.45">
      <c r="A55" s="1" t="s">
        <v>291</v>
      </c>
      <c r="B55" s="1">
        <v>1</v>
      </c>
      <c r="C55" s="1" t="s">
        <v>39</v>
      </c>
      <c r="F55" s="1">
        <v>280</v>
      </c>
      <c r="G55" s="1">
        <v>230</v>
      </c>
      <c r="H55" s="1">
        <v>235</v>
      </c>
      <c r="I55" s="1">
        <v>230</v>
      </c>
      <c r="J55" s="1">
        <v>205</v>
      </c>
      <c r="K55" s="1">
        <v>180</v>
      </c>
      <c r="L55" s="1">
        <v>176</v>
      </c>
      <c r="M55" s="1">
        <v>202</v>
      </c>
      <c r="N55" s="1">
        <v>270</v>
      </c>
      <c r="O55" s="1">
        <v>217</v>
      </c>
      <c r="P55" s="1">
        <f t="shared" si="2"/>
        <v>222.5</v>
      </c>
      <c r="Q55" s="1">
        <f t="shared" si="3"/>
        <v>32.490767919518312</v>
      </c>
    </row>
    <row r="56" spans="1:17" x14ac:dyDescent="0.45">
      <c r="A56" s="1" t="s">
        <v>287</v>
      </c>
      <c r="B56" s="1">
        <v>1</v>
      </c>
      <c r="C56" s="1" t="s">
        <v>39</v>
      </c>
      <c r="F56" s="1">
        <v>340</v>
      </c>
      <c r="G56" s="1">
        <v>315</v>
      </c>
      <c r="H56" s="1">
        <v>303</v>
      </c>
      <c r="I56" s="1">
        <v>291</v>
      </c>
      <c r="J56" s="1">
        <v>280</v>
      </c>
      <c r="K56" s="1">
        <v>275</v>
      </c>
      <c r="L56" s="1">
        <v>312</v>
      </c>
      <c r="M56" s="1">
        <v>333</v>
      </c>
      <c r="N56" s="1">
        <v>340</v>
      </c>
      <c r="O56" s="1">
        <v>385</v>
      </c>
      <c r="P56" s="1">
        <f t="shared" si="2"/>
        <v>317.39999999999998</v>
      </c>
      <c r="Q56" s="1">
        <f t="shared" si="3"/>
        <v>31.575940207696114</v>
      </c>
    </row>
    <row r="57" spans="1:17" x14ac:dyDescent="0.45">
      <c r="A57" s="1" t="s">
        <v>300</v>
      </c>
      <c r="B57" s="1">
        <v>1</v>
      </c>
      <c r="C57" s="1" t="s">
        <v>39</v>
      </c>
      <c r="F57" s="1">
        <v>990</v>
      </c>
      <c r="G57" s="1">
        <v>650</v>
      </c>
      <c r="H57" s="1">
        <v>680</v>
      </c>
      <c r="I57" s="1">
        <v>946</v>
      </c>
      <c r="J57" s="1">
        <v>792</v>
      </c>
      <c r="K57" s="1">
        <v>1039</v>
      </c>
      <c r="L57" s="1">
        <v>790</v>
      </c>
      <c r="M57" s="1">
        <v>775</v>
      </c>
      <c r="N57" s="1">
        <v>843</v>
      </c>
      <c r="O57" s="1">
        <v>547</v>
      </c>
      <c r="P57" s="1">
        <f t="shared" si="2"/>
        <v>805.2</v>
      </c>
      <c r="Q57" s="1">
        <f t="shared" si="3"/>
        <v>147.58509409828622</v>
      </c>
    </row>
    <row r="58" spans="1:17" x14ac:dyDescent="0.45">
      <c r="A58" s="1" t="s">
        <v>299</v>
      </c>
      <c r="B58" s="1">
        <v>1</v>
      </c>
      <c r="C58" s="1" t="s">
        <v>39</v>
      </c>
      <c r="F58" s="1">
        <v>190</v>
      </c>
      <c r="G58" s="1">
        <v>215</v>
      </c>
      <c r="H58" s="1">
        <v>268</v>
      </c>
      <c r="I58" s="1">
        <v>357</v>
      </c>
      <c r="J58" s="1">
        <v>290</v>
      </c>
      <c r="K58" s="1">
        <v>437</v>
      </c>
      <c r="L58" s="1">
        <v>289</v>
      </c>
      <c r="M58" s="1">
        <v>241</v>
      </c>
      <c r="N58" s="1">
        <v>275</v>
      </c>
      <c r="O58" s="1">
        <v>222</v>
      </c>
      <c r="P58" s="1">
        <f t="shared" si="2"/>
        <v>278.39999999999998</v>
      </c>
      <c r="Q58" s="1">
        <f t="shared" si="3"/>
        <v>69.363102583434085</v>
      </c>
    </row>
    <row r="59" spans="1:17" x14ac:dyDescent="0.45">
      <c r="A59" s="1" t="s">
        <v>304</v>
      </c>
      <c r="B59" s="1">
        <v>1</v>
      </c>
      <c r="C59" s="1" t="s">
        <v>39</v>
      </c>
      <c r="F59" s="1">
        <v>397</v>
      </c>
      <c r="G59" s="1">
        <v>334</v>
      </c>
      <c r="H59" s="1">
        <v>440</v>
      </c>
      <c r="I59" s="1">
        <v>452</v>
      </c>
      <c r="J59" s="1">
        <v>550</v>
      </c>
      <c r="K59" s="1">
        <v>456</v>
      </c>
      <c r="L59" s="1">
        <v>495</v>
      </c>
      <c r="M59" s="1">
        <v>411</v>
      </c>
      <c r="N59" s="1">
        <v>324</v>
      </c>
      <c r="O59" s="1">
        <v>510</v>
      </c>
      <c r="P59" s="1">
        <f t="shared" si="2"/>
        <v>436.9</v>
      </c>
      <c r="Q59" s="1">
        <f t="shared" si="3"/>
        <v>69.073077244321468</v>
      </c>
    </row>
    <row r="60" spans="1:17" x14ac:dyDescent="0.45">
      <c r="A60" s="1" t="s">
        <v>303</v>
      </c>
      <c r="B60" s="1">
        <v>1</v>
      </c>
      <c r="C60" s="1" t="s">
        <v>39</v>
      </c>
      <c r="F60" s="1">
        <v>238</v>
      </c>
      <c r="G60" s="1">
        <v>257</v>
      </c>
      <c r="H60" s="1">
        <v>358</v>
      </c>
      <c r="I60" s="1">
        <v>265</v>
      </c>
      <c r="J60" s="1">
        <v>211</v>
      </c>
      <c r="K60" s="1">
        <v>266</v>
      </c>
      <c r="L60" s="1">
        <v>247</v>
      </c>
      <c r="M60" s="1">
        <v>215</v>
      </c>
      <c r="N60" s="1">
        <v>283</v>
      </c>
      <c r="O60" s="1">
        <v>358</v>
      </c>
      <c r="P60" s="1">
        <f t="shared" si="2"/>
        <v>269.8</v>
      </c>
      <c r="Q60" s="1">
        <f t="shared" si="3"/>
        <v>48.913801733253159</v>
      </c>
    </row>
    <row r="61" spans="1:17" x14ac:dyDescent="0.45">
      <c r="A61" s="1" t="s">
        <v>298</v>
      </c>
      <c r="B61" s="1">
        <v>1</v>
      </c>
      <c r="C61" s="1" t="s">
        <v>39</v>
      </c>
      <c r="F61" s="1">
        <v>485</v>
      </c>
      <c r="G61" s="1">
        <v>440</v>
      </c>
      <c r="H61" s="1">
        <v>516</v>
      </c>
      <c r="I61" s="1">
        <v>492</v>
      </c>
      <c r="J61" s="1">
        <v>540</v>
      </c>
      <c r="K61" s="1">
        <v>775</v>
      </c>
      <c r="L61" s="1">
        <v>682</v>
      </c>
      <c r="M61" s="1">
        <v>770</v>
      </c>
      <c r="N61" s="1">
        <v>533</v>
      </c>
      <c r="O61" s="1">
        <v>486</v>
      </c>
      <c r="P61" s="1">
        <f t="shared" si="2"/>
        <v>571.9</v>
      </c>
      <c r="Q61" s="1">
        <f t="shared" si="3"/>
        <v>117.03969412126811</v>
      </c>
    </row>
    <row r="62" spans="1:17" x14ac:dyDescent="0.45">
      <c r="A62" s="1" t="s">
        <v>296</v>
      </c>
      <c r="F62" s="1">
        <v>911</v>
      </c>
      <c r="G62" s="1">
        <v>905</v>
      </c>
      <c r="H62" s="1">
        <v>765</v>
      </c>
      <c r="I62" s="1">
        <v>700</v>
      </c>
      <c r="J62" s="1">
        <v>800</v>
      </c>
      <c r="K62" s="1">
        <v>865</v>
      </c>
      <c r="L62" s="1">
        <v>900</v>
      </c>
      <c r="M62" s="1">
        <v>922</v>
      </c>
      <c r="P62" s="1">
        <f t="shared" si="2"/>
        <v>846</v>
      </c>
      <c r="Q62" s="1">
        <f t="shared" si="3"/>
        <v>76.446059414465566</v>
      </c>
    </row>
    <row r="63" spans="1:17" x14ac:dyDescent="0.45">
      <c r="A63" s="1" t="s">
        <v>295</v>
      </c>
      <c r="B63" s="1">
        <v>16</v>
      </c>
      <c r="C63" s="1" t="s">
        <v>39</v>
      </c>
      <c r="F63" s="1">
        <v>2800</v>
      </c>
      <c r="G63" s="1">
        <v>3900</v>
      </c>
      <c r="H63" s="1">
        <v>1900</v>
      </c>
      <c r="I63" s="1">
        <v>3200</v>
      </c>
      <c r="J63" s="1">
        <v>3500</v>
      </c>
      <c r="P63" s="1">
        <f t="shared" si="2"/>
        <v>3060</v>
      </c>
      <c r="Q63" s="1">
        <f t="shared" si="3"/>
        <v>682.93484315855494</v>
      </c>
    </row>
    <row r="64" spans="1:17" x14ac:dyDescent="0.45">
      <c r="A64" s="1" t="s">
        <v>294</v>
      </c>
      <c r="B64" s="1">
        <v>16</v>
      </c>
      <c r="C64" s="1" t="s">
        <v>39</v>
      </c>
      <c r="F64" s="1">
        <v>1151</v>
      </c>
      <c r="G64" s="1">
        <v>770</v>
      </c>
      <c r="H64" s="1">
        <v>1500</v>
      </c>
      <c r="I64" s="1">
        <v>1112</v>
      </c>
      <c r="J64" s="1">
        <v>861</v>
      </c>
      <c r="K64" s="1">
        <v>1600</v>
      </c>
      <c r="P64" s="1">
        <f t="shared" si="2"/>
        <v>1165.6666666666667</v>
      </c>
      <c r="Q64" s="1">
        <f t="shared" si="3"/>
        <v>303.56035460660684</v>
      </c>
    </row>
    <row r="65" spans="1:17" x14ac:dyDescent="0.45">
      <c r="A65" s="1" t="s">
        <v>293</v>
      </c>
      <c r="B65" s="1">
        <v>16</v>
      </c>
      <c r="C65" s="1" t="s">
        <v>39</v>
      </c>
      <c r="F65" s="1">
        <v>2400</v>
      </c>
      <c r="G65" s="1">
        <v>1200</v>
      </c>
      <c r="H65" s="1">
        <v>2000</v>
      </c>
      <c r="I65" s="1">
        <v>2400</v>
      </c>
      <c r="P65" s="1">
        <f t="shared" ref="P65:P96" si="4">AVERAGE(F65:O65)</f>
        <v>2000</v>
      </c>
      <c r="Q65" s="1">
        <f t="shared" ref="Q65:Q96" si="5">_xlfn.STDEV.P(F65:O65)</f>
        <v>489.89794855663564</v>
      </c>
    </row>
    <row r="66" spans="1:17" x14ac:dyDescent="0.45">
      <c r="A66" s="1" t="s">
        <v>305</v>
      </c>
      <c r="B66" s="1">
        <v>1</v>
      </c>
      <c r="C66" s="1" t="s">
        <v>39</v>
      </c>
      <c r="F66" s="1">
        <v>212</v>
      </c>
      <c r="G66" s="1">
        <v>297</v>
      </c>
      <c r="H66" s="1">
        <v>400</v>
      </c>
      <c r="I66" s="1">
        <v>393</v>
      </c>
      <c r="J66" s="1">
        <v>403</v>
      </c>
      <c r="P66" s="1">
        <f t="shared" si="4"/>
        <v>341</v>
      </c>
      <c r="Q66" s="1">
        <f t="shared" si="5"/>
        <v>75.638614476998455</v>
      </c>
    </row>
    <row r="67" spans="1:17" x14ac:dyDescent="0.45">
      <c r="A67" s="1" t="s">
        <v>306</v>
      </c>
      <c r="B67" s="1">
        <v>1</v>
      </c>
      <c r="C67" s="1" t="s">
        <v>39</v>
      </c>
      <c r="F67" s="1">
        <v>280</v>
      </c>
      <c r="G67" s="1">
        <v>310</v>
      </c>
      <c r="H67" s="1">
        <v>252</v>
      </c>
      <c r="I67" s="1">
        <v>380</v>
      </c>
      <c r="J67" s="1">
        <v>259</v>
      </c>
      <c r="K67" s="1">
        <v>279</v>
      </c>
      <c r="P67" s="1">
        <f t="shared" si="4"/>
        <v>293.33333333333331</v>
      </c>
      <c r="Q67" s="1">
        <f t="shared" si="5"/>
        <v>42.93276397137997</v>
      </c>
    </row>
    <row r="68" spans="1:17" x14ac:dyDescent="0.45">
      <c r="A68" s="1" t="s">
        <v>313</v>
      </c>
      <c r="B68" s="1">
        <v>1</v>
      </c>
      <c r="C68" s="1" t="s">
        <v>39</v>
      </c>
      <c r="F68" s="1">
        <v>410</v>
      </c>
      <c r="G68" s="1">
        <v>463</v>
      </c>
      <c r="H68" s="1">
        <v>325</v>
      </c>
      <c r="I68" s="1">
        <v>485</v>
      </c>
      <c r="J68" s="1">
        <v>379</v>
      </c>
      <c r="K68" s="1">
        <v>386</v>
      </c>
      <c r="P68" s="1">
        <f t="shared" si="4"/>
        <v>408</v>
      </c>
      <c r="Q68" s="1">
        <f t="shared" si="5"/>
        <v>53.497663500381023</v>
      </c>
    </row>
    <row r="69" spans="1:17" x14ac:dyDescent="0.45">
      <c r="A69" s="1" t="s">
        <v>311</v>
      </c>
      <c r="B69" s="1">
        <v>1</v>
      </c>
      <c r="C69" s="1" t="s">
        <v>39</v>
      </c>
      <c r="F69" s="1">
        <v>350</v>
      </c>
      <c r="G69" s="1">
        <v>361</v>
      </c>
      <c r="H69" s="1">
        <v>519</v>
      </c>
      <c r="I69" s="1">
        <v>341</v>
      </c>
      <c r="J69" s="1">
        <v>320</v>
      </c>
      <c r="P69" s="1">
        <f t="shared" si="4"/>
        <v>378.2</v>
      </c>
      <c r="Q69" s="1">
        <f t="shared" si="5"/>
        <v>71.67537931535486</v>
      </c>
    </row>
    <row r="70" spans="1:17" x14ac:dyDescent="0.45">
      <c r="A70" s="1" t="s">
        <v>308</v>
      </c>
      <c r="B70" s="1">
        <v>1</v>
      </c>
      <c r="C70" s="1" t="s">
        <v>39</v>
      </c>
      <c r="F70" s="1">
        <v>565</v>
      </c>
      <c r="G70" s="1">
        <v>383</v>
      </c>
      <c r="H70" s="1">
        <v>296</v>
      </c>
      <c r="I70" s="1">
        <v>283</v>
      </c>
      <c r="J70" s="1">
        <v>378</v>
      </c>
      <c r="K70" s="1">
        <v>422</v>
      </c>
      <c r="L70" s="1">
        <v>341</v>
      </c>
      <c r="P70" s="1">
        <f t="shared" si="4"/>
        <v>381.14285714285717</v>
      </c>
      <c r="Q70" s="1">
        <f t="shared" si="5"/>
        <v>87.813810452129047</v>
      </c>
    </row>
    <row r="71" spans="1:17" x14ac:dyDescent="0.45">
      <c r="A71" s="1" t="s">
        <v>323</v>
      </c>
      <c r="B71" s="1">
        <v>1</v>
      </c>
      <c r="C71" s="1" t="s">
        <v>39</v>
      </c>
      <c r="F71" s="1">
        <v>1067</v>
      </c>
      <c r="G71" s="1">
        <v>1086</v>
      </c>
      <c r="H71" s="1">
        <v>1232</v>
      </c>
      <c r="I71" s="1">
        <v>1059</v>
      </c>
      <c r="J71" s="1">
        <v>899</v>
      </c>
      <c r="K71" s="1">
        <v>967</v>
      </c>
      <c r="L71" s="1">
        <v>1100</v>
      </c>
      <c r="P71" s="1">
        <f t="shared" si="4"/>
        <v>1058.5714285714287</v>
      </c>
      <c r="Q71" s="1">
        <f t="shared" si="5"/>
        <v>97.442814208213051</v>
      </c>
    </row>
    <row r="72" spans="1:17" x14ac:dyDescent="0.45">
      <c r="A72" s="1" t="s">
        <v>322</v>
      </c>
      <c r="B72" s="1">
        <v>1</v>
      </c>
      <c r="C72" s="1" t="s">
        <v>39</v>
      </c>
      <c r="F72" s="1">
        <v>965</v>
      </c>
      <c r="G72" s="1">
        <v>920</v>
      </c>
      <c r="H72" s="1">
        <v>971</v>
      </c>
      <c r="I72" s="1">
        <v>868</v>
      </c>
      <c r="J72" s="1">
        <v>820</v>
      </c>
      <c r="K72" s="1">
        <v>936</v>
      </c>
      <c r="L72" s="1">
        <v>498</v>
      </c>
      <c r="M72" s="1">
        <v>850</v>
      </c>
      <c r="N72" s="1">
        <v>1180</v>
      </c>
      <c r="P72" s="1">
        <f t="shared" si="4"/>
        <v>889.77777777777783</v>
      </c>
      <c r="Q72" s="1">
        <f t="shared" si="5"/>
        <v>169.950828037457</v>
      </c>
    </row>
    <row r="73" spans="1:17" x14ac:dyDescent="0.45">
      <c r="A73" s="1" t="s">
        <v>330</v>
      </c>
      <c r="B73" s="1">
        <v>1</v>
      </c>
      <c r="C73" s="1" t="s">
        <v>39</v>
      </c>
      <c r="F73" s="1">
        <v>420</v>
      </c>
      <c r="G73" s="1">
        <v>420</v>
      </c>
      <c r="H73" s="1">
        <v>496</v>
      </c>
      <c r="I73" s="1">
        <v>479</v>
      </c>
      <c r="J73" s="1">
        <v>543</v>
      </c>
      <c r="K73" s="1">
        <v>493</v>
      </c>
      <c r="L73" s="1">
        <v>536</v>
      </c>
      <c r="M73" s="1">
        <v>472</v>
      </c>
      <c r="N73" s="1">
        <v>464</v>
      </c>
      <c r="P73" s="1">
        <f t="shared" si="4"/>
        <v>480.33333333333331</v>
      </c>
      <c r="Q73" s="1">
        <f t="shared" si="5"/>
        <v>40.892813821284328</v>
      </c>
    </row>
    <row r="74" spans="1:17" x14ac:dyDescent="0.45">
      <c r="A74" s="1" t="s">
        <v>334</v>
      </c>
      <c r="B74" s="1">
        <v>1000</v>
      </c>
      <c r="C74" s="1" t="s">
        <v>39</v>
      </c>
      <c r="F74" s="1">
        <v>975</v>
      </c>
      <c r="G74" s="1">
        <v>1219</v>
      </c>
      <c r="H74" s="1">
        <v>1210</v>
      </c>
      <c r="I74" s="1">
        <v>1213</v>
      </c>
      <c r="J74" s="1">
        <v>863</v>
      </c>
      <c r="K74" s="1">
        <v>956</v>
      </c>
      <c r="L74" s="1">
        <v>1690</v>
      </c>
      <c r="P74" s="1">
        <f t="shared" si="4"/>
        <v>1160.8571428571429</v>
      </c>
      <c r="Q74" s="1">
        <f t="shared" si="5"/>
        <v>254.59627905003336</v>
      </c>
    </row>
    <row r="75" spans="1:17" x14ac:dyDescent="0.45">
      <c r="A75" s="1" t="s">
        <v>343</v>
      </c>
      <c r="B75" s="1">
        <v>1</v>
      </c>
      <c r="C75" s="1" t="s">
        <v>39</v>
      </c>
      <c r="F75" s="1">
        <v>819</v>
      </c>
      <c r="G75" s="1">
        <v>1168</v>
      </c>
      <c r="H75" s="1">
        <v>1003</v>
      </c>
      <c r="I75" s="1">
        <v>945</v>
      </c>
      <c r="J75" s="1">
        <v>998</v>
      </c>
      <c r="P75" s="1">
        <f t="shared" si="4"/>
        <v>986.6</v>
      </c>
      <c r="Q75" s="1">
        <f t="shared" si="5"/>
        <v>112.36120326874398</v>
      </c>
    </row>
    <row r="76" spans="1:17" x14ac:dyDescent="0.45">
      <c r="A76" s="1" t="s">
        <v>345</v>
      </c>
      <c r="B76" s="1">
        <v>72</v>
      </c>
      <c r="C76" s="1" t="s">
        <v>39</v>
      </c>
      <c r="F76" s="1">
        <v>334</v>
      </c>
      <c r="G76" s="1">
        <v>330</v>
      </c>
      <c r="H76" s="1">
        <v>353</v>
      </c>
      <c r="I76" s="1">
        <v>390</v>
      </c>
      <c r="J76" s="1">
        <v>398</v>
      </c>
      <c r="K76" s="1">
        <v>443</v>
      </c>
      <c r="L76" s="1">
        <v>338</v>
      </c>
      <c r="M76" s="1">
        <v>335</v>
      </c>
      <c r="N76" s="1">
        <v>375</v>
      </c>
      <c r="P76" s="1">
        <f t="shared" si="4"/>
        <v>366.22222222222223</v>
      </c>
      <c r="Q76" s="1">
        <f t="shared" si="5"/>
        <v>36.276033648732202</v>
      </c>
    </row>
    <row r="77" spans="1:17" x14ac:dyDescent="0.45">
      <c r="A77" s="1" t="s">
        <v>341</v>
      </c>
      <c r="B77" s="1">
        <v>1</v>
      </c>
      <c r="C77" s="1" t="s">
        <v>39</v>
      </c>
      <c r="F77" s="1">
        <v>367</v>
      </c>
      <c r="G77" s="1">
        <v>375</v>
      </c>
      <c r="H77" s="1">
        <v>383</v>
      </c>
      <c r="I77" s="1">
        <v>382</v>
      </c>
      <c r="J77" s="1">
        <v>398</v>
      </c>
      <c r="K77" s="1">
        <v>372</v>
      </c>
      <c r="L77" s="1">
        <v>418</v>
      </c>
      <c r="P77" s="1">
        <f t="shared" si="4"/>
        <v>385</v>
      </c>
      <c r="Q77" s="1">
        <f t="shared" si="5"/>
        <v>16.318263212907013</v>
      </c>
    </row>
    <row r="78" spans="1:17" x14ac:dyDescent="0.45">
      <c r="A78" s="1" t="s">
        <v>338</v>
      </c>
      <c r="B78" s="1">
        <v>5</v>
      </c>
      <c r="C78" s="1" t="s">
        <v>39</v>
      </c>
      <c r="F78" s="1">
        <v>506</v>
      </c>
      <c r="G78" s="1">
        <v>497</v>
      </c>
      <c r="H78" s="1">
        <v>490</v>
      </c>
      <c r="I78" s="1">
        <v>411</v>
      </c>
      <c r="J78" s="1">
        <v>420</v>
      </c>
      <c r="K78" s="1">
        <v>450</v>
      </c>
      <c r="L78" s="1">
        <v>354</v>
      </c>
      <c r="M78" s="1">
        <v>354</v>
      </c>
      <c r="P78" s="1">
        <f t="shared" si="4"/>
        <v>435.25</v>
      </c>
      <c r="Q78" s="1">
        <f t="shared" si="5"/>
        <v>57.071774985539044</v>
      </c>
    </row>
    <row r="79" spans="1:17" x14ac:dyDescent="0.45">
      <c r="A79" s="1" t="s">
        <v>337</v>
      </c>
      <c r="B79" s="1">
        <v>6</v>
      </c>
      <c r="C79" s="1" t="s">
        <v>39</v>
      </c>
      <c r="F79" s="1">
        <v>595</v>
      </c>
      <c r="G79" s="1">
        <v>591</v>
      </c>
      <c r="H79" s="1">
        <v>590</v>
      </c>
      <c r="I79" s="1">
        <v>665</v>
      </c>
      <c r="J79" s="1">
        <v>706</v>
      </c>
      <c r="K79" s="1">
        <v>615</v>
      </c>
      <c r="P79" s="1">
        <f t="shared" si="4"/>
        <v>627</v>
      </c>
      <c r="Q79" s="1">
        <f t="shared" si="5"/>
        <v>43.814000806439338</v>
      </c>
    </row>
    <row r="80" spans="1:17" x14ac:dyDescent="0.45">
      <c r="A80" s="1" t="s">
        <v>350</v>
      </c>
      <c r="B80" s="1">
        <v>1</v>
      </c>
      <c r="C80" s="1" t="s">
        <v>39</v>
      </c>
      <c r="F80" s="1">
        <v>575</v>
      </c>
      <c r="G80" s="1">
        <v>619</v>
      </c>
      <c r="H80" s="1">
        <v>432</v>
      </c>
      <c r="I80" s="1">
        <v>445</v>
      </c>
      <c r="J80" s="1">
        <v>585</v>
      </c>
      <c r="K80" s="1">
        <v>515</v>
      </c>
      <c r="L80" s="1">
        <v>517</v>
      </c>
      <c r="P80" s="1">
        <f t="shared" si="4"/>
        <v>526.85714285714289</v>
      </c>
      <c r="Q80" s="1">
        <f t="shared" si="5"/>
        <v>65.601455932076405</v>
      </c>
    </row>
    <row r="81" spans="1:17" x14ac:dyDescent="0.45">
      <c r="A81" s="1" t="s">
        <v>347</v>
      </c>
      <c r="B81" s="1">
        <v>1</v>
      </c>
      <c r="C81" s="1" t="s">
        <v>39</v>
      </c>
      <c r="F81" s="1">
        <v>440</v>
      </c>
      <c r="G81" s="1">
        <v>340</v>
      </c>
      <c r="H81" s="1">
        <v>510</v>
      </c>
      <c r="I81" s="1">
        <v>660</v>
      </c>
      <c r="J81" s="1">
        <v>390</v>
      </c>
      <c r="K81" s="1">
        <v>410</v>
      </c>
      <c r="L81" s="1">
        <v>460</v>
      </c>
      <c r="P81" s="1">
        <f t="shared" si="4"/>
        <v>458.57142857142856</v>
      </c>
      <c r="Q81" s="1">
        <f t="shared" si="5"/>
        <v>96.12916480720412</v>
      </c>
    </row>
    <row r="82" spans="1:17" x14ac:dyDescent="0.45">
      <c r="A82" s="1" t="s">
        <v>351</v>
      </c>
      <c r="B82" s="1">
        <v>1</v>
      </c>
      <c r="C82" s="1" t="s">
        <v>39</v>
      </c>
      <c r="F82" s="1">
        <v>434</v>
      </c>
      <c r="G82" s="1">
        <v>496</v>
      </c>
      <c r="H82" s="1">
        <v>576</v>
      </c>
      <c r="I82" s="1">
        <v>423</v>
      </c>
      <c r="J82" s="1">
        <v>520</v>
      </c>
      <c r="K82" s="1">
        <v>455</v>
      </c>
      <c r="L82" s="1">
        <v>565</v>
      </c>
      <c r="M82" s="1">
        <v>501</v>
      </c>
      <c r="P82" s="1">
        <f t="shared" si="4"/>
        <v>496.25</v>
      </c>
      <c r="Q82" s="1">
        <f t="shared" si="5"/>
        <v>53.168952406456157</v>
      </c>
    </row>
    <row r="83" spans="1:17" x14ac:dyDescent="0.45">
      <c r="A83" s="1" t="s">
        <v>360</v>
      </c>
      <c r="B83" s="1">
        <v>1</v>
      </c>
      <c r="C83" s="1" t="s">
        <v>39</v>
      </c>
      <c r="F83" s="1">
        <v>368</v>
      </c>
      <c r="G83" s="1">
        <v>390</v>
      </c>
      <c r="H83" s="1">
        <v>440</v>
      </c>
      <c r="I83" s="1">
        <v>580</v>
      </c>
      <c r="J83" s="1">
        <v>487</v>
      </c>
      <c r="K83" s="1">
        <v>520</v>
      </c>
      <c r="P83" s="1">
        <f t="shared" si="4"/>
        <v>464.16666666666669</v>
      </c>
      <c r="Q83" s="1">
        <f t="shared" si="5"/>
        <v>73.472027935050818</v>
      </c>
    </row>
    <row r="84" spans="1:17" x14ac:dyDescent="0.45">
      <c r="A84" s="1" t="s">
        <v>359</v>
      </c>
      <c r="B84" s="1">
        <v>1</v>
      </c>
      <c r="C84" s="1" t="s">
        <v>39</v>
      </c>
      <c r="F84" s="1">
        <v>391</v>
      </c>
      <c r="G84" s="1">
        <v>471</v>
      </c>
      <c r="H84" s="1">
        <v>306</v>
      </c>
      <c r="I84" s="1">
        <v>452</v>
      </c>
      <c r="J84" s="1">
        <v>420</v>
      </c>
      <c r="K84" s="1">
        <v>437</v>
      </c>
      <c r="P84" s="1">
        <f t="shared" si="4"/>
        <v>412.83333333333331</v>
      </c>
      <c r="Q84" s="1">
        <f t="shared" si="5"/>
        <v>53.917890248867202</v>
      </c>
    </row>
    <row r="85" spans="1:17" x14ac:dyDescent="0.45">
      <c r="A85" s="1" t="s">
        <v>357</v>
      </c>
      <c r="B85" s="1">
        <v>1</v>
      </c>
      <c r="C85" s="1" t="s">
        <v>39</v>
      </c>
      <c r="F85" s="1">
        <v>377</v>
      </c>
      <c r="G85" s="1">
        <v>379</v>
      </c>
      <c r="H85" s="1">
        <v>363</v>
      </c>
      <c r="I85" s="1">
        <v>374</v>
      </c>
      <c r="J85" s="1">
        <v>372</v>
      </c>
      <c r="K85" s="1">
        <v>370</v>
      </c>
      <c r="L85" s="1">
        <v>354</v>
      </c>
      <c r="M85" s="1">
        <v>365</v>
      </c>
      <c r="P85" s="1">
        <f t="shared" si="4"/>
        <v>369.25</v>
      </c>
      <c r="Q85" s="1">
        <f t="shared" si="5"/>
        <v>7.7095719725546372</v>
      </c>
    </row>
    <row r="86" spans="1:17" x14ac:dyDescent="0.45">
      <c r="A86" s="1" t="s">
        <v>353</v>
      </c>
      <c r="B86" s="1">
        <v>1</v>
      </c>
      <c r="C86" s="1" t="s">
        <v>39</v>
      </c>
      <c r="F86" s="1">
        <v>3400</v>
      </c>
      <c r="G86" s="1">
        <v>4100</v>
      </c>
      <c r="H86" s="1">
        <v>2900</v>
      </c>
      <c r="I86" s="1">
        <v>1601</v>
      </c>
      <c r="J86" s="1">
        <v>1500</v>
      </c>
      <c r="K86" s="1">
        <v>2450</v>
      </c>
      <c r="P86" s="1">
        <f t="shared" si="4"/>
        <v>2658.5</v>
      </c>
      <c r="Q86" s="1">
        <f t="shared" si="5"/>
        <v>930.05084986431439</v>
      </c>
    </row>
    <row r="87" spans="1:17" x14ac:dyDescent="0.45">
      <c r="A87" s="1" t="s">
        <v>374</v>
      </c>
      <c r="B87" s="1">
        <v>1</v>
      </c>
      <c r="C87" s="1" t="s">
        <v>39</v>
      </c>
      <c r="F87" s="1">
        <v>336</v>
      </c>
      <c r="G87" s="1">
        <v>365</v>
      </c>
      <c r="H87" s="1">
        <v>395</v>
      </c>
      <c r="I87" s="1">
        <v>390</v>
      </c>
      <c r="J87" s="1">
        <v>354</v>
      </c>
      <c r="K87" s="1">
        <v>395</v>
      </c>
      <c r="P87" s="1">
        <f t="shared" si="4"/>
        <v>372.5</v>
      </c>
      <c r="Q87" s="1">
        <f t="shared" si="5"/>
        <v>22.544400635190993</v>
      </c>
    </row>
    <row r="88" spans="1:17" x14ac:dyDescent="0.45">
      <c r="A88" s="1" t="s">
        <v>373</v>
      </c>
      <c r="B88" s="1">
        <v>1</v>
      </c>
      <c r="C88" s="1" t="s">
        <v>39</v>
      </c>
      <c r="F88" s="1">
        <v>1400</v>
      </c>
      <c r="G88" s="1">
        <v>713</v>
      </c>
      <c r="H88" s="1">
        <v>568</v>
      </c>
      <c r="I88" s="1">
        <v>1094</v>
      </c>
      <c r="J88" s="1">
        <v>828</v>
      </c>
      <c r="K88" s="1">
        <v>627</v>
      </c>
      <c r="L88" s="1">
        <v>658</v>
      </c>
      <c r="P88" s="1">
        <f t="shared" si="4"/>
        <v>841.14285714285711</v>
      </c>
      <c r="Q88" s="1">
        <f t="shared" si="5"/>
        <v>279.50386073051891</v>
      </c>
    </row>
    <row r="89" spans="1:17" x14ac:dyDescent="0.45">
      <c r="A89" s="1" t="s">
        <v>378</v>
      </c>
      <c r="B89" s="1">
        <v>1</v>
      </c>
      <c r="C89" s="1" t="s">
        <v>39</v>
      </c>
      <c r="F89" s="1">
        <v>1500</v>
      </c>
      <c r="G89" s="1">
        <v>790</v>
      </c>
      <c r="H89" s="1">
        <v>1070</v>
      </c>
      <c r="I89" s="1">
        <v>517</v>
      </c>
      <c r="J89" s="1">
        <v>602</v>
      </c>
      <c r="K89" s="1">
        <v>527</v>
      </c>
      <c r="L89" s="1">
        <v>830</v>
      </c>
      <c r="M89" s="1">
        <v>729</v>
      </c>
      <c r="P89" s="1">
        <f t="shared" si="4"/>
        <v>820.625</v>
      </c>
      <c r="Q89" s="1">
        <f t="shared" si="5"/>
        <v>308.09087032075456</v>
      </c>
    </row>
    <row r="90" spans="1:17" x14ac:dyDescent="0.45">
      <c r="A90" s="1" t="s">
        <v>375</v>
      </c>
      <c r="B90" s="1">
        <v>1</v>
      </c>
      <c r="C90" s="1" t="s">
        <v>39</v>
      </c>
      <c r="F90" s="1">
        <v>439</v>
      </c>
      <c r="G90" s="1">
        <v>289</v>
      </c>
      <c r="H90" s="1">
        <v>420</v>
      </c>
      <c r="I90" s="1">
        <v>363</v>
      </c>
      <c r="J90" s="1">
        <v>414</v>
      </c>
      <c r="K90" s="1">
        <v>413</v>
      </c>
      <c r="L90" s="1">
        <v>474</v>
      </c>
      <c r="M90" s="1">
        <v>371</v>
      </c>
      <c r="P90" s="1">
        <f t="shared" si="4"/>
        <v>397.875</v>
      </c>
      <c r="Q90" s="1">
        <f t="shared" si="5"/>
        <v>52.745704801433831</v>
      </c>
    </row>
    <row r="91" spans="1:17" x14ac:dyDescent="0.45">
      <c r="A91" s="1" t="s">
        <v>389</v>
      </c>
      <c r="B91" s="1">
        <v>1</v>
      </c>
      <c r="C91" s="1" t="s">
        <v>39</v>
      </c>
      <c r="F91" s="1">
        <v>693</v>
      </c>
      <c r="G91" s="1">
        <v>575</v>
      </c>
      <c r="H91" s="1">
        <v>851</v>
      </c>
      <c r="I91" s="1">
        <v>434</v>
      </c>
      <c r="J91" s="1">
        <v>678</v>
      </c>
      <c r="P91" s="1">
        <f t="shared" si="4"/>
        <v>646.20000000000005</v>
      </c>
      <c r="Q91" s="1">
        <f t="shared" si="5"/>
        <v>138.01652075023483</v>
      </c>
    </row>
    <row r="92" spans="1:17" x14ac:dyDescent="0.45">
      <c r="A92" s="1" t="s">
        <v>388</v>
      </c>
      <c r="B92" s="1">
        <v>1</v>
      </c>
      <c r="C92" s="1" t="s">
        <v>39</v>
      </c>
      <c r="F92" s="1">
        <v>693</v>
      </c>
      <c r="G92" s="1">
        <v>856</v>
      </c>
      <c r="H92" s="1">
        <v>1043</v>
      </c>
      <c r="I92" s="1">
        <v>532</v>
      </c>
      <c r="J92" s="1">
        <v>534</v>
      </c>
      <c r="K92" s="1">
        <v>730</v>
      </c>
      <c r="P92" s="1">
        <f t="shared" si="4"/>
        <v>731.33333333333337</v>
      </c>
      <c r="Q92" s="1">
        <f t="shared" si="5"/>
        <v>179.26857566852652</v>
      </c>
    </row>
    <row r="93" spans="1:17" x14ac:dyDescent="0.45">
      <c r="A93" s="1" t="s">
        <v>387</v>
      </c>
      <c r="B93" s="1">
        <v>1</v>
      </c>
      <c r="C93" s="1" t="s">
        <v>39</v>
      </c>
      <c r="F93" s="1">
        <v>276</v>
      </c>
      <c r="G93" s="1">
        <v>307</v>
      </c>
      <c r="H93" s="1">
        <v>296</v>
      </c>
      <c r="I93" s="1">
        <v>295</v>
      </c>
      <c r="J93" s="1">
        <v>307</v>
      </c>
      <c r="K93" s="1">
        <v>290</v>
      </c>
      <c r="L93" s="1">
        <v>307</v>
      </c>
      <c r="P93" s="1">
        <f t="shared" si="4"/>
        <v>296.85714285714283</v>
      </c>
      <c r="Q93" s="1">
        <f t="shared" si="5"/>
        <v>10.656032113698009</v>
      </c>
    </row>
    <row r="94" spans="1:17" x14ac:dyDescent="0.45">
      <c r="A94" s="1" t="s">
        <v>383</v>
      </c>
      <c r="B94" s="1">
        <v>1</v>
      </c>
      <c r="C94" s="1" t="s">
        <v>39</v>
      </c>
      <c r="F94" s="1">
        <v>305</v>
      </c>
      <c r="G94" s="1">
        <v>303</v>
      </c>
      <c r="H94" s="1">
        <v>299</v>
      </c>
      <c r="I94" s="1">
        <v>311</v>
      </c>
      <c r="P94" s="1">
        <f t="shared" si="4"/>
        <v>304.5</v>
      </c>
      <c r="Q94" s="1">
        <f t="shared" si="5"/>
        <v>4.3301270189221936</v>
      </c>
    </row>
    <row r="95" spans="1:17" x14ac:dyDescent="0.45">
      <c r="A95" s="1" t="s">
        <v>380</v>
      </c>
      <c r="B95" s="1">
        <v>1</v>
      </c>
      <c r="C95" s="1" t="s">
        <v>39</v>
      </c>
      <c r="F95" s="1">
        <v>258</v>
      </c>
      <c r="G95" s="1">
        <v>269</v>
      </c>
      <c r="H95" s="1">
        <v>348</v>
      </c>
      <c r="I95" s="1">
        <v>253</v>
      </c>
      <c r="J95" s="1">
        <v>264</v>
      </c>
      <c r="K95" s="1">
        <v>363</v>
      </c>
      <c r="L95" s="1">
        <v>332</v>
      </c>
      <c r="P95" s="1">
        <f t="shared" si="4"/>
        <v>298.14285714285717</v>
      </c>
      <c r="Q95" s="1">
        <f t="shared" si="5"/>
        <v>43.920150180033936</v>
      </c>
    </row>
    <row r="96" spans="1:17" x14ac:dyDescent="0.45">
      <c r="A96" s="1" t="s">
        <v>392</v>
      </c>
      <c r="B96" s="1">
        <v>3</v>
      </c>
      <c r="C96" s="1" t="s">
        <v>39</v>
      </c>
      <c r="F96" s="1">
        <v>973</v>
      </c>
      <c r="G96" s="1">
        <v>650</v>
      </c>
      <c r="H96" s="1">
        <v>950</v>
      </c>
      <c r="I96" s="1">
        <v>920</v>
      </c>
      <c r="J96" s="1">
        <v>669</v>
      </c>
      <c r="K96" s="1">
        <v>627</v>
      </c>
      <c r="L96" s="1">
        <v>965</v>
      </c>
      <c r="P96" s="1">
        <f t="shared" si="4"/>
        <v>822</v>
      </c>
      <c r="Q96" s="1">
        <f t="shared" si="5"/>
        <v>151.30668949426621</v>
      </c>
    </row>
    <row r="97" spans="1:17" x14ac:dyDescent="0.45">
      <c r="A97" s="1" t="s">
        <v>390</v>
      </c>
      <c r="B97" s="1">
        <v>1</v>
      </c>
      <c r="C97" s="1" t="s">
        <v>39</v>
      </c>
      <c r="F97" s="1">
        <v>531</v>
      </c>
      <c r="G97" s="1">
        <v>620</v>
      </c>
      <c r="H97" s="1">
        <v>568</v>
      </c>
      <c r="I97" s="1">
        <v>545</v>
      </c>
      <c r="J97" s="1">
        <v>582</v>
      </c>
      <c r="K97" s="1">
        <v>562</v>
      </c>
      <c r="L97" s="1">
        <v>564</v>
      </c>
      <c r="M97" s="1">
        <v>537</v>
      </c>
      <c r="P97" s="1">
        <f t="shared" ref="P97:P128" si="6">AVERAGE(F97:O97)</f>
        <v>563.625</v>
      </c>
      <c r="Q97" s="1">
        <f t="shared" ref="Q97:Q128" si="7">_xlfn.STDEV.P(F97:O97)</f>
        <v>26.593878524953819</v>
      </c>
    </row>
    <row r="98" spans="1:17" x14ac:dyDescent="0.45">
      <c r="A98" s="1" t="s">
        <v>395</v>
      </c>
      <c r="B98" s="1">
        <v>1</v>
      </c>
      <c r="C98" s="1" t="s">
        <v>39</v>
      </c>
      <c r="F98" s="1">
        <v>473</v>
      </c>
      <c r="G98" s="1">
        <v>465</v>
      </c>
      <c r="H98" s="1">
        <v>467</v>
      </c>
      <c r="I98" s="1">
        <v>442</v>
      </c>
      <c r="J98" s="1">
        <v>463</v>
      </c>
      <c r="K98" s="1">
        <v>500</v>
      </c>
      <c r="L98" s="1">
        <v>459</v>
      </c>
      <c r="M98" s="1">
        <v>469</v>
      </c>
      <c r="P98" s="1">
        <f t="shared" si="6"/>
        <v>467.25</v>
      </c>
      <c r="Q98" s="1">
        <f t="shared" si="7"/>
        <v>15.155444566227676</v>
      </c>
    </row>
    <row r="99" spans="1:17" x14ac:dyDescent="0.45">
      <c r="A99" s="1" t="s">
        <v>393</v>
      </c>
      <c r="B99" s="1">
        <v>1</v>
      </c>
      <c r="C99" s="1" t="s">
        <v>39</v>
      </c>
      <c r="F99" s="1">
        <v>780</v>
      </c>
      <c r="G99" s="1">
        <v>585</v>
      </c>
      <c r="H99" s="1">
        <v>750</v>
      </c>
      <c r="I99" s="1">
        <v>866</v>
      </c>
      <c r="J99" s="1">
        <v>606</v>
      </c>
      <c r="K99" s="1">
        <v>592</v>
      </c>
      <c r="L99" s="1">
        <v>728</v>
      </c>
      <c r="M99" s="1">
        <v>755</v>
      </c>
      <c r="N99" s="1">
        <v>739</v>
      </c>
      <c r="O99" s="1">
        <v>582</v>
      </c>
      <c r="P99" s="1">
        <f t="shared" si="6"/>
        <v>698.3</v>
      </c>
      <c r="Q99" s="1">
        <f t="shared" si="7"/>
        <v>94.5547989263369</v>
      </c>
    </row>
    <row r="100" spans="1:17" x14ac:dyDescent="0.45">
      <c r="A100" s="1" t="s">
        <v>401</v>
      </c>
      <c r="P100" s="1" t="e">
        <f t="shared" si="6"/>
        <v>#DIV/0!</v>
      </c>
      <c r="Q100" s="1" t="e">
        <f t="shared" si="7"/>
        <v>#DIV/0!</v>
      </c>
    </row>
    <row r="101" spans="1:17" x14ac:dyDescent="0.45">
      <c r="A101" s="1" t="s">
        <v>400</v>
      </c>
      <c r="B101" s="1">
        <v>24</v>
      </c>
      <c r="C101" s="1" t="s">
        <v>39</v>
      </c>
      <c r="F101" s="1">
        <v>289</v>
      </c>
      <c r="G101" s="1">
        <v>230</v>
      </c>
      <c r="H101" s="1">
        <v>260</v>
      </c>
      <c r="I101" s="1">
        <v>318</v>
      </c>
      <c r="J101" s="1">
        <v>292</v>
      </c>
      <c r="K101" s="1">
        <v>316</v>
      </c>
      <c r="L101" s="1">
        <v>298</v>
      </c>
      <c r="M101" s="1">
        <v>310</v>
      </c>
      <c r="P101" s="1">
        <f t="shared" si="6"/>
        <v>289.125</v>
      </c>
      <c r="Q101" s="1">
        <f t="shared" si="7"/>
        <v>28.334773247725135</v>
      </c>
    </row>
    <row r="102" spans="1:17" x14ac:dyDescent="0.45">
      <c r="A102" s="1" t="s">
        <v>396</v>
      </c>
      <c r="B102" s="1">
        <v>1</v>
      </c>
      <c r="C102" s="1" t="s">
        <v>39</v>
      </c>
      <c r="F102" s="1">
        <v>1350</v>
      </c>
      <c r="G102" s="1">
        <v>1070</v>
      </c>
      <c r="H102" s="1">
        <v>782</v>
      </c>
      <c r="I102" s="1">
        <v>353</v>
      </c>
      <c r="J102" s="1">
        <v>408</v>
      </c>
      <c r="K102" s="1">
        <v>708</v>
      </c>
      <c r="L102" s="1">
        <v>497</v>
      </c>
      <c r="M102" s="1">
        <v>367</v>
      </c>
      <c r="P102" s="1">
        <f t="shared" si="6"/>
        <v>691.875</v>
      </c>
      <c r="Q102" s="1">
        <f t="shared" si="7"/>
        <v>339.74822939200141</v>
      </c>
    </row>
    <row r="103" spans="1:17" x14ac:dyDescent="0.45">
      <c r="A103" s="1" t="s">
        <v>404</v>
      </c>
      <c r="B103" s="1">
        <v>1</v>
      </c>
      <c r="C103" s="1" t="s">
        <v>39</v>
      </c>
      <c r="F103" s="1">
        <v>350</v>
      </c>
      <c r="G103" s="1">
        <v>450</v>
      </c>
      <c r="H103" s="1">
        <v>330</v>
      </c>
      <c r="I103" s="1">
        <v>397</v>
      </c>
      <c r="J103" s="1">
        <v>370</v>
      </c>
      <c r="K103" s="1">
        <v>420</v>
      </c>
      <c r="L103" s="1">
        <v>481</v>
      </c>
      <c r="P103" s="1">
        <f t="shared" si="6"/>
        <v>399.71428571428572</v>
      </c>
      <c r="Q103" s="1">
        <f t="shared" si="7"/>
        <v>50.383427790478557</v>
      </c>
    </row>
    <row r="104" spans="1:17" x14ac:dyDescent="0.45">
      <c r="A104" s="1" t="s">
        <v>402</v>
      </c>
      <c r="B104" s="1">
        <v>1</v>
      </c>
      <c r="C104" s="1" t="s">
        <v>39</v>
      </c>
      <c r="F104" s="1">
        <v>1600</v>
      </c>
      <c r="G104" s="1">
        <v>1414</v>
      </c>
      <c r="H104" s="1">
        <v>1000</v>
      </c>
      <c r="I104" s="1">
        <v>1537</v>
      </c>
      <c r="J104" s="1">
        <v>1648</v>
      </c>
      <c r="K104" s="1">
        <v>1789</v>
      </c>
      <c r="L104" s="1">
        <v>1273</v>
      </c>
      <c r="M104" s="1">
        <v>1671</v>
      </c>
      <c r="P104" s="1">
        <f t="shared" si="6"/>
        <v>1491.5</v>
      </c>
      <c r="Q104" s="1">
        <f t="shared" si="7"/>
        <v>238.32278531437149</v>
      </c>
    </row>
    <row r="105" spans="1:17" x14ac:dyDescent="0.45">
      <c r="A105" s="1" t="s">
        <v>411</v>
      </c>
      <c r="B105" s="1">
        <v>1</v>
      </c>
      <c r="C105" s="1" t="s">
        <v>39</v>
      </c>
      <c r="F105" s="1">
        <v>494</v>
      </c>
      <c r="G105" s="1">
        <v>391</v>
      </c>
      <c r="H105" s="1">
        <v>397</v>
      </c>
      <c r="I105" s="1">
        <v>438</v>
      </c>
      <c r="J105" s="1">
        <v>406</v>
      </c>
      <c r="P105" s="1">
        <f t="shared" si="6"/>
        <v>425.2</v>
      </c>
      <c r="Q105" s="1">
        <f t="shared" si="7"/>
        <v>38.028410432201866</v>
      </c>
    </row>
    <row r="106" spans="1:17" x14ac:dyDescent="0.45">
      <c r="A106" s="1" t="s">
        <v>407</v>
      </c>
      <c r="B106" s="1">
        <v>1</v>
      </c>
      <c r="C106" s="1" t="s">
        <v>39</v>
      </c>
      <c r="P106" s="1" t="e">
        <f t="shared" si="6"/>
        <v>#DIV/0!</v>
      </c>
      <c r="Q106" s="1" t="e">
        <f t="shared" si="7"/>
        <v>#DIV/0!</v>
      </c>
    </row>
    <row r="107" spans="1:17" x14ac:dyDescent="0.45">
      <c r="A107" s="1" t="s">
        <v>409</v>
      </c>
      <c r="B107" s="1">
        <v>1</v>
      </c>
      <c r="C107" s="1" t="s">
        <v>39</v>
      </c>
      <c r="F107" s="1">
        <v>1528</v>
      </c>
      <c r="G107" s="1">
        <v>775</v>
      </c>
      <c r="H107" s="1">
        <v>628</v>
      </c>
      <c r="I107" s="1">
        <v>1279</v>
      </c>
      <c r="J107" s="1">
        <v>877</v>
      </c>
      <c r="K107" s="1">
        <v>471</v>
      </c>
      <c r="P107" s="1">
        <f t="shared" si="6"/>
        <v>926.33333333333337</v>
      </c>
      <c r="Q107" s="1">
        <f t="shared" si="7"/>
        <v>366.97941207769253</v>
      </c>
    </row>
    <row r="108" spans="1:17" x14ac:dyDescent="0.45">
      <c r="A108" s="1" t="s">
        <v>407</v>
      </c>
      <c r="B108" s="1">
        <v>1</v>
      </c>
      <c r="C108" s="1" t="s">
        <v>39</v>
      </c>
      <c r="F108" s="1">
        <v>520</v>
      </c>
      <c r="G108" s="1">
        <v>645</v>
      </c>
      <c r="H108" s="1">
        <v>475</v>
      </c>
      <c r="I108" s="1">
        <v>481</v>
      </c>
      <c r="J108" s="1">
        <v>468</v>
      </c>
      <c r="K108" s="1">
        <v>472</v>
      </c>
      <c r="L108" s="1">
        <v>507</v>
      </c>
      <c r="M108" s="1">
        <v>451</v>
      </c>
      <c r="P108" s="1">
        <f t="shared" si="6"/>
        <v>502.375</v>
      </c>
      <c r="Q108" s="1">
        <f t="shared" si="7"/>
        <v>57.688684982412276</v>
      </c>
    </row>
    <row r="109" spans="1:17" x14ac:dyDescent="0.45">
      <c r="A109" s="1" t="s">
        <v>415</v>
      </c>
      <c r="B109" s="1">
        <v>1</v>
      </c>
      <c r="C109" s="1" t="s">
        <v>39</v>
      </c>
      <c r="F109" s="1">
        <v>443</v>
      </c>
      <c r="G109" s="1">
        <v>355</v>
      </c>
      <c r="H109" s="1">
        <v>470</v>
      </c>
      <c r="I109" s="1">
        <v>860</v>
      </c>
      <c r="J109" s="1">
        <v>361</v>
      </c>
      <c r="K109" s="1">
        <v>719</v>
      </c>
      <c r="L109" s="1">
        <v>616</v>
      </c>
      <c r="P109" s="1">
        <f t="shared" si="6"/>
        <v>546.28571428571433</v>
      </c>
      <c r="Q109" s="1">
        <f t="shared" si="7"/>
        <v>177.4886026809402</v>
      </c>
    </row>
    <row r="110" spans="1:17" x14ac:dyDescent="0.45">
      <c r="A110" s="1" t="s">
        <v>414</v>
      </c>
      <c r="B110" s="1">
        <v>1</v>
      </c>
      <c r="C110" s="1" t="s">
        <v>39</v>
      </c>
      <c r="F110" s="1">
        <v>389</v>
      </c>
      <c r="G110" s="1">
        <v>379</v>
      </c>
      <c r="H110" s="1">
        <v>362</v>
      </c>
      <c r="I110" s="1">
        <v>441</v>
      </c>
      <c r="J110" s="1">
        <v>399</v>
      </c>
      <c r="K110" s="1">
        <v>474</v>
      </c>
      <c r="L110" s="1">
        <v>412</v>
      </c>
      <c r="P110" s="1">
        <f t="shared" si="6"/>
        <v>408</v>
      </c>
      <c r="Q110" s="1">
        <f t="shared" si="7"/>
        <v>35.576878526850635</v>
      </c>
    </row>
    <row r="111" spans="1:17" x14ac:dyDescent="0.45">
      <c r="A111" s="1" t="s">
        <v>423</v>
      </c>
      <c r="B111" s="1">
        <v>1</v>
      </c>
      <c r="C111" s="1" t="s">
        <v>39</v>
      </c>
      <c r="F111" s="1">
        <v>1600</v>
      </c>
      <c r="G111" s="1">
        <v>1200</v>
      </c>
      <c r="H111" s="1">
        <v>1213</v>
      </c>
      <c r="I111" s="1">
        <v>1645</v>
      </c>
      <c r="J111" s="1">
        <v>1300</v>
      </c>
      <c r="P111" s="1">
        <f t="shared" si="6"/>
        <v>1391.6</v>
      </c>
      <c r="Q111" s="1">
        <f t="shared" si="7"/>
        <v>192.16721884858509</v>
      </c>
    </row>
    <row r="112" spans="1:17" x14ac:dyDescent="0.45">
      <c r="A112" s="1" t="s">
        <v>416</v>
      </c>
      <c r="B112" s="1">
        <v>1</v>
      </c>
      <c r="C112" s="1" t="s">
        <v>39</v>
      </c>
      <c r="F112" s="1">
        <v>4200</v>
      </c>
      <c r="G112" s="1">
        <v>5800</v>
      </c>
      <c r="H112" s="1">
        <v>4215</v>
      </c>
      <c r="I112" s="1">
        <v>5270</v>
      </c>
      <c r="J112" s="1">
        <v>5466</v>
      </c>
      <c r="K112" s="1">
        <v>4801</v>
      </c>
      <c r="P112" s="1">
        <f t="shared" si="6"/>
        <v>4958.666666666667</v>
      </c>
      <c r="Q112" s="1">
        <f t="shared" si="7"/>
        <v>607.67745464916572</v>
      </c>
    </row>
    <row r="113" spans="1:17" x14ac:dyDescent="0.45">
      <c r="A113" s="1" t="s">
        <v>420</v>
      </c>
      <c r="B113" s="1">
        <v>1</v>
      </c>
      <c r="C113" s="1" t="s">
        <v>39</v>
      </c>
      <c r="F113" s="1">
        <v>357</v>
      </c>
      <c r="G113" s="1">
        <v>425</v>
      </c>
      <c r="H113" s="1">
        <v>311</v>
      </c>
      <c r="I113" s="1">
        <v>381</v>
      </c>
      <c r="J113" s="1">
        <v>420</v>
      </c>
      <c r="K113" s="1">
        <v>430</v>
      </c>
      <c r="P113" s="1">
        <f t="shared" si="6"/>
        <v>387.33333333333331</v>
      </c>
      <c r="Q113" s="1">
        <f t="shared" si="7"/>
        <v>42.998707990925595</v>
      </c>
    </row>
    <row r="114" spans="1:17" x14ac:dyDescent="0.45">
      <c r="A114" s="1" t="s">
        <v>428</v>
      </c>
      <c r="B114" s="1">
        <f>7*24</f>
        <v>168</v>
      </c>
      <c r="C114" s="1" t="s">
        <v>39</v>
      </c>
      <c r="F114" s="1">
        <v>432</v>
      </c>
      <c r="G114" s="1">
        <v>408</v>
      </c>
      <c r="H114" s="1">
        <v>698</v>
      </c>
      <c r="I114" s="1">
        <v>445</v>
      </c>
      <c r="J114" s="1">
        <v>473</v>
      </c>
      <c r="K114" s="1">
        <v>467</v>
      </c>
      <c r="L114" s="1">
        <v>514</v>
      </c>
      <c r="M114" s="1">
        <v>549</v>
      </c>
      <c r="P114" s="1">
        <f t="shared" si="6"/>
        <v>498.25</v>
      </c>
      <c r="Q114" s="1">
        <f t="shared" si="7"/>
        <v>86.391188786820152</v>
      </c>
    </row>
    <row r="115" spans="1:17" x14ac:dyDescent="0.45">
      <c r="A115" s="1" t="s">
        <v>427</v>
      </c>
      <c r="B115" s="1">
        <v>1</v>
      </c>
      <c r="C115" s="1" t="s">
        <v>39</v>
      </c>
      <c r="F115" s="1">
        <v>345</v>
      </c>
      <c r="G115" s="1">
        <v>315</v>
      </c>
      <c r="P115" s="1">
        <f t="shared" si="6"/>
        <v>330</v>
      </c>
      <c r="Q115" s="1">
        <f t="shared" si="7"/>
        <v>15</v>
      </c>
    </row>
    <row r="116" spans="1:17" x14ac:dyDescent="0.45">
      <c r="A116" s="1" t="s">
        <v>425</v>
      </c>
      <c r="B116" s="1">
        <f>7*24</f>
        <v>168</v>
      </c>
      <c r="C116" s="1" t="s">
        <v>39</v>
      </c>
      <c r="F116" s="1">
        <v>362</v>
      </c>
      <c r="G116" s="1">
        <v>376</v>
      </c>
      <c r="H116" s="1">
        <v>474</v>
      </c>
      <c r="I116" s="1">
        <v>643</v>
      </c>
      <c r="J116" s="1">
        <v>526</v>
      </c>
      <c r="K116" s="1">
        <v>411</v>
      </c>
      <c r="L116" s="1">
        <v>324</v>
      </c>
      <c r="M116" s="1">
        <v>342</v>
      </c>
      <c r="P116" s="1">
        <f t="shared" si="6"/>
        <v>432.25</v>
      </c>
      <c r="Q116" s="1">
        <f t="shared" si="7"/>
        <v>102.07931964898668</v>
      </c>
    </row>
    <row r="117" spans="1:17" x14ac:dyDescent="0.45">
      <c r="A117" s="1" t="s">
        <v>431</v>
      </c>
      <c r="B117" s="1">
        <f>24*8</f>
        <v>192</v>
      </c>
      <c r="C117" s="1" t="s">
        <v>39</v>
      </c>
      <c r="F117" s="1">
        <v>680</v>
      </c>
      <c r="G117" s="1">
        <v>718</v>
      </c>
      <c r="H117" s="1">
        <v>589</v>
      </c>
      <c r="I117" s="1">
        <v>605</v>
      </c>
      <c r="J117" s="1">
        <v>830</v>
      </c>
      <c r="K117" s="1">
        <v>655</v>
      </c>
      <c r="L117" s="1">
        <v>660</v>
      </c>
      <c r="P117" s="1">
        <f t="shared" si="6"/>
        <v>676.71428571428567</v>
      </c>
      <c r="Q117" s="1">
        <f t="shared" si="7"/>
        <v>74.449818738557596</v>
      </c>
    </row>
    <row r="118" spans="1:17" x14ac:dyDescent="0.45">
      <c r="A118" s="1" t="s">
        <v>435</v>
      </c>
      <c r="B118" s="1">
        <v>1</v>
      </c>
      <c r="C118" s="1" t="s">
        <v>39</v>
      </c>
      <c r="F118" s="1">
        <v>597</v>
      </c>
      <c r="G118" s="1">
        <v>460</v>
      </c>
      <c r="H118" s="1">
        <v>689</v>
      </c>
      <c r="I118" s="1">
        <v>901</v>
      </c>
      <c r="J118" s="1">
        <v>933</v>
      </c>
      <c r="K118" s="1">
        <v>754</v>
      </c>
      <c r="L118" s="1">
        <v>615</v>
      </c>
      <c r="M118" s="1">
        <v>989</v>
      </c>
      <c r="P118" s="1">
        <f t="shared" si="6"/>
        <v>742.25</v>
      </c>
      <c r="Q118" s="1">
        <f t="shared" si="7"/>
        <v>174.06949043413667</v>
      </c>
    </row>
    <row r="119" spans="1:17" x14ac:dyDescent="0.45">
      <c r="A119" s="1" t="s">
        <v>438</v>
      </c>
      <c r="B119" s="1">
        <v>1</v>
      </c>
      <c r="C119" s="1" t="s">
        <v>39</v>
      </c>
      <c r="F119" s="1">
        <v>529</v>
      </c>
      <c r="G119" s="1">
        <v>451</v>
      </c>
      <c r="H119" s="1">
        <v>578</v>
      </c>
      <c r="I119" s="1">
        <v>503</v>
      </c>
      <c r="J119" s="1">
        <v>594</v>
      </c>
      <c r="K119" s="1">
        <v>585</v>
      </c>
      <c r="P119" s="1">
        <f t="shared" si="6"/>
        <v>540</v>
      </c>
      <c r="Q119" s="1">
        <f t="shared" si="7"/>
        <v>51.309518285272048</v>
      </c>
    </row>
    <row r="120" spans="1:17" x14ac:dyDescent="0.45">
      <c r="A120" s="1" t="s">
        <v>440</v>
      </c>
      <c r="B120" s="1">
        <v>1</v>
      </c>
      <c r="C120" s="1" t="s">
        <v>39</v>
      </c>
      <c r="F120" s="1">
        <v>1060</v>
      </c>
      <c r="G120" s="1">
        <v>880</v>
      </c>
      <c r="H120" s="1">
        <v>884</v>
      </c>
      <c r="I120" s="1">
        <v>856</v>
      </c>
      <c r="J120" s="1">
        <v>653</v>
      </c>
      <c r="K120" s="1">
        <v>707</v>
      </c>
      <c r="L120" s="1">
        <v>962</v>
      </c>
      <c r="P120" s="1">
        <f t="shared" si="6"/>
        <v>857.42857142857144</v>
      </c>
      <c r="Q120" s="1">
        <f t="shared" si="7"/>
        <v>129.61906511318591</v>
      </c>
    </row>
    <row r="121" spans="1:17" x14ac:dyDescent="0.45">
      <c r="A121" s="1" t="s">
        <v>434</v>
      </c>
      <c r="B121" s="1">
        <v>48</v>
      </c>
      <c r="C121" s="1" t="s">
        <v>39</v>
      </c>
      <c r="F121" s="1">
        <v>560</v>
      </c>
      <c r="G121" s="1">
        <v>518</v>
      </c>
      <c r="H121" s="1">
        <v>521</v>
      </c>
      <c r="I121" s="1">
        <v>583</v>
      </c>
      <c r="J121" s="1">
        <v>489</v>
      </c>
      <c r="K121" s="1">
        <v>569</v>
      </c>
      <c r="L121" s="1">
        <v>577</v>
      </c>
      <c r="M121" s="1">
        <v>532</v>
      </c>
      <c r="N121" s="1">
        <v>540</v>
      </c>
      <c r="O121" s="1">
        <v>536</v>
      </c>
      <c r="P121" s="1">
        <f t="shared" si="6"/>
        <v>542.5</v>
      </c>
      <c r="Q121" s="1">
        <f t="shared" si="7"/>
        <v>28.146935890075138</v>
      </c>
    </row>
    <row r="122" spans="1:17" x14ac:dyDescent="0.45">
      <c r="A122" s="1" t="s">
        <v>432</v>
      </c>
      <c r="B122" s="1">
        <v>48</v>
      </c>
      <c r="C122" s="1" t="s">
        <v>39</v>
      </c>
      <c r="F122" s="1">
        <v>778</v>
      </c>
      <c r="G122" s="1">
        <v>132</v>
      </c>
      <c r="H122" s="1">
        <v>427</v>
      </c>
      <c r="I122" s="1">
        <v>634</v>
      </c>
      <c r="J122" s="1">
        <v>910</v>
      </c>
      <c r="K122" s="1">
        <v>743</v>
      </c>
      <c r="P122" s="1">
        <f t="shared" si="6"/>
        <v>604</v>
      </c>
      <c r="Q122" s="1">
        <f t="shared" si="7"/>
        <v>257.63216672871681</v>
      </c>
    </row>
    <row r="123" spans="1:17" x14ac:dyDescent="0.45">
      <c r="A123" s="1" t="s">
        <v>452</v>
      </c>
      <c r="B123" s="1">
        <v>24</v>
      </c>
      <c r="C123" s="1" t="s">
        <v>39</v>
      </c>
      <c r="F123" s="1">
        <v>684</v>
      </c>
      <c r="G123" s="1">
        <v>472</v>
      </c>
      <c r="H123" s="1">
        <v>632</v>
      </c>
      <c r="I123" s="1">
        <v>652</v>
      </c>
      <c r="J123" s="1">
        <v>584</v>
      </c>
      <c r="K123" s="1">
        <v>547</v>
      </c>
      <c r="L123" s="1">
        <v>849</v>
      </c>
      <c r="M123" s="1">
        <v>631</v>
      </c>
      <c r="N123" s="1">
        <v>540</v>
      </c>
      <c r="O123" s="1">
        <v>639</v>
      </c>
      <c r="P123" s="1">
        <f t="shared" si="6"/>
        <v>623</v>
      </c>
      <c r="Q123" s="1">
        <f t="shared" si="7"/>
        <v>96.449987039916181</v>
      </c>
    </row>
    <row r="124" spans="1:17" x14ac:dyDescent="0.45">
      <c r="A124" s="1" t="s">
        <v>455</v>
      </c>
      <c r="B124" s="1">
        <v>24</v>
      </c>
      <c r="C124" s="1" t="s">
        <v>39</v>
      </c>
      <c r="F124" s="1">
        <v>495</v>
      </c>
      <c r="G124" s="1">
        <v>459</v>
      </c>
      <c r="H124" s="1">
        <v>437</v>
      </c>
      <c r="I124" s="1">
        <v>485</v>
      </c>
      <c r="J124" s="1">
        <v>488</v>
      </c>
      <c r="K124" s="1">
        <v>487</v>
      </c>
      <c r="L124" s="1">
        <v>438</v>
      </c>
      <c r="M124" s="1">
        <v>431</v>
      </c>
      <c r="P124" s="1">
        <f t="shared" si="6"/>
        <v>465</v>
      </c>
      <c r="Q124" s="1">
        <f t="shared" si="7"/>
        <v>25.044959572736389</v>
      </c>
    </row>
    <row r="125" spans="1:17" x14ac:dyDescent="0.45">
      <c r="A125" s="1" t="s">
        <v>457</v>
      </c>
      <c r="B125" s="1">
        <v>1</v>
      </c>
      <c r="C125" s="1" t="s">
        <v>39</v>
      </c>
      <c r="F125" s="1">
        <v>312</v>
      </c>
      <c r="G125" s="1">
        <v>343</v>
      </c>
      <c r="H125" s="1">
        <v>358</v>
      </c>
      <c r="I125" s="1">
        <v>299</v>
      </c>
      <c r="J125" s="1">
        <v>316</v>
      </c>
      <c r="K125" s="1">
        <v>354</v>
      </c>
      <c r="L125" s="1">
        <v>315</v>
      </c>
      <c r="M125" s="1">
        <v>298</v>
      </c>
      <c r="P125" s="1">
        <f t="shared" si="6"/>
        <v>324.375</v>
      </c>
      <c r="Q125" s="1">
        <f t="shared" si="7"/>
        <v>22.377094874000065</v>
      </c>
    </row>
    <row r="126" spans="1:17" x14ac:dyDescent="0.45">
      <c r="A126" s="1" t="s">
        <v>460</v>
      </c>
      <c r="B126" s="1">
        <v>1</v>
      </c>
      <c r="C126" s="1" t="s">
        <v>39</v>
      </c>
      <c r="F126" s="1">
        <v>1048</v>
      </c>
      <c r="G126" s="1">
        <v>1871</v>
      </c>
      <c r="H126" s="1">
        <v>776</v>
      </c>
      <c r="I126" s="1">
        <v>1200</v>
      </c>
      <c r="J126" s="1">
        <v>928</v>
      </c>
      <c r="K126" s="1">
        <v>1763</v>
      </c>
      <c r="L126" s="1">
        <v>1777</v>
      </c>
      <c r="P126" s="1">
        <f t="shared" si="6"/>
        <v>1337.5714285714287</v>
      </c>
      <c r="Q126" s="1">
        <f t="shared" si="7"/>
        <v>421.65011126113865</v>
      </c>
    </row>
    <row r="127" spans="1:17" x14ac:dyDescent="0.45">
      <c r="A127" s="1" t="s">
        <v>463</v>
      </c>
      <c r="B127" s="1">
        <v>1</v>
      </c>
      <c r="C127" s="1" t="s">
        <v>39</v>
      </c>
      <c r="F127" s="1">
        <v>676</v>
      </c>
      <c r="G127" s="1">
        <v>826</v>
      </c>
      <c r="I127" s="1">
        <v>1561</v>
      </c>
      <c r="J127" s="1">
        <v>1389</v>
      </c>
      <c r="K127" s="1">
        <v>885</v>
      </c>
      <c r="L127" s="1">
        <v>707</v>
      </c>
      <c r="M127" s="1">
        <v>743</v>
      </c>
      <c r="P127" s="1">
        <f t="shared" si="6"/>
        <v>969.57142857142856</v>
      </c>
      <c r="Q127" s="1">
        <f t="shared" si="7"/>
        <v>329.48785242852153</v>
      </c>
    </row>
    <row r="128" spans="1:17" x14ac:dyDescent="0.45">
      <c r="A128" s="1" t="s">
        <v>466</v>
      </c>
      <c r="B128" s="1">
        <f>15*24</f>
        <v>360</v>
      </c>
      <c r="C128" s="1" t="s">
        <v>39</v>
      </c>
      <c r="F128" s="1">
        <v>860</v>
      </c>
      <c r="G128" s="1">
        <v>1054</v>
      </c>
      <c r="H128" s="1">
        <v>875</v>
      </c>
      <c r="I128" s="1">
        <v>846</v>
      </c>
      <c r="J128" s="1">
        <v>1222</v>
      </c>
      <c r="K128" s="1">
        <v>742</v>
      </c>
      <c r="L128" s="1">
        <v>1067</v>
      </c>
      <c r="M128" s="1">
        <v>1090</v>
      </c>
      <c r="P128" s="1">
        <f t="shared" si="6"/>
        <v>969.5</v>
      </c>
      <c r="Q128" s="1">
        <f t="shared" si="7"/>
        <v>151.18366313858121</v>
      </c>
    </row>
    <row r="129" spans="1:17" x14ac:dyDescent="0.45">
      <c r="A129" s="1" t="s">
        <v>444</v>
      </c>
      <c r="B129" s="1">
        <f>15*24</f>
        <v>360</v>
      </c>
      <c r="C129" s="1" t="s">
        <v>39</v>
      </c>
      <c r="F129" s="1">
        <v>427</v>
      </c>
      <c r="G129" s="1">
        <v>448</v>
      </c>
      <c r="H129" s="1">
        <v>420</v>
      </c>
      <c r="I129" s="1">
        <v>439</v>
      </c>
      <c r="J129" s="1">
        <v>405</v>
      </c>
      <c r="K129" s="1">
        <v>441</v>
      </c>
      <c r="L129" s="1">
        <v>434</v>
      </c>
      <c r="M129" s="1">
        <v>410</v>
      </c>
      <c r="N129" s="1">
        <v>430</v>
      </c>
      <c r="O129" s="1">
        <v>431</v>
      </c>
      <c r="P129" s="1">
        <f t="shared" ref="P129:P160" si="8">AVERAGE(F129:O129)</f>
        <v>428.5</v>
      </c>
      <c r="Q129" s="1">
        <f t="shared" ref="Q129:Q160" si="9">_xlfn.STDEV.P(F129:O129)</f>
        <v>12.862736878285274</v>
      </c>
    </row>
    <row r="130" spans="1:17" x14ac:dyDescent="0.45">
      <c r="A130" s="1" t="s">
        <v>443</v>
      </c>
      <c r="B130" s="1">
        <f>15*24</f>
        <v>360</v>
      </c>
      <c r="C130" s="1" t="s">
        <v>39</v>
      </c>
      <c r="F130" s="1">
        <v>490</v>
      </c>
      <c r="G130" s="1">
        <v>520</v>
      </c>
      <c r="H130" s="1">
        <v>459</v>
      </c>
      <c r="I130" s="1">
        <v>551</v>
      </c>
      <c r="J130" s="1">
        <v>489</v>
      </c>
      <c r="K130" s="1">
        <v>442</v>
      </c>
      <c r="L130" s="1">
        <v>422</v>
      </c>
      <c r="M130" s="1">
        <v>454</v>
      </c>
      <c r="N130" s="1">
        <v>467</v>
      </c>
      <c r="O130" s="1">
        <v>418</v>
      </c>
      <c r="P130" s="1">
        <f t="shared" si="8"/>
        <v>471.2</v>
      </c>
      <c r="Q130" s="1">
        <f t="shared" si="9"/>
        <v>39.981995948176476</v>
      </c>
    </row>
    <row r="131" spans="1:17" x14ac:dyDescent="0.45">
      <c r="A131" s="1" t="s">
        <v>468</v>
      </c>
      <c r="B131" s="1">
        <v>1</v>
      </c>
      <c r="C131" s="1" t="s">
        <v>39</v>
      </c>
      <c r="F131" s="1">
        <v>538</v>
      </c>
      <c r="G131" s="1">
        <v>545</v>
      </c>
      <c r="H131" s="1">
        <v>732</v>
      </c>
      <c r="I131" s="1">
        <v>576</v>
      </c>
      <c r="J131" s="1">
        <v>610</v>
      </c>
      <c r="K131" s="1">
        <v>851</v>
      </c>
      <c r="P131" s="1">
        <f t="shared" si="8"/>
        <v>642</v>
      </c>
      <c r="Q131" s="1">
        <f t="shared" si="9"/>
        <v>113.56789452423016</v>
      </c>
    </row>
    <row r="132" spans="1:17" x14ac:dyDescent="0.45">
      <c r="A132" s="1" t="s">
        <v>470</v>
      </c>
      <c r="B132" s="1">
        <v>1</v>
      </c>
      <c r="C132" s="1" t="s">
        <v>39</v>
      </c>
      <c r="F132" s="1">
        <v>752</v>
      </c>
      <c r="G132" s="1">
        <v>533</v>
      </c>
      <c r="H132" s="1">
        <v>601</v>
      </c>
      <c r="I132" s="1">
        <v>474</v>
      </c>
      <c r="J132" s="1">
        <v>473</v>
      </c>
      <c r="K132" s="1">
        <v>673</v>
      </c>
      <c r="P132" s="1">
        <f t="shared" si="8"/>
        <v>584.33333333333337</v>
      </c>
      <c r="Q132" s="1">
        <f t="shared" si="9"/>
        <v>102.83914084087289</v>
      </c>
    </row>
    <row r="133" spans="1:17" x14ac:dyDescent="0.45">
      <c r="A133" s="1" t="s">
        <v>472</v>
      </c>
      <c r="B133" s="1">
        <v>150</v>
      </c>
      <c r="C133" s="1" t="s">
        <v>39</v>
      </c>
      <c r="F133" s="1">
        <v>479</v>
      </c>
      <c r="G133" s="1">
        <v>477</v>
      </c>
      <c r="H133" s="1">
        <v>446</v>
      </c>
      <c r="I133" s="1">
        <v>455</v>
      </c>
      <c r="J133" s="1">
        <v>456</v>
      </c>
      <c r="K133" s="1">
        <v>487</v>
      </c>
      <c r="L133" s="1">
        <v>434</v>
      </c>
      <c r="M133" s="1">
        <v>489</v>
      </c>
      <c r="N133" s="1">
        <v>462</v>
      </c>
      <c r="O133" s="1">
        <v>418</v>
      </c>
      <c r="P133" s="1">
        <f t="shared" si="8"/>
        <v>460.3</v>
      </c>
      <c r="Q133" s="1">
        <f t="shared" si="9"/>
        <v>22.136169497001962</v>
      </c>
    </row>
    <row r="134" spans="1:17" x14ac:dyDescent="0.45">
      <c r="A134" s="1" t="s">
        <v>475</v>
      </c>
      <c r="B134" s="1">
        <v>150</v>
      </c>
      <c r="C134" s="1" t="s">
        <v>39</v>
      </c>
      <c r="F134" s="1">
        <v>492</v>
      </c>
      <c r="G134" s="1">
        <v>604</v>
      </c>
      <c r="H134" s="1">
        <v>648</v>
      </c>
      <c r="I134" s="1">
        <v>586</v>
      </c>
      <c r="J134" s="1">
        <v>535</v>
      </c>
      <c r="K134" s="1">
        <v>566</v>
      </c>
      <c r="L134" s="1">
        <v>576</v>
      </c>
      <c r="M134" s="1">
        <v>690</v>
      </c>
      <c r="N134" s="1">
        <v>556</v>
      </c>
      <c r="O134" s="1">
        <v>645</v>
      </c>
      <c r="P134" s="1">
        <f t="shared" si="8"/>
        <v>589.79999999999995</v>
      </c>
      <c r="Q134" s="1">
        <f t="shared" si="9"/>
        <v>55.81899318332426</v>
      </c>
    </row>
    <row r="135" spans="1:17" x14ac:dyDescent="0.45">
      <c r="A135" s="1" t="s">
        <v>477</v>
      </c>
      <c r="B135" s="1">
        <v>150</v>
      </c>
      <c r="C135" s="1" t="s">
        <v>39</v>
      </c>
      <c r="F135" s="1">
        <v>575</v>
      </c>
      <c r="G135" s="1">
        <v>732</v>
      </c>
      <c r="H135" s="1">
        <v>694</v>
      </c>
      <c r="I135" s="1">
        <v>578</v>
      </c>
      <c r="J135" s="1">
        <v>840</v>
      </c>
      <c r="K135" s="1">
        <v>673</v>
      </c>
      <c r="L135" s="1">
        <v>688</v>
      </c>
      <c r="M135" s="1">
        <v>638</v>
      </c>
      <c r="N135" s="1">
        <v>888</v>
      </c>
      <c r="O135" s="1">
        <v>606</v>
      </c>
      <c r="P135" s="1">
        <f t="shared" si="8"/>
        <v>691.2</v>
      </c>
      <c r="Q135" s="1">
        <f t="shared" si="9"/>
        <v>99.645170480058894</v>
      </c>
    </row>
    <row r="136" spans="1:17" x14ac:dyDescent="0.45">
      <c r="A136" s="1" t="s">
        <v>479</v>
      </c>
      <c r="B136" s="1">
        <v>1</v>
      </c>
      <c r="C136" s="1" t="s">
        <v>39</v>
      </c>
      <c r="F136" s="1">
        <v>940</v>
      </c>
      <c r="G136" s="1">
        <v>602</v>
      </c>
      <c r="H136" s="1">
        <v>642</v>
      </c>
      <c r="I136" s="1">
        <v>797</v>
      </c>
      <c r="J136" s="1">
        <v>900</v>
      </c>
      <c r="K136" s="1">
        <v>661</v>
      </c>
      <c r="L136" s="1">
        <v>659</v>
      </c>
      <c r="M136" s="1">
        <v>693</v>
      </c>
      <c r="P136" s="1">
        <f t="shared" si="8"/>
        <v>736.75</v>
      </c>
      <c r="Q136" s="1">
        <f t="shared" si="9"/>
        <v>118.54508635957882</v>
      </c>
    </row>
    <row r="137" spans="1:17" x14ac:dyDescent="0.45">
      <c r="A137" s="1" t="s">
        <v>480</v>
      </c>
      <c r="B137" s="1">
        <v>1</v>
      </c>
      <c r="C137" s="1" t="s">
        <v>39</v>
      </c>
      <c r="F137" s="1">
        <v>410</v>
      </c>
      <c r="G137" s="1">
        <v>415</v>
      </c>
      <c r="H137" s="1">
        <v>410</v>
      </c>
      <c r="I137" s="1">
        <v>442</v>
      </c>
      <c r="J137" s="1">
        <v>469</v>
      </c>
      <c r="K137" s="1">
        <v>430</v>
      </c>
      <c r="P137" s="1">
        <f t="shared" si="8"/>
        <v>429.33333333333331</v>
      </c>
      <c r="Q137" s="1">
        <f t="shared" si="9"/>
        <v>21.163385572466634</v>
      </c>
    </row>
    <row r="138" spans="1:17" x14ac:dyDescent="0.45">
      <c r="A138" s="1" t="s">
        <v>483</v>
      </c>
      <c r="B138" s="1">
        <v>1</v>
      </c>
      <c r="C138" s="1" t="s">
        <v>39</v>
      </c>
      <c r="F138" s="1">
        <v>507</v>
      </c>
      <c r="G138" s="1">
        <v>466</v>
      </c>
      <c r="H138" s="1">
        <v>414</v>
      </c>
      <c r="I138" s="1">
        <v>458</v>
      </c>
      <c r="J138" s="1">
        <v>489</v>
      </c>
      <c r="P138" s="1">
        <f t="shared" si="8"/>
        <v>466.8</v>
      </c>
      <c r="Q138" s="1">
        <f t="shared" si="9"/>
        <v>31.542986542177644</v>
      </c>
    </row>
    <row r="139" spans="1:17" x14ac:dyDescent="0.45">
      <c r="A139" s="1" t="s">
        <v>485</v>
      </c>
      <c r="B139" s="1">
        <v>1</v>
      </c>
      <c r="C139" s="1" t="s">
        <v>39</v>
      </c>
      <c r="F139" s="1">
        <v>1418</v>
      </c>
      <c r="G139" s="1">
        <v>1044</v>
      </c>
      <c r="H139" s="1">
        <v>1188</v>
      </c>
      <c r="I139" s="1">
        <v>1610</v>
      </c>
      <c r="J139" s="1">
        <v>1233</v>
      </c>
      <c r="P139" s="1">
        <f t="shared" si="8"/>
        <v>1298.5999999999999</v>
      </c>
      <c r="Q139" s="1">
        <f t="shared" si="9"/>
        <v>196.25656676911476</v>
      </c>
    </row>
    <row r="140" spans="1:17" x14ac:dyDescent="0.45">
      <c r="A140" s="1" t="s">
        <v>489</v>
      </c>
      <c r="B140" s="1">
        <v>1</v>
      </c>
      <c r="C140" s="1" t="s">
        <v>39</v>
      </c>
      <c r="F140" s="1">
        <v>1456</v>
      </c>
      <c r="G140" s="1">
        <v>1498</v>
      </c>
      <c r="H140" s="1">
        <v>1696</v>
      </c>
      <c r="I140" s="1">
        <v>1178</v>
      </c>
      <c r="J140" s="1">
        <v>1331</v>
      </c>
      <c r="P140" s="1">
        <f t="shared" si="8"/>
        <v>1431.8</v>
      </c>
      <c r="Q140" s="1">
        <f t="shared" si="9"/>
        <v>172.82638687422704</v>
      </c>
    </row>
    <row r="141" spans="1:17" x14ac:dyDescent="0.45">
      <c r="A141" s="1" t="s">
        <v>492</v>
      </c>
      <c r="B141" s="1">
        <v>1</v>
      </c>
      <c r="C141" s="1" t="s">
        <v>39</v>
      </c>
      <c r="F141" s="1">
        <v>1120</v>
      </c>
      <c r="G141" s="1">
        <v>1280</v>
      </c>
      <c r="H141" s="1">
        <v>1440</v>
      </c>
      <c r="I141" s="1">
        <v>1210</v>
      </c>
      <c r="J141" s="1">
        <v>1320</v>
      </c>
      <c r="K141" s="1">
        <v>1320</v>
      </c>
      <c r="L141" s="1">
        <v>120</v>
      </c>
      <c r="M141" s="1">
        <v>1340</v>
      </c>
      <c r="N141" s="1">
        <v>1220</v>
      </c>
      <c r="O141" s="1">
        <v>1160</v>
      </c>
      <c r="P141" s="1">
        <f t="shared" si="8"/>
        <v>1153</v>
      </c>
      <c r="Q141" s="1">
        <f t="shared" si="9"/>
        <v>355.69790553220861</v>
      </c>
    </row>
    <row r="142" spans="1:17" x14ac:dyDescent="0.45">
      <c r="A142" s="1" t="s">
        <v>494</v>
      </c>
      <c r="B142" s="1">
        <v>1</v>
      </c>
      <c r="C142" s="1" t="s">
        <v>39</v>
      </c>
      <c r="F142" s="1">
        <v>446</v>
      </c>
      <c r="G142" s="1">
        <v>1060</v>
      </c>
      <c r="H142" s="1">
        <v>837</v>
      </c>
      <c r="I142" s="1">
        <v>625</v>
      </c>
      <c r="J142" s="1">
        <v>463</v>
      </c>
      <c r="K142" s="1">
        <v>413</v>
      </c>
      <c r="L142" s="1">
        <v>459</v>
      </c>
      <c r="P142" s="1">
        <f t="shared" si="8"/>
        <v>614.71428571428567</v>
      </c>
      <c r="Q142" s="1">
        <f t="shared" si="9"/>
        <v>228.10192852301438</v>
      </c>
    </row>
    <row r="143" spans="1:17" x14ac:dyDescent="0.45">
      <c r="A143" s="1" t="s">
        <v>497</v>
      </c>
      <c r="B143" s="1">
        <v>1</v>
      </c>
      <c r="C143" s="1" t="s">
        <v>39</v>
      </c>
      <c r="F143" s="1">
        <v>1580</v>
      </c>
      <c r="G143" s="1">
        <v>1174</v>
      </c>
      <c r="H143" s="1">
        <v>1320</v>
      </c>
      <c r="I143" s="1">
        <v>1182</v>
      </c>
      <c r="J143" s="1">
        <v>1258</v>
      </c>
      <c r="K143" s="1">
        <v>1751</v>
      </c>
      <c r="L143" s="1">
        <v>1193</v>
      </c>
      <c r="M143" s="1">
        <v>1197</v>
      </c>
      <c r="N143" s="1">
        <v>1033</v>
      </c>
      <c r="O143" s="1">
        <v>1130</v>
      </c>
      <c r="P143" s="1">
        <f t="shared" si="8"/>
        <v>1281.8</v>
      </c>
      <c r="Q143" s="1">
        <f t="shared" si="9"/>
        <v>208.0143264296957</v>
      </c>
    </row>
    <row r="144" spans="1:17" x14ac:dyDescent="0.45">
      <c r="A144" s="1" t="s">
        <v>499</v>
      </c>
      <c r="B144" s="1">
        <v>24</v>
      </c>
      <c r="C144" s="1" t="s">
        <v>39</v>
      </c>
      <c r="F144" s="1">
        <v>908</v>
      </c>
      <c r="G144" s="1">
        <v>839</v>
      </c>
      <c r="H144" s="1">
        <v>605</v>
      </c>
      <c r="I144" s="1">
        <v>907</v>
      </c>
      <c r="J144" s="1">
        <v>965</v>
      </c>
      <c r="K144" s="1">
        <v>783</v>
      </c>
      <c r="L144" s="1">
        <v>991</v>
      </c>
      <c r="M144" s="1">
        <v>984</v>
      </c>
      <c r="N144" s="1">
        <v>996</v>
      </c>
      <c r="O144" s="1">
        <v>837</v>
      </c>
      <c r="P144" s="1">
        <f t="shared" si="8"/>
        <v>881.5</v>
      </c>
      <c r="Q144" s="1">
        <f t="shared" si="9"/>
        <v>115.70328430947843</v>
      </c>
    </row>
    <row r="145" spans="1:17" x14ac:dyDescent="0.45">
      <c r="A145" s="1" t="s">
        <v>500</v>
      </c>
      <c r="B145" s="1">
        <v>24</v>
      </c>
      <c r="C145" s="1" t="s">
        <v>39</v>
      </c>
      <c r="F145" s="1">
        <v>685</v>
      </c>
      <c r="G145" s="1">
        <v>619</v>
      </c>
      <c r="H145" s="1">
        <v>664</v>
      </c>
      <c r="I145" s="1">
        <v>686</v>
      </c>
      <c r="J145" s="1">
        <v>737</v>
      </c>
      <c r="K145" s="1">
        <v>642</v>
      </c>
      <c r="L145" s="1">
        <v>627</v>
      </c>
      <c r="M145" s="1">
        <v>622</v>
      </c>
      <c r="N145" s="1">
        <v>717</v>
      </c>
      <c r="O145" s="1">
        <v>628</v>
      </c>
      <c r="P145" s="1">
        <f t="shared" si="8"/>
        <v>662.7</v>
      </c>
      <c r="Q145" s="1">
        <f t="shared" si="9"/>
        <v>39.980120059849746</v>
      </c>
    </row>
    <row r="146" spans="1:17" x14ac:dyDescent="0.45">
      <c r="A146" s="1" t="s">
        <v>496</v>
      </c>
      <c r="B146" s="1">
        <v>1</v>
      </c>
      <c r="C146" s="1" t="s">
        <v>39</v>
      </c>
      <c r="F146" s="1">
        <v>544</v>
      </c>
      <c r="G146" s="1">
        <v>630</v>
      </c>
      <c r="H146" s="1">
        <v>547</v>
      </c>
      <c r="I146" s="1">
        <v>733</v>
      </c>
      <c r="J146" s="1">
        <v>447</v>
      </c>
      <c r="P146" s="1">
        <f t="shared" si="8"/>
        <v>580.20000000000005</v>
      </c>
      <c r="Q146" s="1">
        <f t="shared" si="9"/>
        <v>95.898696550057437</v>
      </c>
    </row>
    <row r="147" spans="1:17" x14ac:dyDescent="0.45">
      <c r="A147" s="1" t="s">
        <v>501</v>
      </c>
      <c r="B147" s="1">
        <v>1</v>
      </c>
      <c r="C147" s="1" t="s">
        <v>39</v>
      </c>
      <c r="F147" s="1">
        <v>514</v>
      </c>
      <c r="G147" s="1">
        <v>430</v>
      </c>
      <c r="H147" s="1">
        <v>422</v>
      </c>
      <c r="I147" s="1">
        <v>338</v>
      </c>
      <c r="J147" s="1">
        <v>400</v>
      </c>
      <c r="K147" s="1">
        <v>250</v>
      </c>
      <c r="P147" s="1">
        <f t="shared" si="8"/>
        <v>392.33333333333331</v>
      </c>
      <c r="Q147" s="1">
        <f t="shared" si="9"/>
        <v>82.027773074462743</v>
      </c>
    </row>
    <row r="148" spans="1:17" x14ac:dyDescent="0.45">
      <c r="A148" s="1" t="s">
        <v>503</v>
      </c>
      <c r="B148" s="1">
        <v>1</v>
      </c>
      <c r="C148" s="1" t="s">
        <v>39</v>
      </c>
      <c r="F148" s="1">
        <v>394</v>
      </c>
      <c r="G148" s="1">
        <v>360</v>
      </c>
      <c r="H148" s="1">
        <v>548</v>
      </c>
      <c r="I148" s="1">
        <v>448</v>
      </c>
      <c r="J148" s="1">
        <v>359</v>
      </c>
      <c r="K148" s="1">
        <v>352</v>
      </c>
      <c r="P148" s="1">
        <f t="shared" si="8"/>
        <v>410.16666666666669</v>
      </c>
      <c r="Q148" s="1">
        <f t="shared" si="9"/>
        <v>69.772049481786681</v>
      </c>
    </row>
    <row r="149" spans="1:17" x14ac:dyDescent="0.45">
      <c r="A149" s="1" t="s">
        <v>517</v>
      </c>
      <c r="B149" s="1">
        <v>24</v>
      </c>
      <c r="C149" s="1" t="s">
        <v>39</v>
      </c>
      <c r="F149" s="1">
        <v>1007</v>
      </c>
      <c r="G149" s="1">
        <v>1055</v>
      </c>
      <c r="H149" s="1">
        <v>983</v>
      </c>
      <c r="I149" s="1">
        <v>1094</v>
      </c>
      <c r="J149" s="1">
        <v>1048</v>
      </c>
      <c r="K149" s="1">
        <v>1058</v>
      </c>
      <c r="L149" s="1">
        <v>1247</v>
      </c>
      <c r="M149" s="1">
        <v>1029</v>
      </c>
      <c r="N149" s="1">
        <v>873</v>
      </c>
      <c r="O149" s="1">
        <v>1328</v>
      </c>
      <c r="P149" s="1">
        <f t="shared" si="8"/>
        <v>1072.2</v>
      </c>
      <c r="Q149" s="1">
        <f t="shared" si="9"/>
        <v>123.00471535676996</v>
      </c>
    </row>
    <row r="150" spans="1:17" x14ac:dyDescent="0.45">
      <c r="A150" s="1" t="s">
        <v>515</v>
      </c>
      <c r="B150" s="1">
        <v>24</v>
      </c>
      <c r="C150" s="1" t="s">
        <v>39</v>
      </c>
      <c r="F150" s="1">
        <v>858</v>
      </c>
      <c r="G150" s="1">
        <v>988</v>
      </c>
      <c r="H150" s="1">
        <v>1183</v>
      </c>
      <c r="I150" s="1">
        <v>750</v>
      </c>
      <c r="J150" s="1">
        <v>1001</v>
      </c>
      <c r="K150" s="1">
        <v>733</v>
      </c>
      <c r="L150" s="1">
        <v>850</v>
      </c>
      <c r="M150" s="1">
        <v>955</v>
      </c>
      <c r="N150" s="1">
        <v>804</v>
      </c>
      <c r="P150" s="1">
        <f t="shared" si="8"/>
        <v>902.44444444444446</v>
      </c>
      <c r="Q150" s="1">
        <f t="shared" si="9"/>
        <v>135.34902299127009</v>
      </c>
    </row>
    <row r="151" spans="1:17" x14ac:dyDescent="0.45">
      <c r="A151" s="1" t="s">
        <v>519</v>
      </c>
      <c r="B151" s="1">
        <v>1</v>
      </c>
      <c r="C151" s="1" t="s">
        <v>39</v>
      </c>
      <c r="F151" s="1">
        <v>790</v>
      </c>
      <c r="G151" s="1">
        <v>1096</v>
      </c>
      <c r="H151" s="1">
        <v>1009</v>
      </c>
      <c r="I151" s="1">
        <v>864</v>
      </c>
      <c r="J151" s="1">
        <v>974</v>
      </c>
      <c r="K151" s="1">
        <v>797</v>
      </c>
      <c r="L151" s="1">
        <v>964</v>
      </c>
      <c r="M151" s="1">
        <v>860</v>
      </c>
      <c r="P151" s="1">
        <f t="shared" si="8"/>
        <v>919.25</v>
      </c>
      <c r="Q151" s="1">
        <f t="shared" si="9"/>
        <v>101.55632673546242</v>
      </c>
    </row>
    <row r="152" spans="1:17" x14ac:dyDescent="0.45">
      <c r="A152" s="1" t="s">
        <v>521</v>
      </c>
      <c r="B152" s="1">
        <v>1</v>
      </c>
      <c r="C152" s="1" t="s">
        <v>39</v>
      </c>
      <c r="F152" s="1">
        <v>880</v>
      </c>
      <c r="G152" s="1">
        <v>994</v>
      </c>
      <c r="H152" s="1">
        <v>1089</v>
      </c>
      <c r="I152" s="1">
        <v>897</v>
      </c>
      <c r="J152" s="1">
        <v>1044</v>
      </c>
      <c r="K152" s="1">
        <v>949</v>
      </c>
      <c r="L152" s="1">
        <v>881</v>
      </c>
      <c r="M152" s="1">
        <v>780</v>
      </c>
      <c r="P152" s="1">
        <f t="shared" si="8"/>
        <v>939.25</v>
      </c>
      <c r="Q152" s="1">
        <f t="shared" si="9"/>
        <v>93.901211387287219</v>
      </c>
    </row>
    <row r="153" spans="1:17" x14ac:dyDescent="0.45">
      <c r="A153" s="1" t="s">
        <v>534</v>
      </c>
      <c r="B153" s="1">
        <v>1</v>
      </c>
      <c r="C153" s="1" t="s">
        <v>39</v>
      </c>
      <c r="F153" s="1">
        <v>547</v>
      </c>
      <c r="G153" s="1">
        <v>550</v>
      </c>
      <c r="H153" s="1">
        <v>508</v>
      </c>
      <c r="I153" s="1">
        <v>680</v>
      </c>
      <c r="J153" s="1">
        <v>535</v>
      </c>
      <c r="K153" s="1">
        <v>594</v>
      </c>
      <c r="P153" s="1">
        <f t="shared" si="8"/>
        <v>569</v>
      </c>
      <c r="Q153" s="1">
        <f t="shared" si="9"/>
        <v>55.779327114382916</v>
      </c>
    </row>
    <row r="154" spans="1:17" x14ac:dyDescent="0.45">
      <c r="A154" s="1" t="s">
        <v>537</v>
      </c>
      <c r="B154" s="1">
        <v>1</v>
      </c>
      <c r="C154" s="1" t="s">
        <v>39</v>
      </c>
      <c r="F154" s="1">
        <v>828</v>
      </c>
      <c r="G154" s="1">
        <v>660</v>
      </c>
      <c r="H154" s="1">
        <v>863</v>
      </c>
      <c r="I154" s="1">
        <v>1200</v>
      </c>
      <c r="J154" s="1">
        <v>919</v>
      </c>
      <c r="K154" s="1">
        <v>688</v>
      </c>
      <c r="P154" s="1">
        <f t="shared" si="8"/>
        <v>859.66666666666663</v>
      </c>
      <c r="Q154" s="1">
        <f t="shared" si="9"/>
        <v>177.8095110566986</v>
      </c>
    </row>
    <row r="155" spans="1:17" x14ac:dyDescent="0.45">
      <c r="A155" s="1" t="s">
        <v>539</v>
      </c>
      <c r="B155" s="1">
        <v>2</v>
      </c>
      <c r="C155" s="1" t="s">
        <v>39</v>
      </c>
      <c r="F155" s="1">
        <v>1210</v>
      </c>
      <c r="G155" s="1">
        <v>977</v>
      </c>
      <c r="H155" s="1">
        <v>1285</v>
      </c>
      <c r="I155" s="1">
        <v>887</v>
      </c>
      <c r="J155" s="1">
        <v>1047</v>
      </c>
      <c r="K155" s="1">
        <v>763</v>
      </c>
      <c r="L155" s="1">
        <v>830</v>
      </c>
      <c r="P155" s="1">
        <f t="shared" si="8"/>
        <v>999.85714285714289</v>
      </c>
      <c r="Q155" s="1">
        <f t="shared" si="9"/>
        <v>179.64284294234537</v>
      </c>
    </row>
    <row r="156" spans="1:17" x14ac:dyDescent="0.45">
      <c r="A156" s="1" t="s">
        <v>525</v>
      </c>
      <c r="B156" s="1">
        <v>1</v>
      </c>
      <c r="C156" s="1" t="s">
        <v>39</v>
      </c>
      <c r="F156" s="1">
        <v>1407</v>
      </c>
      <c r="G156" s="1">
        <v>1541</v>
      </c>
      <c r="H156" s="1">
        <v>1475</v>
      </c>
      <c r="I156" s="1">
        <v>1390</v>
      </c>
      <c r="J156" s="1">
        <v>1532</v>
      </c>
      <c r="K156" s="1">
        <v>1472</v>
      </c>
      <c r="L156" s="1">
        <v>1644</v>
      </c>
      <c r="M156" s="1">
        <v>1567</v>
      </c>
      <c r="N156" s="1">
        <v>1315</v>
      </c>
      <c r="O156" s="1">
        <v>1448</v>
      </c>
      <c r="P156" s="1">
        <f t="shared" si="8"/>
        <v>1479.1</v>
      </c>
      <c r="Q156" s="1">
        <f t="shared" si="9"/>
        <v>90.911440424184235</v>
      </c>
    </row>
    <row r="157" spans="1:17" x14ac:dyDescent="0.45">
      <c r="A157" s="1" t="s">
        <v>528</v>
      </c>
      <c r="B157" s="1">
        <v>1</v>
      </c>
      <c r="C157" s="1" t="s">
        <v>39</v>
      </c>
      <c r="F157" s="1">
        <v>585</v>
      </c>
      <c r="G157" s="1">
        <v>678</v>
      </c>
      <c r="H157" s="1">
        <v>695</v>
      </c>
      <c r="I157" s="1">
        <v>689</v>
      </c>
      <c r="J157" s="1">
        <v>641</v>
      </c>
      <c r="K157" s="1">
        <v>723</v>
      </c>
      <c r="L157" s="1">
        <v>608</v>
      </c>
      <c r="M157" s="1">
        <v>636</v>
      </c>
      <c r="N157" s="1">
        <v>654</v>
      </c>
      <c r="O157" s="1">
        <v>718</v>
      </c>
      <c r="P157" s="1">
        <f t="shared" si="8"/>
        <v>662.7</v>
      </c>
      <c r="Q157" s="1">
        <f t="shared" si="9"/>
        <v>43.534009693571761</v>
      </c>
    </row>
    <row r="158" spans="1:17" x14ac:dyDescent="0.45">
      <c r="A158" s="1" t="s">
        <v>530</v>
      </c>
      <c r="B158" s="1">
        <v>1</v>
      </c>
      <c r="C158" s="1" t="s">
        <v>39</v>
      </c>
      <c r="F158" s="1">
        <v>469</v>
      </c>
      <c r="G158" s="1">
        <v>413</v>
      </c>
      <c r="H158" s="1">
        <v>486</v>
      </c>
      <c r="I158" s="1">
        <v>479</v>
      </c>
      <c r="J158" s="1">
        <v>574</v>
      </c>
      <c r="P158" s="1">
        <f t="shared" si="8"/>
        <v>484.2</v>
      </c>
      <c r="Q158" s="1">
        <f t="shared" si="9"/>
        <v>51.75867077118577</v>
      </c>
    </row>
    <row r="159" spans="1:17" x14ac:dyDescent="0.45">
      <c r="A159" s="1" t="s">
        <v>541</v>
      </c>
      <c r="B159" s="1">
        <v>1</v>
      </c>
      <c r="C159" s="1" t="s">
        <v>39</v>
      </c>
      <c r="F159" s="1">
        <v>430</v>
      </c>
      <c r="G159" s="1">
        <v>395</v>
      </c>
      <c r="H159" s="1">
        <v>445</v>
      </c>
      <c r="I159" s="1">
        <v>491</v>
      </c>
      <c r="J159" s="1">
        <v>520</v>
      </c>
      <c r="K159" s="1">
        <v>465</v>
      </c>
      <c r="L159" s="1">
        <v>441</v>
      </c>
      <c r="M159" s="1">
        <v>438</v>
      </c>
      <c r="N159" s="1">
        <v>439</v>
      </c>
      <c r="O159" s="1">
        <v>406</v>
      </c>
      <c r="P159" s="1">
        <f t="shared" si="8"/>
        <v>447</v>
      </c>
      <c r="Q159" s="1">
        <f t="shared" si="9"/>
        <v>35.281723313919912</v>
      </c>
    </row>
    <row r="160" spans="1:17" x14ac:dyDescent="0.45">
      <c r="A160" s="1" t="s">
        <v>543</v>
      </c>
      <c r="B160" s="1">
        <v>1</v>
      </c>
      <c r="C160" s="1" t="s">
        <v>39</v>
      </c>
      <c r="F160" s="1">
        <v>581</v>
      </c>
      <c r="G160" s="1">
        <v>506</v>
      </c>
      <c r="H160" s="1">
        <v>660</v>
      </c>
      <c r="I160" s="1">
        <v>497</v>
      </c>
      <c r="J160" s="1">
        <v>385</v>
      </c>
      <c r="K160" s="1">
        <v>570</v>
      </c>
      <c r="L160" s="1">
        <v>475</v>
      </c>
      <c r="M160" s="1">
        <v>451</v>
      </c>
      <c r="N160" s="1">
        <v>372</v>
      </c>
      <c r="O160" s="1">
        <v>432</v>
      </c>
      <c r="P160" s="1">
        <f t="shared" si="8"/>
        <v>492.9</v>
      </c>
      <c r="Q160" s="1">
        <f t="shared" si="9"/>
        <v>85.942364407782037</v>
      </c>
    </row>
    <row r="161" spans="1:17" x14ac:dyDescent="0.45">
      <c r="A161" s="1" t="s">
        <v>546</v>
      </c>
      <c r="B161" s="1">
        <v>1</v>
      </c>
      <c r="C161" s="1" t="s">
        <v>39</v>
      </c>
      <c r="F161" s="1">
        <v>355</v>
      </c>
      <c r="G161" s="1">
        <v>582</v>
      </c>
      <c r="H161" s="1">
        <v>515</v>
      </c>
      <c r="I161" s="1">
        <v>519</v>
      </c>
      <c r="J161" s="1">
        <v>451</v>
      </c>
      <c r="K161" s="1">
        <v>562</v>
      </c>
      <c r="L161" s="1">
        <v>494</v>
      </c>
      <c r="M161" s="1">
        <v>487</v>
      </c>
      <c r="N161" s="1">
        <v>442</v>
      </c>
      <c r="O161" s="1">
        <v>495</v>
      </c>
      <c r="P161" s="1">
        <f t="shared" ref="P161:P170" si="10">AVERAGE(F161:O161)</f>
        <v>490.2</v>
      </c>
      <c r="Q161" s="1">
        <f t="shared" ref="Q161:Q170" si="11">_xlfn.STDEV.P(F161:O161)</f>
        <v>61.002950748303974</v>
      </c>
    </row>
    <row r="162" spans="1:17" x14ac:dyDescent="0.45">
      <c r="A162" s="1" t="s">
        <v>548</v>
      </c>
      <c r="B162" s="1">
        <v>1</v>
      </c>
      <c r="C162" s="1" t="s">
        <v>39</v>
      </c>
      <c r="F162" s="1">
        <v>230</v>
      </c>
      <c r="G162" s="1">
        <v>225</v>
      </c>
      <c r="H162" s="1">
        <v>271</v>
      </c>
      <c r="I162" s="1">
        <v>302</v>
      </c>
      <c r="J162" s="1">
        <v>296</v>
      </c>
      <c r="K162" s="1">
        <v>247</v>
      </c>
      <c r="L162" s="1">
        <v>261</v>
      </c>
      <c r="M162" s="1">
        <v>219</v>
      </c>
      <c r="N162" s="1">
        <v>289</v>
      </c>
      <c r="O162" s="1">
        <v>231</v>
      </c>
      <c r="P162" s="1">
        <f t="shared" si="10"/>
        <v>257.10000000000002</v>
      </c>
      <c r="Q162" s="1">
        <f t="shared" si="11"/>
        <v>29.588680267967344</v>
      </c>
    </row>
    <row r="163" spans="1:17" x14ac:dyDescent="0.45">
      <c r="A163" s="1" t="s">
        <v>556</v>
      </c>
      <c r="B163" s="1">
        <v>1</v>
      </c>
      <c r="C163" s="1" t="s">
        <v>39</v>
      </c>
      <c r="F163" s="1">
        <v>419.7</v>
      </c>
      <c r="G163" s="1">
        <v>439.9</v>
      </c>
      <c r="H163" s="1">
        <v>369.1</v>
      </c>
      <c r="I163" s="1">
        <v>528.5</v>
      </c>
      <c r="J163" s="1">
        <v>437.1</v>
      </c>
      <c r="K163" s="1">
        <v>383.4</v>
      </c>
      <c r="L163" s="1">
        <v>374.2</v>
      </c>
      <c r="M163" s="1">
        <v>583.20000000000005</v>
      </c>
      <c r="N163" s="1">
        <v>403.6</v>
      </c>
      <c r="O163" s="1">
        <v>400.6</v>
      </c>
      <c r="P163" s="1">
        <f t="shared" si="10"/>
        <v>433.92999999999995</v>
      </c>
      <c r="Q163" s="1">
        <f t="shared" si="11"/>
        <v>66.202629101872233</v>
      </c>
    </row>
    <row r="164" spans="1:17" x14ac:dyDescent="0.45">
      <c r="A164" s="1" t="s">
        <v>560</v>
      </c>
      <c r="B164" s="1">
        <v>1</v>
      </c>
      <c r="C164" s="1" t="s">
        <v>39</v>
      </c>
      <c r="F164" s="1">
        <v>6100</v>
      </c>
      <c r="G164" s="1">
        <v>7200</v>
      </c>
      <c r="H164" s="1">
        <v>6600</v>
      </c>
      <c r="I164" s="1">
        <v>8000</v>
      </c>
      <c r="J164" s="1">
        <v>5200</v>
      </c>
      <c r="K164" s="1">
        <v>5600</v>
      </c>
      <c r="L164" s="1">
        <v>4900</v>
      </c>
      <c r="M164" s="1">
        <v>6800</v>
      </c>
      <c r="N164" s="1">
        <v>5500</v>
      </c>
      <c r="O164" s="1">
        <v>2600</v>
      </c>
      <c r="P164" s="1">
        <f t="shared" si="10"/>
        <v>5850</v>
      </c>
      <c r="Q164" s="1">
        <f t="shared" si="11"/>
        <v>1415.8036587041297</v>
      </c>
    </row>
    <row r="165" spans="1:17" x14ac:dyDescent="0.45">
      <c r="A165" s="1" t="s">
        <v>562</v>
      </c>
      <c r="B165" s="1">
        <v>1</v>
      </c>
      <c r="C165" s="1" t="s">
        <v>39</v>
      </c>
      <c r="F165" s="1">
        <v>670</v>
      </c>
      <c r="G165" s="1">
        <v>762</v>
      </c>
      <c r="H165" s="1">
        <v>755</v>
      </c>
      <c r="I165" s="1">
        <v>767</v>
      </c>
      <c r="J165" s="1">
        <v>644</v>
      </c>
      <c r="K165" s="1">
        <v>738</v>
      </c>
      <c r="L165" s="1">
        <v>641</v>
      </c>
      <c r="M165" s="1">
        <v>727</v>
      </c>
      <c r="N165" s="1">
        <v>772</v>
      </c>
      <c r="O165" s="1">
        <v>745</v>
      </c>
      <c r="P165" s="1">
        <f t="shared" si="10"/>
        <v>722.1</v>
      </c>
      <c r="Q165" s="1">
        <f t="shared" si="11"/>
        <v>48.345527197456434</v>
      </c>
    </row>
    <row r="166" spans="1:17" x14ac:dyDescent="0.45">
      <c r="A166" s="1" t="s">
        <v>565</v>
      </c>
      <c r="B166" s="1">
        <v>1</v>
      </c>
      <c r="C166" s="1" t="s">
        <v>39</v>
      </c>
      <c r="F166" s="1">
        <v>612</v>
      </c>
      <c r="G166" s="1">
        <v>774</v>
      </c>
      <c r="H166" s="1">
        <v>741</v>
      </c>
      <c r="I166" s="1">
        <v>663</v>
      </c>
      <c r="J166" s="1">
        <v>604</v>
      </c>
      <c r="K166" s="1">
        <v>715</v>
      </c>
      <c r="L166" s="1">
        <v>685</v>
      </c>
      <c r="M166" s="1">
        <v>771</v>
      </c>
      <c r="N166" s="1">
        <v>603</v>
      </c>
      <c r="O166" s="1">
        <v>667</v>
      </c>
      <c r="P166" s="1">
        <f t="shared" si="10"/>
        <v>683.5</v>
      </c>
      <c r="Q166" s="1">
        <f t="shared" si="11"/>
        <v>62.251506005879087</v>
      </c>
    </row>
    <row r="167" spans="1:17" x14ac:dyDescent="0.45">
      <c r="A167" s="1" t="s">
        <v>567</v>
      </c>
      <c r="B167" s="1">
        <v>1</v>
      </c>
      <c r="C167" s="1" t="s">
        <v>39</v>
      </c>
      <c r="F167" s="1">
        <v>911</v>
      </c>
      <c r="G167" s="1">
        <v>846</v>
      </c>
      <c r="H167" s="1">
        <v>939</v>
      </c>
      <c r="I167" s="1">
        <v>956</v>
      </c>
      <c r="J167" s="1">
        <v>845</v>
      </c>
      <c r="K167" s="1">
        <v>823</v>
      </c>
      <c r="L167" s="1">
        <v>820</v>
      </c>
      <c r="M167" s="1">
        <v>897</v>
      </c>
      <c r="N167" s="1">
        <v>917</v>
      </c>
      <c r="O167" s="1">
        <v>806</v>
      </c>
      <c r="P167" s="1">
        <f t="shared" si="10"/>
        <v>876</v>
      </c>
      <c r="Q167" s="1">
        <f t="shared" si="11"/>
        <v>51.402334577332184</v>
      </c>
    </row>
    <row r="168" spans="1:17" x14ac:dyDescent="0.45">
      <c r="A168" s="1" t="s">
        <v>569</v>
      </c>
      <c r="B168" s="1">
        <v>600</v>
      </c>
      <c r="C168" s="1" t="s">
        <v>39</v>
      </c>
      <c r="F168" s="1">
        <v>271</v>
      </c>
      <c r="G168" s="1">
        <v>353</v>
      </c>
      <c r="H168" s="1">
        <v>231</v>
      </c>
      <c r="I168" s="1">
        <v>267</v>
      </c>
      <c r="J168" s="1">
        <v>286</v>
      </c>
      <c r="K168" s="1">
        <v>302</v>
      </c>
      <c r="L168" s="1">
        <v>298</v>
      </c>
      <c r="M168" s="1">
        <v>272</v>
      </c>
      <c r="N168" s="1">
        <v>288</v>
      </c>
      <c r="O168" s="1">
        <v>268</v>
      </c>
      <c r="P168" s="1">
        <f t="shared" si="10"/>
        <v>283.60000000000002</v>
      </c>
      <c r="Q168" s="1">
        <f t="shared" si="11"/>
        <v>29.943947635540642</v>
      </c>
    </row>
    <row r="169" spans="1:17" x14ac:dyDescent="0.45">
      <c r="A169" s="1" t="s">
        <v>572</v>
      </c>
      <c r="B169" s="1">
        <v>600</v>
      </c>
      <c r="C169" s="1" t="s">
        <v>39</v>
      </c>
      <c r="F169" s="1">
        <v>576</v>
      </c>
      <c r="G169" s="1">
        <v>415</v>
      </c>
      <c r="H169" s="1">
        <v>387</v>
      </c>
      <c r="I169" s="1">
        <v>558</v>
      </c>
      <c r="J169" s="1">
        <v>504</v>
      </c>
      <c r="K169" s="1">
        <v>558</v>
      </c>
      <c r="L169" s="1">
        <v>472</v>
      </c>
      <c r="M169" s="1">
        <v>480</v>
      </c>
      <c r="N169" s="1">
        <v>457</v>
      </c>
      <c r="O169" s="1">
        <v>531</v>
      </c>
      <c r="P169" s="1">
        <f t="shared" si="10"/>
        <v>493.8</v>
      </c>
      <c r="Q169" s="1">
        <f t="shared" si="11"/>
        <v>60.102911743109416</v>
      </c>
    </row>
    <row r="170" spans="1:17" x14ac:dyDescent="0.45">
      <c r="P170" s="1" t="e">
        <f t="shared" si="10"/>
        <v>#DIV/0!</v>
      </c>
      <c r="Q170" s="1" t="e">
        <f t="shared" si="11"/>
        <v>#DIV/0!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420"/>
  <sheetViews>
    <sheetView workbookViewId="0">
      <pane xSplit="1" ySplit="1" topLeftCell="B377" activePane="bottomRight" state="frozen"/>
      <selection pane="topRight" activeCell="B1" sqref="B1"/>
      <selection pane="bottomLeft" activeCell="A2" sqref="A2"/>
      <selection pane="bottomRight" activeCell="A384" sqref="A384"/>
    </sheetView>
  </sheetViews>
  <sheetFormatPr defaultColWidth="9.1328125" defaultRowHeight="15" customHeight="1" x14ac:dyDescent="0.45"/>
  <cols>
    <col min="1" max="2" width="9.1328125" style="1" customWidth="1"/>
    <col min="3" max="3" width="18.3984375" style="1" bestFit="1" customWidth="1"/>
    <col min="4" max="4" width="10.59765625" style="1" customWidth="1"/>
    <col min="5" max="5" width="9.1328125" style="1" customWidth="1"/>
    <col min="7" max="7" width="9.1328125" style="1" customWidth="1"/>
    <col min="8" max="8" width="11.3984375" style="48" customWidth="1"/>
    <col min="9" max="9" width="9.265625" style="48" bestFit="1" customWidth="1"/>
    <col min="10" max="10" width="10.3984375" style="48" bestFit="1" customWidth="1"/>
    <col min="11" max="11" width="11.3984375" style="48" bestFit="1" customWidth="1"/>
    <col min="12" max="13" width="13.59765625" style="21" customWidth="1"/>
    <col min="14" max="16" width="13.59765625" style="48" customWidth="1"/>
    <col min="17" max="17" width="13.59765625" style="21" customWidth="1"/>
    <col min="18" max="19" width="13.59765625" style="48" customWidth="1"/>
    <col min="20" max="20" width="1.265625" customWidth="1"/>
    <col min="21" max="21" width="34.265625" style="48" bestFit="1" customWidth="1"/>
    <col min="22" max="22" width="63.59765625" style="1" bestFit="1" customWidth="1"/>
    <col min="23" max="28" width="9.1328125" style="1" customWidth="1"/>
    <col min="29" max="29" width="9.1328125" customWidth="1"/>
    <col min="30" max="87" width="9.1328125" style="1" customWidth="1"/>
    <col min="88" max="16384" width="9.1328125" style="1"/>
  </cols>
  <sheetData>
    <row r="1" spans="1:22" ht="14.25" customHeight="1" x14ac:dyDescent="0.45">
      <c r="A1" s="20" t="s">
        <v>755</v>
      </c>
      <c r="B1" s="20" t="s">
        <v>756</v>
      </c>
      <c r="C1" s="20" t="s">
        <v>757</v>
      </c>
      <c r="D1" s="20" t="s">
        <v>2</v>
      </c>
      <c r="E1" s="20" t="s">
        <v>200</v>
      </c>
      <c r="F1" s="20" t="s">
        <v>758</v>
      </c>
      <c r="G1" s="20" t="s">
        <v>3</v>
      </c>
      <c r="H1" s="49" t="s">
        <v>759</v>
      </c>
      <c r="I1" s="49" t="s">
        <v>760</v>
      </c>
      <c r="J1" s="49" t="s">
        <v>761</v>
      </c>
      <c r="K1" s="49" t="s">
        <v>762</v>
      </c>
      <c r="L1" s="49" t="s">
        <v>763</v>
      </c>
      <c r="M1" s="49" t="s">
        <v>764</v>
      </c>
      <c r="N1" s="49" t="s">
        <v>765</v>
      </c>
      <c r="O1" s="49" t="s">
        <v>766</v>
      </c>
      <c r="P1" s="49" t="s">
        <v>767</v>
      </c>
      <c r="Q1" s="49" t="s">
        <v>768</v>
      </c>
      <c r="R1" s="49" t="s">
        <v>769</v>
      </c>
      <c r="S1" s="49" t="s">
        <v>770</v>
      </c>
      <c r="U1" s="49" t="s">
        <v>771</v>
      </c>
      <c r="V1" s="20" t="s">
        <v>35</v>
      </c>
    </row>
    <row r="2" spans="1:22" ht="15.75" customHeight="1" x14ac:dyDescent="0.5">
      <c r="A2" t="s">
        <v>306</v>
      </c>
      <c r="B2" t="s">
        <v>772</v>
      </c>
      <c r="C2" t="s">
        <v>292</v>
      </c>
      <c r="D2">
        <v>20</v>
      </c>
      <c r="E2" t="s">
        <v>243</v>
      </c>
      <c r="F2" t="s">
        <v>226</v>
      </c>
      <c r="G2" t="s">
        <v>48</v>
      </c>
      <c r="I2">
        <v>209.44197475910201</v>
      </c>
      <c r="J2">
        <v>1753.3129222271491</v>
      </c>
      <c r="K2">
        <v>1576.6184756852581</v>
      </c>
      <c r="L2">
        <v>-3.0879572033883002E-2</v>
      </c>
      <c r="M2">
        <v>2006.523757421455</v>
      </c>
      <c r="N2">
        <v>-1303.959962091305</v>
      </c>
      <c r="O2">
        <v>405.06675278219751</v>
      </c>
      <c r="P2">
        <v>1741.065641169703</v>
      </c>
      <c r="Q2">
        <v>-1357.119589604247</v>
      </c>
      <c r="R2">
        <v>399.78163493781977</v>
      </c>
      <c r="S2">
        <v>2.315323341816979</v>
      </c>
      <c r="U2" s="50" t="s">
        <v>773</v>
      </c>
    </row>
    <row r="3" spans="1:22" ht="15.75" customHeight="1" x14ac:dyDescent="0.5">
      <c r="A3" t="s">
        <v>306</v>
      </c>
      <c r="B3" t="s">
        <v>772</v>
      </c>
      <c r="C3" t="s">
        <v>292</v>
      </c>
      <c r="D3">
        <v>20</v>
      </c>
      <c r="E3" t="s">
        <v>243</v>
      </c>
      <c r="F3" t="s">
        <v>226</v>
      </c>
      <c r="G3" t="s">
        <v>48</v>
      </c>
      <c r="I3">
        <v>227.06335783004801</v>
      </c>
      <c r="J3">
        <v>1526.831653019442</v>
      </c>
      <c r="K3">
        <v>1288.093689009489</v>
      </c>
      <c r="L3">
        <v>-0.105841457843781</v>
      </c>
      <c r="M3">
        <v>1508.011447476264</v>
      </c>
      <c r="N3">
        <v>-88.242410961218866</v>
      </c>
      <c r="O3">
        <v>78.842888606053862</v>
      </c>
      <c r="P3">
        <v>1261.1475342470551</v>
      </c>
      <c r="Q3">
        <v>486.12008216466302</v>
      </c>
      <c r="R3">
        <v>163.03933923537551</v>
      </c>
      <c r="S3">
        <v>5.9958849739371143</v>
      </c>
      <c r="U3" s="50" t="s">
        <v>774</v>
      </c>
    </row>
    <row r="4" spans="1:22" ht="15.75" customHeight="1" x14ac:dyDescent="0.5">
      <c r="A4" t="s">
        <v>306</v>
      </c>
      <c r="B4" t="s">
        <v>775</v>
      </c>
      <c r="C4" t="s">
        <v>292</v>
      </c>
      <c r="D4">
        <v>20</v>
      </c>
      <c r="E4" t="s">
        <v>243</v>
      </c>
      <c r="F4" t="s">
        <v>226</v>
      </c>
      <c r="G4" t="s">
        <v>48</v>
      </c>
      <c r="I4">
        <v>487.211614847183</v>
      </c>
      <c r="J4">
        <v>2092.9357527004449</v>
      </c>
      <c r="K4">
        <v>1480.986955183392</v>
      </c>
      <c r="L4">
        <v>9.7015172243119008E-2</v>
      </c>
      <c r="M4">
        <v>2155.2865345828309</v>
      </c>
      <c r="N4">
        <v>-145.9340263538393</v>
      </c>
      <c r="O4">
        <v>141.37885201231899</v>
      </c>
      <c r="P4">
        <v>1354.610094048842</v>
      </c>
      <c r="Q4">
        <v>1176.026431050758</v>
      </c>
      <c r="R4">
        <v>359.29977064937401</v>
      </c>
      <c r="S4">
        <v>2.6938738188726412</v>
      </c>
      <c r="U4" s="50" t="s">
        <v>776</v>
      </c>
    </row>
    <row r="5" spans="1:22" ht="15.75" customHeight="1" x14ac:dyDescent="0.5">
      <c r="A5" t="s">
        <v>311</v>
      </c>
      <c r="B5" t="s">
        <v>772</v>
      </c>
      <c r="C5" t="s">
        <v>292</v>
      </c>
      <c r="D5" t="s">
        <v>213</v>
      </c>
      <c r="E5" t="s">
        <v>214</v>
      </c>
      <c r="F5" t="s">
        <v>226</v>
      </c>
      <c r="G5" t="s">
        <v>48</v>
      </c>
      <c r="I5">
        <v>209.44057404994999</v>
      </c>
      <c r="J5">
        <v>3181.2006478419639</v>
      </c>
      <c r="K5">
        <v>3002.7069440354139</v>
      </c>
      <c r="L5">
        <v>-0.18081559240818099</v>
      </c>
      <c r="M5">
        <v>3154.4799777662529</v>
      </c>
      <c r="N5">
        <v>213.76326817444209</v>
      </c>
      <c r="O5">
        <v>282.39704361215058</v>
      </c>
      <c r="P5">
        <v>2841.0162828415582</v>
      </c>
      <c r="Q5">
        <v>363.53500367001561</v>
      </c>
      <c r="R5">
        <v>371.62190968828139</v>
      </c>
      <c r="S5">
        <v>7.9506979043494059</v>
      </c>
      <c r="U5" s="50" t="s">
        <v>777</v>
      </c>
    </row>
    <row r="6" spans="1:22" ht="15.75" customHeight="1" x14ac:dyDescent="0.5">
      <c r="A6" t="s">
        <v>311</v>
      </c>
      <c r="B6" t="s">
        <v>778</v>
      </c>
      <c r="C6" t="s">
        <v>292</v>
      </c>
      <c r="D6" t="s">
        <v>213</v>
      </c>
      <c r="E6" t="s">
        <v>214</v>
      </c>
      <c r="F6" t="s">
        <v>226</v>
      </c>
      <c r="G6" t="s">
        <v>48</v>
      </c>
      <c r="I6">
        <v>315.268874168396</v>
      </c>
      <c r="J6">
        <v>2694.4881990587351</v>
      </c>
      <c r="K6">
        <v>2078.622442912656</v>
      </c>
      <c r="L6">
        <v>-3.085416555404602E-2</v>
      </c>
      <c r="M6">
        <v>2969.177823127673</v>
      </c>
      <c r="N6">
        <v>-487.18534851652521</v>
      </c>
      <c r="O6">
        <v>387.45191985072432</v>
      </c>
      <c r="P6">
        <v>1970.425670793561</v>
      </c>
      <c r="Q6">
        <v>305.7732704631228</v>
      </c>
      <c r="R6">
        <v>129.41655256012811</v>
      </c>
      <c r="S6">
        <v>5.9096310583219527</v>
      </c>
      <c r="U6" s="50" t="s">
        <v>779</v>
      </c>
    </row>
    <row r="7" spans="1:22" ht="15.75" customHeight="1" x14ac:dyDescent="0.5">
      <c r="A7" t="s">
        <v>311</v>
      </c>
      <c r="B7" t="s">
        <v>775</v>
      </c>
      <c r="C7" t="s">
        <v>292</v>
      </c>
      <c r="D7" t="s">
        <v>213</v>
      </c>
      <c r="E7" t="s">
        <v>214</v>
      </c>
      <c r="F7" t="s">
        <v>226</v>
      </c>
      <c r="G7" t="s">
        <v>48</v>
      </c>
      <c r="I7">
        <v>531.266748905182</v>
      </c>
      <c r="J7">
        <v>2842.1938125256779</v>
      </c>
      <c r="K7">
        <v>1513.5899013792159</v>
      </c>
      <c r="L7">
        <v>-0.48941916227340698</v>
      </c>
      <c r="M7">
        <v>2861.832940735243</v>
      </c>
      <c r="N7">
        <v>949.44971338020446</v>
      </c>
      <c r="O7">
        <v>493.64635356521541</v>
      </c>
      <c r="P7">
        <v>1220.672685318521</v>
      </c>
      <c r="Q7">
        <v>1608.2776029681149</v>
      </c>
      <c r="R7">
        <v>541.97429707747563</v>
      </c>
      <c r="S7">
        <v>1.348726388370117</v>
      </c>
      <c r="U7" s="50" t="s">
        <v>780</v>
      </c>
    </row>
    <row r="8" spans="1:22" ht="15.75" customHeight="1" x14ac:dyDescent="0.5">
      <c r="A8" t="s">
        <v>311</v>
      </c>
      <c r="B8" t="s">
        <v>775</v>
      </c>
      <c r="C8" t="s">
        <v>292</v>
      </c>
      <c r="D8" t="s">
        <v>213</v>
      </c>
      <c r="E8" t="s">
        <v>214</v>
      </c>
      <c r="F8" t="s">
        <v>226</v>
      </c>
      <c r="G8" t="s">
        <v>48</v>
      </c>
      <c r="I8">
        <v>491.62983894348099</v>
      </c>
      <c r="J8">
        <v>2552.1436643467232</v>
      </c>
      <c r="K8">
        <v>1268.704997400346</v>
      </c>
      <c r="L8">
        <v>-2.6436895132064989E-2</v>
      </c>
      <c r="M8">
        <v>2604.8713791165542</v>
      </c>
      <c r="N8">
        <v>-246.27438526166679</v>
      </c>
      <c r="O8">
        <v>68.622004626283825</v>
      </c>
      <c r="P8">
        <v>1351.4663615799211</v>
      </c>
      <c r="Q8">
        <v>-88.388495737519406</v>
      </c>
      <c r="R8">
        <v>125.4378687679615</v>
      </c>
      <c r="S8">
        <v>5.842175337200695</v>
      </c>
      <c r="U8" s="50" t="s">
        <v>781</v>
      </c>
    </row>
    <row r="9" spans="1:22" ht="15.75" customHeight="1" x14ac:dyDescent="0.5">
      <c r="A9" t="s">
        <v>345</v>
      </c>
      <c r="B9" t="s">
        <v>775</v>
      </c>
      <c r="C9" t="s">
        <v>227</v>
      </c>
      <c r="D9" t="s">
        <v>213</v>
      </c>
      <c r="E9" t="s">
        <v>214</v>
      </c>
      <c r="F9" t="s">
        <v>226</v>
      </c>
      <c r="G9" t="s">
        <v>48</v>
      </c>
      <c r="I9">
        <v>429.89757657051098</v>
      </c>
      <c r="J9">
        <v>4783.6522753539521</v>
      </c>
      <c r="K9">
        <v>4015.3237971162521</v>
      </c>
      <c r="L9">
        <v>-0.352698683738708</v>
      </c>
      <c r="M9">
        <v>4890.3490623894741</v>
      </c>
      <c r="N9">
        <v>249.0903734273561</v>
      </c>
      <c r="O9">
        <v>304.67082358589852</v>
      </c>
      <c r="P9">
        <v>3306.1347453265598</v>
      </c>
      <c r="Q9">
        <v>2548.11252385128</v>
      </c>
      <c r="R9">
        <v>1057.959734610758</v>
      </c>
      <c r="S9">
        <v>5.5169730551590206</v>
      </c>
      <c r="U9" s="50" t="s">
        <v>782</v>
      </c>
    </row>
    <row r="10" spans="1:22" ht="15.75" customHeight="1" x14ac:dyDescent="0.5">
      <c r="A10" t="s">
        <v>345</v>
      </c>
      <c r="B10" t="s">
        <v>775</v>
      </c>
      <c r="C10" t="s">
        <v>227</v>
      </c>
      <c r="D10" t="s">
        <v>213</v>
      </c>
      <c r="E10" t="s">
        <v>214</v>
      </c>
      <c r="F10" t="s">
        <v>226</v>
      </c>
      <c r="G10" t="s">
        <v>48</v>
      </c>
      <c r="I10">
        <v>456.35655522346502</v>
      </c>
      <c r="J10">
        <v>3796.1458295321149</v>
      </c>
      <c r="K10">
        <v>3398.6739015364992</v>
      </c>
      <c r="L10">
        <v>3.5232424736022998E-2</v>
      </c>
      <c r="M10">
        <v>4048.3331019291909</v>
      </c>
      <c r="N10">
        <v>-589.35573153202085</v>
      </c>
      <c r="O10">
        <v>193.65550472591389</v>
      </c>
      <c r="P10">
        <v>3764.7692744084079</v>
      </c>
      <c r="Q10">
        <v>-528.73376268278616</v>
      </c>
      <c r="R10">
        <v>232.97755909209209</v>
      </c>
      <c r="S10">
        <v>7.536291747028482</v>
      </c>
      <c r="U10" s="50" t="s">
        <v>783</v>
      </c>
    </row>
    <row r="11" spans="1:22" ht="15.75" customHeight="1" x14ac:dyDescent="0.5">
      <c r="A11" t="s">
        <v>345</v>
      </c>
      <c r="B11" t="s">
        <v>772</v>
      </c>
      <c r="C11" t="s">
        <v>227</v>
      </c>
      <c r="D11" t="s">
        <v>213</v>
      </c>
      <c r="E11" t="s">
        <v>214</v>
      </c>
      <c r="F11" t="s">
        <v>226</v>
      </c>
      <c r="G11" t="s">
        <v>48</v>
      </c>
      <c r="I11">
        <v>293.22695732116699</v>
      </c>
      <c r="J11">
        <v>5385.9261702779704</v>
      </c>
      <c r="K11">
        <v>4250.6428998114534</v>
      </c>
      <c r="L11">
        <v>-0.163195461034774</v>
      </c>
      <c r="M11">
        <v>5151.6769858509751</v>
      </c>
      <c r="N11">
        <v>755.82005377171936</v>
      </c>
      <c r="O11">
        <v>440.18268683568402</v>
      </c>
      <c r="P11">
        <v>3845.2193699763338</v>
      </c>
      <c r="Q11">
        <v>2066.5141152169881</v>
      </c>
      <c r="R11">
        <v>652.15422026131012</v>
      </c>
      <c r="S11">
        <v>6.2345122423658124</v>
      </c>
      <c r="U11" s="50" t="s">
        <v>784</v>
      </c>
    </row>
    <row r="12" spans="1:22" ht="15.75" customHeight="1" x14ac:dyDescent="0.5">
      <c r="A12" t="s">
        <v>345</v>
      </c>
      <c r="B12" t="s">
        <v>772</v>
      </c>
      <c r="C12" t="s">
        <v>227</v>
      </c>
      <c r="D12" t="s">
        <v>213</v>
      </c>
      <c r="E12" t="s">
        <v>214</v>
      </c>
      <c r="F12" t="s">
        <v>226</v>
      </c>
      <c r="G12" t="s">
        <v>48</v>
      </c>
      <c r="I12">
        <v>249.131113290787</v>
      </c>
      <c r="J12">
        <v>4940.4652322936372</v>
      </c>
      <c r="K12">
        <v>3892.8902498565012</v>
      </c>
      <c r="L12">
        <v>-3.085908293724102E-2</v>
      </c>
      <c r="M12">
        <v>4912.7165946229588</v>
      </c>
      <c r="N12">
        <v>-619.77891599904797</v>
      </c>
      <c r="O12">
        <v>130.5574179030601</v>
      </c>
      <c r="P12">
        <v>3974.600083204477</v>
      </c>
      <c r="Q12">
        <v>-286.40070883199411</v>
      </c>
      <c r="R12">
        <v>105.1680007804304</v>
      </c>
      <c r="S12">
        <v>8.144873850565661</v>
      </c>
      <c r="U12" s="50" t="s">
        <v>785</v>
      </c>
    </row>
    <row r="13" spans="1:22" ht="15.75" customHeight="1" x14ac:dyDescent="0.5">
      <c r="A13" t="s">
        <v>345</v>
      </c>
      <c r="B13" t="s">
        <v>775</v>
      </c>
      <c r="C13" t="s">
        <v>227</v>
      </c>
      <c r="D13" t="s">
        <v>213</v>
      </c>
      <c r="E13" t="s">
        <v>214</v>
      </c>
      <c r="F13" t="s">
        <v>226</v>
      </c>
      <c r="G13" t="s">
        <v>48</v>
      </c>
      <c r="I13">
        <v>421.08380794525101</v>
      </c>
      <c r="J13">
        <v>4581.0925367346936</v>
      </c>
      <c r="K13">
        <v>4513.1752126068768</v>
      </c>
      <c r="L13">
        <v>-0.36152631044387912</v>
      </c>
      <c r="M13">
        <v>4438.5462165392782</v>
      </c>
      <c r="N13">
        <v>-1894.9119325150309</v>
      </c>
      <c r="O13">
        <v>1062.200897320311</v>
      </c>
      <c r="P13">
        <v>3849.9299690044259</v>
      </c>
      <c r="Q13">
        <v>747.74779942970144</v>
      </c>
      <c r="R13">
        <v>1249.8746486792079</v>
      </c>
      <c r="S13">
        <v>6.6439097039105226</v>
      </c>
      <c r="U13" s="50" t="s">
        <v>786</v>
      </c>
    </row>
    <row r="14" spans="1:22" ht="15.75" customHeight="1" x14ac:dyDescent="0.5">
      <c r="A14" t="s">
        <v>345</v>
      </c>
      <c r="B14" t="s">
        <v>775</v>
      </c>
      <c r="C14" t="s">
        <v>227</v>
      </c>
      <c r="D14" t="s">
        <v>213</v>
      </c>
      <c r="E14" t="s">
        <v>214</v>
      </c>
      <c r="F14" t="s">
        <v>226</v>
      </c>
      <c r="G14" t="s">
        <v>48</v>
      </c>
      <c r="I14">
        <v>434.29648876190203</v>
      </c>
      <c r="J14">
        <v>3790.3269766891231</v>
      </c>
      <c r="K14">
        <v>3247.6506180393772</v>
      </c>
      <c r="L14">
        <v>-0.189546823501587</v>
      </c>
      <c r="M14">
        <v>3940.817215674399</v>
      </c>
      <c r="N14">
        <v>-1412.8162140511461</v>
      </c>
      <c r="O14">
        <v>503.39325402805002</v>
      </c>
      <c r="P14">
        <v>3184.3387115222172</v>
      </c>
      <c r="Q14">
        <v>-240.8888652602468</v>
      </c>
      <c r="R14">
        <v>515.84543659204837</v>
      </c>
      <c r="S14">
        <v>6.7707965150262019</v>
      </c>
      <c r="U14" s="50" t="s">
        <v>787</v>
      </c>
    </row>
    <row r="15" spans="1:22" ht="15.75" customHeight="1" x14ac:dyDescent="0.5">
      <c r="A15" t="s">
        <v>345</v>
      </c>
      <c r="B15" t="s">
        <v>772</v>
      </c>
      <c r="C15" t="s">
        <v>227</v>
      </c>
      <c r="D15" t="s">
        <v>213</v>
      </c>
      <c r="E15" t="s">
        <v>214</v>
      </c>
      <c r="F15" t="s">
        <v>226</v>
      </c>
      <c r="G15" t="s">
        <v>48</v>
      </c>
      <c r="I15">
        <v>288.81335258483898</v>
      </c>
      <c r="J15">
        <v>4039.5538512985681</v>
      </c>
      <c r="K15">
        <v>4308.9659534183011</v>
      </c>
      <c r="L15">
        <v>-0.119050204753876</v>
      </c>
      <c r="M15">
        <v>4064.5890178322111</v>
      </c>
      <c r="N15">
        <v>398.31229059336738</v>
      </c>
      <c r="O15">
        <v>207.1032565432449</v>
      </c>
      <c r="P15">
        <v>3801.964947796529</v>
      </c>
      <c r="Q15">
        <v>1922.300359122692</v>
      </c>
      <c r="R15">
        <v>649.37868558583705</v>
      </c>
      <c r="S15">
        <v>7.0708780967829119</v>
      </c>
      <c r="U15" s="50" t="s">
        <v>788</v>
      </c>
    </row>
    <row r="16" spans="1:22" ht="15.75" customHeight="1" x14ac:dyDescent="0.5">
      <c r="A16" t="s">
        <v>345</v>
      </c>
      <c r="B16" t="s">
        <v>778</v>
      </c>
      <c r="C16" t="s">
        <v>227</v>
      </c>
      <c r="D16" t="s">
        <v>213</v>
      </c>
      <c r="E16" t="s">
        <v>214</v>
      </c>
      <c r="F16" t="s">
        <v>226</v>
      </c>
      <c r="G16" t="s">
        <v>48</v>
      </c>
      <c r="I16">
        <v>324.07158613205002</v>
      </c>
      <c r="J16">
        <v>4244.4006583543242</v>
      </c>
      <c r="K16">
        <v>4794.3447837425992</v>
      </c>
      <c r="L16">
        <v>-0.238111287355423</v>
      </c>
      <c r="M16">
        <v>4121.0563389012668</v>
      </c>
      <c r="N16">
        <v>534.39806061908257</v>
      </c>
      <c r="O16">
        <v>370.77812322597879</v>
      </c>
      <c r="P16">
        <v>3934.2201178297528</v>
      </c>
      <c r="Q16">
        <v>3321.4471838101322</v>
      </c>
      <c r="R16">
        <v>1070.3332216897329</v>
      </c>
      <c r="S16">
        <v>6.1187815727791346</v>
      </c>
      <c r="U16" s="50" t="s">
        <v>789</v>
      </c>
    </row>
    <row r="17" spans="1:21" ht="15.75" customHeight="1" x14ac:dyDescent="0.5">
      <c r="A17" t="s">
        <v>345</v>
      </c>
      <c r="B17" t="s">
        <v>772</v>
      </c>
      <c r="C17" t="s">
        <v>227</v>
      </c>
      <c r="D17" t="s">
        <v>213</v>
      </c>
      <c r="E17" t="s">
        <v>214</v>
      </c>
      <c r="F17" t="s">
        <v>226</v>
      </c>
      <c r="G17" t="s">
        <v>48</v>
      </c>
      <c r="I17">
        <v>288.81335258483898</v>
      </c>
      <c r="J17">
        <v>4039.5538512985681</v>
      </c>
      <c r="K17">
        <v>4308.9659534183011</v>
      </c>
      <c r="L17">
        <v>-0.119050204753876</v>
      </c>
      <c r="M17">
        <v>4064.5890178322111</v>
      </c>
      <c r="N17">
        <v>398.31229059336738</v>
      </c>
      <c r="O17">
        <v>207.1032565432449</v>
      </c>
      <c r="P17">
        <v>3801.964947796529</v>
      </c>
      <c r="Q17">
        <v>1922.300359122692</v>
      </c>
      <c r="R17">
        <v>649.37868558583705</v>
      </c>
      <c r="S17">
        <v>7.0708780967829119</v>
      </c>
      <c r="U17" s="50" t="s">
        <v>790</v>
      </c>
    </row>
    <row r="18" spans="1:21" ht="15.75" customHeight="1" x14ac:dyDescent="0.5">
      <c r="A18" t="s">
        <v>341</v>
      </c>
      <c r="B18" t="s">
        <v>772</v>
      </c>
      <c r="C18" t="s">
        <v>227</v>
      </c>
      <c r="D18" t="s">
        <v>213</v>
      </c>
      <c r="E18" t="s">
        <v>214</v>
      </c>
      <c r="F18" t="s">
        <v>226</v>
      </c>
      <c r="G18" t="s">
        <v>48</v>
      </c>
      <c r="I18">
        <v>275.57146549224899</v>
      </c>
      <c r="J18">
        <v>4432.1634022298067</v>
      </c>
      <c r="K18">
        <v>3764.9207128871249</v>
      </c>
      <c r="L18">
        <v>-3.5264164209365963E-2</v>
      </c>
      <c r="M18">
        <v>4511.8064387639924</v>
      </c>
      <c r="N18">
        <v>-148.24472148700721</v>
      </c>
      <c r="O18">
        <v>130.87724790338271</v>
      </c>
      <c r="P18">
        <v>3752.1553664016401</v>
      </c>
      <c r="Q18">
        <v>469.75651988339678</v>
      </c>
      <c r="R18">
        <v>177.39941252473</v>
      </c>
      <c r="S18">
        <v>8.1574663292464322</v>
      </c>
      <c r="U18" s="50" t="s">
        <v>791</v>
      </c>
    </row>
    <row r="19" spans="1:21" ht="15.75" customHeight="1" x14ac:dyDescent="0.5">
      <c r="A19" t="s">
        <v>341</v>
      </c>
      <c r="B19" t="s">
        <v>775</v>
      </c>
      <c r="C19" t="s">
        <v>227</v>
      </c>
      <c r="D19" t="s">
        <v>213</v>
      </c>
      <c r="E19" t="s">
        <v>214</v>
      </c>
      <c r="F19" t="s">
        <v>226</v>
      </c>
      <c r="G19" t="s">
        <v>48</v>
      </c>
      <c r="I19">
        <v>478.39853167533897</v>
      </c>
      <c r="J19">
        <v>287.44545068574172</v>
      </c>
      <c r="K19">
        <v>27.213613546533079</v>
      </c>
      <c r="L19">
        <v>0.33069586753845198</v>
      </c>
      <c r="M19">
        <v>1187.279395756952</v>
      </c>
      <c r="N19">
        <v>-3320.5764160138242</v>
      </c>
      <c r="O19">
        <v>1431.8117846520111</v>
      </c>
      <c r="P19">
        <v>650.40285008220621</v>
      </c>
      <c r="Q19">
        <v>-2392.4984302116081</v>
      </c>
      <c r="R19">
        <v>1028.575169098528</v>
      </c>
      <c r="S19">
        <v>-22.513552574778188</v>
      </c>
      <c r="U19" s="50" t="s">
        <v>792</v>
      </c>
    </row>
    <row r="20" spans="1:21" ht="15.75" customHeight="1" x14ac:dyDescent="0.5">
      <c r="A20" t="s">
        <v>341</v>
      </c>
      <c r="B20" t="s">
        <v>772</v>
      </c>
      <c r="C20" t="s">
        <v>227</v>
      </c>
      <c r="D20" t="s">
        <v>213</v>
      </c>
      <c r="E20" t="s">
        <v>214</v>
      </c>
      <c r="F20" t="s">
        <v>226</v>
      </c>
      <c r="G20" t="s">
        <v>48</v>
      </c>
      <c r="I20">
        <v>297.62494564056402</v>
      </c>
      <c r="J20">
        <v>4679.5156872183125</v>
      </c>
      <c r="K20">
        <v>4034.301469237128</v>
      </c>
      <c r="L20">
        <v>-7.0516049861908014E-2</v>
      </c>
      <c r="M20">
        <v>4643.1705690709323</v>
      </c>
      <c r="N20">
        <v>-69.783628057399255</v>
      </c>
      <c r="O20">
        <v>179.87901031009471</v>
      </c>
      <c r="P20">
        <v>3808.7582105780971</v>
      </c>
      <c r="Q20">
        <v>964.93593313740348</v>
      </c>
      <c r="R20">
        <v>399.1284043857392</v>
      </c>
      <c r="S20">
        <v>7.7316103130599609</v>
      </c>
      <c r="U20" s="50" t="s">
        <v>793</v>
      </c>
    </row>
    <row r="21" spans="1:21" ht="15.75" customHeight="1" x14ac:dyDescent="0.5">
      <c r="A21" t="s">
        <v>341</v>
      </c>
      <c r="B21" t="s">
        <v>775</v>
      </c>
      <c r="C21" t="s">
        <v>227</v>
      </c>
      <c r="D21" t="s">
        <v>213</v>
      </c>
      <c r="E21" t="s">
        <v>214</v>
      </c>
      <c r="F21" t="s">
        <v>226</v>
      </c>
      <c r="G21" t="s">
        <v>48</v>
      </c>
      <c r="I21">
        <v>372.61128425598099</v>
      </c>
      <c r="J21">
        <v>2677.570437552004</v>
      </c>
      <c r="K21">
        <v>1200.993048508522</v>
      </c>
      <c r="L21">
        <v>-0.29982432723045299</v>
      </c>
      <c r="M21">
        <v>3066.4726713218479</v>
      </c>
      <c r="N21">
        <v>-3612.094674256653</v>
      </c>
      <c r="O21">
        <v>1466.807064100057</v>
      </c>
      <c r="P21">
        <v>2121.2355926266</v>
      </c>
      <c r="Q21">
        <v>-1842.680940699016</v>
      </c>
      <c r="R21">
        <v>1119.836884159994</v>
      </c>
      <c r="S21">
        <v>-0.54792039791500047</v>
      </c>
      <c r="U21" s="50" t="s">
        <v>794</v>
      </c>
    </row>
    <row r="22" spans="1:21" ht="15.75" customHeight="1" x14ac:dyDescent="0.5">
      <c r="A22" t="s">
        <v>341</v>
      </c>
      <c r="B22" t="s">
        <v>778</v>
      </c>
      <c r="C22" t="s">
        <v>227</v>
      </c>
      <c r="D22" t="s">
        <v>213</v>
      </c>
      <c r="E22" t="s">
        <v>214</v>
      </c>
      <c r="F22" t="s">
        <v>226</v>
      </c>
      <c r="G22" t="s">
        <v>48</v>
      </c>
      <c r="I22">
        <v>328.47839593887301</v>
      </c>
      <c r="J22">
        <v>4302.5404158852643</v>
      </c>
      <c r="K22">
        <v>3603.2507554613048</v>
      </c>
      <c r="L22">
        <v>-0.20279306173324599</v>
      </c>
      <c r="M22">
        <v>4386.2953779871914</v>
      </c>
      <c r="N22">
        <v>-688.86341193802537</v>
      </c>
      <c r="O22">
        <v>275.86460636513601</v>
      </c>
      <c r="P22">
        <v>3239.2295870454482</v>
      </c>
      <c r="Q22">
        <v>1406.515569459681</v>
      </c>
      <c r="R22">
        <v>500.23334445700601</v>
      </c>
      <c r="S22">
        <v>6.4517173066205462</v>
      </c>
      <c r="U22" s="50" t="s">
        <v>795</v>
      </c>
    </row>
    <row r="23" spans="1:21" ht="15.75" customHeight="1" x14ac:dyDescent="0.5">
      <c r="A23" t="s">
        <v>341</v>
      </c>
      <c r="B23" t="s">
        <v>778</v>
      </c>
      <c r="C23" t="s">
        <v>227</v>
      </c>
      <c r="D23" t="s">
        <v>213</v>
      </c>
      <c r="E23" t="s">
        <v>214</v>
      </c>
      <c r="F23" t="s">
        <v>226</v>
      </c>
      <c r="G23" t="s">
        <v>48</v>
      </c>
      <c r="I23">
        <v>354.92995381355303</v>
      </c>
      <c r="J23">
        <v>3043.0866753328241</v>
      </c>
      <c r="K23">
        <v>1969.3877841978699</v>
      </c>
      <c r="L23">
        <v>-0.114621937274933</v>
      </c>
      <c r="M23">
        <v>3223.8280537100782</v>
      </c>
      <c r="N23">
        <v>-3076.8857589460758</v>
      </c>
      <c r="O23">
        <v>1203.0961782792399</v>
      </c>
      <c r="P23">
        <v>2216.9849907715989</v>
      </c>
      <c r="Q23">
        <v>-2399.1557901732822</v>
      </c>
      <c r="R23">
        <v>987.65604465666638</v>
      </c>
      <c r="S23">
        <v>-0.65550377573822405</v>
      </c>
      <c r="U23" s="50" t="s">
        <v>796</v>
      </c>
    </row>
    <row r="24" spans="1:21" ht="15.75" customHeight="1" x14ac:dyDescent="0.5">
      <c r="A24" t="s">
        <v>338</v>
      </c>
      <c r="B24" t="s">
        <v>772</v>
      </c>
      <c r="C24" t="s">
        <v>227</v>
      </c>
      <c r="D24" t="s">
        <v>213</v>
      </c>
      <c r="E24" t="s">
        <v>214</v>
      </c>
      <c r="F24" t="s">
        <v>226</v>
      </c>
      <c r="G24" t="s">
        <v>48</v>
      </c>
      <c r="I24">
        <v>266.77182316780102</v>
      </c>
      <c r="J24">
        <v>5690.2265256425871</v>
      </c>
      <c r="K24">
        <v>4508.8053068941017</v>
      </c>
      <c r="L24">
        <v>1.7577335238456001E-2</v>
      </c>
      <c r="M24">
        <v>5302.749886000016</v>
      </c>
      <c r="N24">
        <v>430.61372116195338</v>
      </c>
      <c r="O24">
        <v>689.73219538311184</v>
      </c>
      <c r="P24">
        <v>4606.7806574503002</v>
      </c>
      <c r="Q24">
        <v>802.37995112598401</v>
      </c>
      <c r="R24">
        <v>567.28024373306528</v>
      </c>
      <c r="S24">
        <v>7.7443553726124934</v>
      </c>
      <c r="U24" s="50" t="s">
        <v>797</v>
      </c>
    </row>
    <row r="25" spans="1:21" ht="15.75" customHeight="1" x14ac:dyDescent="0.5">
      <c r="A25" t="s">
        <v>338</v>
      </c>
      <c r="B25" t="s">
        <v>772</v>
      </c>
      <c r="C25" t="s">
        <v>227</v>
      </c>
      <c r="D25" t="s">
        <v>213</v>
      </c>
      <c r="E25" t="s">
        <v>214</v>
      </c>
      <c r="F25" t="s">
        <v>226</v>
      </c>
      <c r="G25" t="s">
        <v>48</v>
      </c>
      <c r="I25">
        <v>218.24784576892901</v>
      </c>
      <c r="J25">
        <v>2800.6112739319519</v>
      </c>
      <c r="K25">
        <v>1996.3092787516589</v>
      </c>
      <c r="L25">
        <v>-1.3201773166656021E-2</v>
      </c>
      <c r="M25">
        <v>3060.9567204068039</v>
      </c>
      <c r="N25">
        <v>-970.07258227502052</v>
      </c>
      <c r="O25">
        <v>510.09427398382132</v>
      </c>
      <c r="P25">
        <v>1980.3146626840801</v>
      </c>
      <c r="Q25">
        <v>-377.81568899344052</v>
      </c>
      <c r="R25">
        <v>311.16799661713702</v>
      </c>
      <c r="S25">
        <v>4.9399017685431614</v>
      </c>
      <c r="U25" s="50" t="s">
        <v>798</v>
      </c>
    </row>
    <row r="26" spans="1:21" ht="15.75" customHeight="1" x14ac:dyDescent="0.5">
      <c r="A26" t="s">
        <v>338</v>
      </c>
      <c r="B26" t="s">
        <v>775</v>
      </c>
      <c r="C26" t="s">
        <v>227</v>
      </c>
      <c r="D26" t="s">
        <v>213</v>
      </c>
      <c r="E26" t="s">
        <v>214</v>
      </c>
      <c r="F26" t="s">
        <v>226</v>
      </c>
      <c r="G26" t="s">
        <v>48</v>
      </c>
      <c r="I26">
        <v>482.79407620429998</v>
      </c>
      <c r="J26">
        <v>2746.4766377536598</v>
      </c>
      <c r="K26">
        <v>1954.179188549474</v>
      </c>
      <c r="L26">
        <v>-3.5762786864901308E-5</v>
      </c>
      <c r="M26">
        <v>2126.221890961534</v>
      </c>
      <c r="N26">
        <v>-2090.8566358706412</v>
      </c>
      <c r="O26">
        <v>999.13970583114951</v>
      </c>
      <c r="P26">
        <v>1434.5795886084661</v>
      </c>
      <c r="Q26">
        <v>-1376.1765564527459</v>
      </c>
      <c r="R26">
        <v>759.49836525027206</v>
      </c>
      <c r="S26">
        <v>-1.8133343980213881</v>
      </c>
      <c r="U26" s="50" t="s">
        <v>799</v>
      </c>
    </row>
    <row r="27" spans="1:21" ht="15.75" customHeight="1" x14ac:dyDescent="0.5">
      <c r="A27" t="s">
        <v>338</v>
      </c>
      <c r="B27" t="s">
        <v>778</v>
      </c>
      <c r="C27" t="s">
        <v>227</v>
      </c>
      <c r="D27" t="s">
        <v>213</v>
      </c>
      <c r="E27" t="s">
        <v>214</v>
      </c>
      <c r="F27" t="s">
        <v>226</v>
      </c>
      <c r="G27" t="s">
        <v>48</v>
      </c>
      <c r="I27">
        <v>346.152514219284</v>
      </c>
      <c r="J27">
        <v>2879.7428432959182</v>
      </c>
      <c r="K27">
        <v>2426.040241055709</v>
      </c>
      <c r="L27">
        <v>-0.18951508402824399</v>
      </c>
      <c r="M27">
        <v>2828.174452037676</v>
      </c>
      <c r="N27">
        <v>-134.61024860257979</v>
      </c>
      <c r="O27">
        <v>85.647796621700223</v>
      </c>
      <c r="P27">
        <v>2088.0226451030671</v>
      </c>
      <c r="Q27">
        <v>1075.8067114013529</v>
      </c>
      <c r="R27">
        <v>437.37634803669471</v>
      </c>
      <c r="S27">
        <v>5.9027585604090911</v>
      </c>
      <c r="U27" s="50" t="s">
        <v>800</v>
      </c>
    </row>
    <row r="28" spans="1:21" ht="15.75" customHeight="1" x14ac:dyDescent="0.5">
      <c r="A28" t="s">
        <v>338</v>
      </c>
      <c r="B28" t="s">
        <v>778</v>
      </c>
      <c r="C28" t="s">
        <v>227</v>
      </c>
      <c r="D28" t="s">
        <v>213</v>
      </c>
      <c r="E28" t="s">
        <v>214</v>
      </c>
      <c r="F28" t="s">
        <v>226</v>
      </c>
      <c r="G28" t="s">
        <v>48</v>
      </c>
      <c r="I28">
        <v>390.25887846946699</v>
      </c>
      <c r="J28">
        <v>5982.7229340178328</v>
      </c>
      <c r="K28">
        <v>3139.525719771621</v>
      </c>
      <c r="L28">
        <v>-0.37036553025245589</v>
      </c>
      <c r="M28">
        <v>5392.107253769188</v>
      </c>
      <c r="N28">
        <v>4775.6251587811557</v>
      </c>
      <c r="O28">
        <v>1220.80113938511</v>
      </c>
      <c r="P28">
        <v>2044.519611923756</v>
      </c>
      <c r="Q28">
        <v>1492.7404861877201</v>
      </c>
      <c r="R28">
        <v>864.00213267191111</v>
      </c>
      <c r="S28">
        <v>0.42813050696680072</v>
      </c>
      <c r="U28" s="50" t="s">
        <v>801</v>
      </c>
    </row>
    <row r="29" spans="1:21" ht="15.75" customHeight="1" x14ac:dyDescent="0.5">
      <c r="A29" t="s">
        <v>337</v>
      </c>
      <c r="B29" t="s">
        <v>772</v>
      </c>
      <c r="C29" t="s">
        <v>336</v>
      </c>
      <c r="D29" t="s">
        <v>213</v>
      </c>
      <c r="E29" t="s">
        <v>214</v>
      </c>
      <c r="F29" t="s">
        <v>335</v>
      </c>
      <c r="G29" t="s">
        <v>48</v>
      </c>
      <c r="I29">
        <v>125.679656863213</v>
      </c>
      <c r="J29">
        <v>2229.450800088051</v>
      </c>
      <c r="K29">
        <v>2434.3607917866339</v>
      </c>
      <c r="L29">
        <v>-0.1322128102183342</v>
      </c>
      <c r="M29">
        <v>2202.4715425680838</v>
      </c>
      <c r="N29">
        <v>525.81225940811578</v>
      </c>
      <c r="O29">
        <v>162.45786882363959</v>
      </c>
      <c r="P29">
        <v>2469.873821274758</v>
      </c>
      <c r="Q29">
        <v>-197.5335527317761</v>
      </c>
      <c r="R29">
        <v>282.84170431019078</v>
      </c>
      <c r="S29">
        <v>7.172239259742458</v>
      </c>
      <c r="U29" s="50" t="s">
        <v>802</v>
      </c>
    </row>
    <row r="30" spans="1:21" ht="15.75" customHeight="1" x14ac:dyDescent="0.5">
      <c r="A30" t="s">
        <v>337</v>
      </c>
      <c r="B30" t="s">
        <v>778</v>
      </c>
      <c r="C30" t="s">
        <v>336</v>
      </c>
      <c r="D30" t="s">
        <v>213</v>
      </c>
      <c r="E30" t="s">
        <v>214</v>
      </c>
      <c r="F30" t="s">
        <v>335</v>
      </c>
      <c r="G30" t="s">
        <v>48</v>
      </c>
      <c r="I30">
        <v>143.31452548503901</v>
      </c>
      <c r="J30">
        <v>2156.025544921727</v>
      </c>
      <c r="K30">
        <v>2552.7235923119729</v>
      </c>
      <c r="L30">
        <v>-0.268950834870338</v>
      </c>
      <c r="M30">
        <v>2028.6931805444119</v>
      </c>
      <c r="N30">
        <v>636.42458956256723</v>
      </c>
      <c r="O30">
        <v>197.9725928543736</v>
      </c>
      <c r="P30">
        <v>2543.3829273412862</v>
      </c>
      <c r="Q30">
        <v>-266.71175576645868</v>
      </c>
      <c r="R30">
        <v>220.24332968693119</v>
      </c>
      <c r="S30">
        <v>7.1335520200058893</v>
      </c>
      <c r="U30" s="50" t="s">
        <v>803</v>
      </c>
    </row>
    <row r="31" spans="1:21" ht="15.75" customHeight="1" x14ac:dyDescent="0.5">
      <c r="A31" t="s">
        <v>337</v>
      </c>
      <c r="B31" t="s">
        <v>775</v>
      </c>
      <c r="C31" t="s">
        <v>336</v>
      </c>
      <c r="D31" t="s">
        <v>213</v>
      </c>
      <c r="E31" t="s">
        <v>214</v>
      </c>
      <c r="F31" t="s">
        <v>335</v>
      </c>
      <c r="G31" t="s">
        <v>48</v>
      </c>
      <c r="I31">
        <v>363.79557847976702</v>
      </c>
      <c r="J31">
        <v>2124.3016756277548</v>
      </c>
      <c r="K31">
        <v>2093.6716972089962</v>
      </c>
      <c r="L31">
        <v>-0.37918633222580012</v>
      </c>
      <c r="M31">
        <v>1932.823408151771</v>
      </c>
      <c r="N31">
        <v>463.03712322746259</v>
      </c>
      <c r="O31">
        <v>193.7499718739478</v>
      </c>
      <c r="P31">
        <v>1918.223649695726</v>
      </c>
      <c r="Q31">
        <v>1215.5955050438349</v>
      </c>
      <c r="R31">
        <v>480.62602340000069</v>
      </c>
      <c r="S31">
        <v>5.7498106161588662</v>
      </c>
      <c r="U31" s="50" t="s">
        <v>804</v>
      </c>
    </row>
    <row r="32" spans="1:21" ht="15.75" customHeight="1" x14ac:dyDescent="0.5">
      <c r="A32" t="s">
        <v>337</v>
      </c>
      <c r="B32" t="s">
        <v>775</v>
      </c>
      <c r="C32" t="s">
        <v>336</v>
      </c>
      <c r="D32" t="s">
        <v>213</v>
      </c>
      <c r="E32" t="s">
        <v>214</v>
      </c>
      <c r="F32" t="s">
        <v>335</v>
      </c>
      <c r="G32" t="s">
        <v>48</v>
      </c>
      <c r="I32">
        <v>279.96969223022501</v>
      </c>
      <c r="J32">
        <v>2047.444124429737</v>
      </c>
      <c r="K32">
        <v>2917.2129161135981</v>
      </c>
      <c r="L32">
        <v>-0.29981729388237</v>
      </c>
      <c r="M32">
        <v>1949.5934461983529</v>
      </c>
      <c r="N32">
        <v>692.34227912571305</v>
      </c>
      <c r="O32">
        <v>200.744390222807</v>
      </c>
      <c r="P32">
        <v>2717.9491885278189</v>
      </c>
      <c r="Q32">
        <v>1480.4231048916199</v>
      </c>
      <c r="R32">
        <v>618.68842247737803</v>
      </c>
      <c r="S32">
        <v>5.0155818205185572</v>
      </c>
      <c r="U32" s="50" t="s">
        <v>805</v>
      </c>
    </row>
    <row r="33" spans="1:21" ht="15.75" customHeight="1" x14ac:dyDescent="0.5">
      <c r="A33" t="s">
        <v>337</v>
      </c>
      <c r="B33" t="s">
        <v>772</v>
      </c>
      <c r="C33" t="s">
        <v>336</v>
      </c>
      <c r="D33" t="s">
        <v>213</v>
      </c>
      <c r="E33" t="s">
        <v>214</v>
      </c>
      <c r="F33" t="s">
        <v>335</v>
      </c>
      <c r="G33" t="s">
        <v>48</v>
      </c>
      <c r="I33">
        <v>99.234953522682204</v>
      </c>
      <c r="J33">
        <v>2005.498869148623</v>
      </c>
      <c r="K33">
        <v>2013.5769386864611</v>
      </c>
      <c r="L33">
        <v>-0.2248161025345321</v>
      </c>
      <c r="M33">
        <v>1908.2129962076999</v>
      </c>
      <c r="N33">
        <v>711.36826518161729</v>
      </c>
      <c r="O33">
        <v>200.75751994638031</v>
      </c>
      <c r="P33">
        <v>2053.0031774900908</v>
      </c>
      <c r="Q33">
        <v>55.307674169871923</v>
      </c>
      <c r="R33">
        <v>333.86101997412698</v>
      </c>
      <c r="S33">
        <v>6.9729626460526957</v>
      </c>
      <c r="U33" s="50" t="s">
        <v>806</v>
      </c>
    </row>
    <row r="34" spans="1:21" ht="15.75" customHeight="1" x14ac:dyDescent="0.5">
      <c r="A34" t="s">
        <v>350</v>
      </c>
      <c r="B34" t="s">
        <v>778</v>
      </c>
      <c r="C34" t="s">
        <v>227</v>
      </c>
      <c r="D34">
        <v>20</v>
      </c>
      <c r="E34" t="s">
        <v>243</v>
      </c>
      <c r="F34" t="s">
        <v>226</v>
      </c>
      <c r="G34" t="s">
        <v>48</v>
      </c>
      <c r="I34">
        <v>372.62746691703802</v>
      </c>
      <c r="J34">
        <v>2079.3702761436912</v>
      </c>
      <c r="K34">
        <v>1935.7547755722719</v>
      </c>
      <c r="L34">
        <v>-4.8216164112091009E-2</v>
      </c>
      <c r="M34">
        <v>2049.0074266275951</v>
      </c>
      <c r="N34">
        <v>14.4178297205076</v>
      </c>
      <c r="O34">
        <v>160.6311151317955</v>
      </c>
      <c r="P34">
        <v>1825.907697941486</v>
      </c>
      <c r="Q34">
        <v>693.72033374709099</v>
      </c>
      <c r="R34">
        <v>202.03315557000491</v>
      </c>
      <c r="S34">
        <v>6.1607430634069216</v>
      </c>
      <c r="U34" s="50" t="s">
        <v>807</v>
      </c>
    </row>
    <row r="35" spans="1:21" ht="15.75" customHeight="1" x14ac:dyDescent="0.5">
      <c r="A35" t="s">
        <v>350</v>
      </c>
      <c r="B35" t="s">
        <v>775</v>
      </c>
      <c r="C35" t="s">
        <v>227</v>
      </c>
      <c r="D35">
        <v>20</v>
      </c>
      <c r="E35" t="s">
        <v>243</v>
      </c>
      <c r="F35" t="s">
        <v>226</v>
      </c>
      <c r="G35" t="s">
        <v>48</v>
      </c>
      <c r="I35">
        <v>526.87752246856701</v>
      </c>
      <c r="J35">
        <v>2433.456985290019</v>
      </c>
      <c r="K35">
        <v>1762.665990462066</v>
      </c>
      <c r="L35">
        <v>-0.29101395606994701</v>
      </c>
      <c r="M35">
        <v>2373.343282666533</v>
      </c>
      <c r="N35">
        <v>586.23604417184788</v>
      </c>
      <c r="O35">
        <v>188.7395011661975</v>
      </c>
      <c r="P35">
        <v>1509.9569893954899</v>
      </c>
      <c r="Q35">
        <v>909.22173832891269</v>
      </c>
      <c r="R35">
        <v>358.36053537804361</v>
      </c>
      <c r="S35">
        <v>4.5701785062258624</v>
      </c>
      <c r="U35" s="50" t="s">
        <v>808</v>
      </c>
    </row>
    <row r="36" spans="1:21" ht="15.75" customHeight="1" x14ac:dyDescent="0.5">
      <c r="A36" t="s">
        <v>350</v>
      </c>
      <c r="B36" t="s">
        <v>772</v>
      </c>
      <c r="C36" t="s">
        <v>227</v>
      </c>
      <c r="D36">
        <v>20</v>
      </c>
      <c r="E36" t="s">
        <v>243</v>
      </c>
      <c r="F36" t="s">
        <v>226</v>
      </c>
      <c r="G36" t="s">
        <v>48</v>
      </c>
      <c r="I36">
        <v>998.68190288543701</v>
      </c>
      <c r="J36">
        <v>982.2651644433306</v>
      </c>
      <c r="K36">
        <v>28.238977139966611</v>
      </c>
      <c r="L36">
        <v>0.83328881859779402</v>
      </c>
      <c r="M36">
        <v>1655.8982280064049</v>
      </c>
      <c r="N36">
        <v>-983.92936134074728</v>
      </c>
      <c r="O36">
        <v>575.07487520083748</v>
      </c>
      <c r="P36">
        <v>3358.9422927154001</v>
      </c>
      <c r="Q36">
        <v>-13816.558642548831</v>
      </c>
      <c r="R36">
        <v>4480.1170416203804</v>
      </c>
      <c r="S36">
        <v>-16.529186120125232</v>
      </c>
      <c r="U36" s="50" t="s">
        <v>809</v>
      </c>
    </row>
    <row r="37" spans="1:21" ht="15.75" customHeight="1" x14ac:dyDescent="0.5">
      <c r="A37" t="s">
        <v>350</v>
      </c>
      <c r="B37" t="s">
        <v>778</v>
      </c>
      <c r="C37" t="s">
        <v>227</v>
      </c>
      <c r="D37">
        <v>20</v>
      </c>
      <c r="E37" t="s">
        <v>243</v>
      </c>
      <c r="F37" t="s">
        <v>226</v>
      </c>
      <c r="G37" t="s">
        <v>48</v>
      </c>
      <c r="I37">
        <v>500.44882297515898</v>
      </c>
      <c r="J37">
        <v>2426.5779982488789</v>
      </c>
      <c r="K37">
        <v>1274.7633980576361</v>
      </c>
      <c r="L37">
        <v>-4.4068634510040061E-2</v>
      </c>
      <c r="M37">
        <v>2520.451377432144</v>
      </c>
      <c r="N37">
        <v>1949.6300400199591</v>
      </c>
      <c r="O37">
        <v>519.82395012571283</v>
      </c>
      <c r="P37">
        <v>1156.2300502250271</v>
      </c>
      <c r="Q37">
        <v>21.682706825565219</v>
      </c>
      <c r="R37">
        <v>265.58189950874657</v>
      </c>
      <c r="S37">
        <v>2.8525171116221459</v>
      </c>
      <c r="U37" s="50" t="s">
        <v>810</v>
      </c>
    </row>
    <row r="38" spans="1:21" ht="15.75" customHeight="1" x14ac:dyDescent="0.5">
      <c r="A38" t="s">
        <v>350</v>
      </c>
      <c r="B38" t="s">
        <v>775</v>
      </c>
      <c r="C38" t="s">
        <v>227</v>
      </c>
      <c r="D38">
        <v>20</v>
      </c>
      <c r="E38" t="s">
        <v>243</v>
      </c>
      <c r="F38" t="s">
        <v>226</v>
      </c>
      <c r="G38" t="s">
        <v>48</v>
      </c>
      <c r="I38">
        <v>504.83733415603598</v>
      </c>
      <c r="J38">
        <v>2636.6380687254209</v>
      </c>
      <c r="K38">
        <v>1841.031498833479</v>
      </c>
      <c r="L38">
        <v>-0.14551419019699099</v>
      </c>
      <c r="M38">
        <v>2570.3035565955752</v>
      </c>
      <c r="N38">
        <v>131.50378496324359</v>
      </c>
      <c r="O38">
        <v>151.0793010061891</v>
      </c>
      <c r="P38">
        <v>1698.926485365799</v>
      </c>
      <c r="Q38">
        <v>-352.63472238816462</v>
      </c>
      <c r="R38">
        <v>251.2727246086242</v>
      </c>
      <c r="S38">
        <v>6.2327020401948028</v>
      </c>
      <c r="U38" s="50" t="s">
        <v>811</v>
      </c>
    </row>
    <row r="39" spans="1:21" ht="15.75" customHeight="1" x14ac:dyDescent="0.5">
      <c r="A39" t="s">
        <v>350</v>
      </c>
      <c r="B39" t="s">
        <v>778</v>
      </c>
      <c r="C39" t="s">
        <v>227</v>
      </c>
      <c r="D39">
        <v>20</v>
      </c>
      <c r="E39" t="s">
        <v>243</v>
      </c>
      <c r="F39" t="s">
        <v>226</v>
      </c>
      <c r="G39" t="s">
        <v>48</v>
      </c>
      <c r="I39">
        <v>412.27340698242199</v>
      </c>
      <c r="J39">
        <v>3027.498339040289</v>
      </c>
      <c r="K39">
        <v>1286.414525833977</v>
      </c>
      <c r="L39">
        <v>-4.8473089933394997E-2</v>
      </c>
      <c r="M39">
        <v>2794.037481864294</v>
      </c>
      <c r="N39">
        <v>2241.3584556743799</v>
      </c>
      <c r="O39">
        <v>806.08161976670488</v>
      </c>
      <c r="P39">
        <v>1497.189761745906</v>
      </c>
      <c r="Q39">
        <v>-95.415938314378764</v>
      </c>
      <c r="R39">
        <v>309.33841918284719</v>
      </c>
      <c r="S39">
        <v>2.8320699740581601</v>
      </c>
      <c r="U39" s="50" t="s">
        <v>812</v>
      </c>
    </row>
    <row r="40" spans="1:21" ht="15.75" customHeight="1" x14ac:dyDescent="0.5">
      <c r="A40" t="s">
        <v>351</v>
      </c>
      <c r="B40" t="s">
        <v>778</v>
      </c>
      <c r="C40" t="s">
        <v>227</v>
      </c>
      <c r="D40">
        <v>20</v>
      </c>
      <c r="E40" t="s">
        <v>243</v>
      </c>
      <c r="F40" t="s">
        <v>226</v>
      </c>
      <c r="G40" t="s">
        <v>37</v>
      </c>
      <c r="I40">
        <v>412.27099299430802</v>
      </c>
      <c r="J40">
        <v>2498.6545038223221</v>
      </c>
      <c r="K40">
        <v>2033.846642685118</v>
      </c>
      <c r="L40">
        <v>1.3244777917861991E-2</v>
      </c>
      <c r="M40">
        <v>2550.293326412946</v>
      </c>
      <c r="N40">
        <v>-359.32815305738359</v>
      </c>
      <c r="O40">
        <v>115.0285052098579</v>
      </c>
      <c r="P40">
        <v>1985.733330639722</v>
      </c>
      <c r="Q40">
        <v>272.81735905917162</v>
      </c>
      <c r="R40">
        <v>181.70356763597039</v>
      </c>
      <c r="S40">
        <v>6.2375166092601688</v>
      </c>
      <c r="U40" s="50" t="s">
        <v>813</v>
      </c>
    </row>
    <row r="41" spans="1:21" ht="15.75" customHeight="1" x14ac:dyDescent="0.5">
      <c r="A41" t="s">
        <v>351</v>
      </c>
      <c r="B41" t="s">
        <v>775</v>
      </c>
      <c r="C41" t="s">
        <v>227</v>
      </c>
      <c r="D41">
        <v>20</v>
      </c>
      <c r="E41" t="s">
        <v>243</v>
      </c>
      <c r="F41" t="s">
        <v>226</v>
      </c>
      <c r="G41" t="s">
        <v>37</v>
      </c>
      <c r="I41">
        <v>553.31784486770596</v>
      </c>
      <c r="J41">
        <v>2208.5302260913122</v>
      </c>
      <c r="K41">
        <v>1513.062985017076</v>
      </c>
      <c r="L41">
        <v>-0.15431889891624501</v>
      </c>
      <c r="M41">
        <v>2294.3204812679528</v>
      </c>
      <c r="N41">
        <v>-919.00621418659762</v>
      </c>
      <c r="O41">
        <v>412.59000118008402</v>
      </c>
      <c r="P41">
        <v>1497.732918049755</v>
      </c>
      <c r="Q41">
        <v>-400.30739195488349</v>
      </c>
      <c r="R41">
        <v>262.64709889469441</v>
      </c>
      <c r="S41">
        <v>4.4623078265127258</v>
      </c>
      <c r="U41" s="50" t="s">
        <v>814</v>
      </c>
    </row>
    <row r="42" spans="1:21" ht="15.75" customHeight="1" x14ac:dyDescent="0.5">
      <c r="A42" t="s">
        <v>351</v>
      </c>
      <c r="B42" t="s">
        <v>772</v>
      </c>
      <c r="C42" t="s">
        <v>227</v>
      </c>
      <c r="D42">
        <v>20</v>
      </c>
      <c r="E42" t="s">
        <v>243</v>
      </c>
      <c r="F42" t="s">
        <v>226</v>
      </c>
      <c r="G42" t="s">
        <v>37</v>
      </c>
      <c r="I42">
        <v>50.7192797958851</v>
      </c>
      <c r="J42">
        <v>3386.6324492954082</v>
      </c>
      <c r="K42">
        <v>2795.5667412091452</v>
      </c>
      <c r="L42">
        <v>-0.27338327467441598</v>
      </c>
      <c r="M42">
        <v>3460.4370941805851</v>
      </c>
      <c r="N42">
        <v>269.23425038678812</v>
      </c>
      <c r="O42">
        <v>274.69872209488977</v>
      </c>
      <c r="P42">
        <v>4401.7489374314073</v>
      </c>
      <c r="Q42">
        <v>897.18367378055382</v>
      </c>
      <c r="R42">
        <v>3169.5133070078632</v>
      </c>
      <c r="S42">
        <v>6.4790257881085918</v>
      </c>
      <c r="U42" s="50" t="s">
        <v>815</v>
      </c>
    </row>
    <row r="43" spans="1:21" ht="15.75" customHeight="1" x14ac:dyDescent="0.5">
      <c r="A43" t="s">
        <v>351</v>
      </c>
      <c r="B43" t="s">
        <v>775</v>
      </c>
      <c r="C43" t="s">
        <v>227</v>
      </c>
      <c r="D43">
        <v>20</v>
      </c>
      <c r="E43" t="s">
        <v>243</v>
      </c>
      <c r="F43" t="s">
        <v>226</v>
      </c>
      <c r="G43" t="s">
        <v>37</v>
      </c>
      <c r="I43">
        <v>509.23669338226301</v>
      </c>
      <c r="J43">
        <v>2452.5855785567692</v>
      </c>
      <c r="K43">
        <v>1852.8924349014869</v>
      </c>
      <c r="L43">
        <v>4.3954849243169614E-3</v>
      </c>
      <c r="M43">
        <v>2529.5936188966011</v>
      </c>
      <c r="N43">
        <v>-1037.7533329437499</v>
      </c>
      <c r="O43">
        <v>469.70498269309979</v>
      </c>
      <c r="P43">
        <v>1800.4236359133311</v>
      </c>
      <c r="Q43">
        <v>-612.90531016970067</v>
      </c>
      <c r="R43">
        <v>421.7194452622465</v>
      </c>
      <c r="S43">
        <v>3.675594475997666</v>
      </c>
      <c r="U43" s="50" t="s">
        <v>816</v>
      </c>
    </row>
    <row r="44" spans="1:21" ht="15.75" customHeight="1" x14ac:dyDescent="0.5">
      <c r="A44" t="s">
        <v>351</v>
      </c>
      <c r="B44" t="s">
        <v>772</v>
      </c>
      <c r="C44" t="s">
        <v>227</v>
      </c>
      <c r="D44">
        <v>20</v>
      </c>
      <c r="E44" t="s">
        <v>243</v>
      </c>
      <c r="F44" t="s">
        <v>226</v>
      </c>
      <c r="G44" t="s">
        <v>37</v>
      </c>
      <c r="I44">
        <v>44.712033122777903</v>
      </c>
      <c r="J44">
        <v>2779.6881668246151</v>
      </c>
      <c r="K44">
        <v>1895.478478342754</v>
      </c>
      <c r="L44">
        <v>-6.7390635609627311E-2</v>
      </c>
      <c r="M44">
        <v>2782.8718895694328</v>
      </c>
      <c r="N44">
        <v>328.08690416499849</v>
      </c>
      <c r="O44">
        <v>118.80545647047551</v>
      </c>
      <c r="P44">
        <v>3062.7634247075939</v>
      </c>
      <c r="Q44">
        <v>-493.11300536087668</v>
      </c>
      <c r="R44">
        <v>2748.3676265499339</v>
      </c>
      <c r="S44">
        <v>5.2366889603707891</v>
      </c>
      <c r="U44" s="50" t="s">
        <v>817</v>
      </c>
    </row>
    <row r="45" spans="1:21" ht="15.75" customHeight="1" x14ac:dyDescent="0.5">
      <c r="A45" t="s">
        <v>360</v>
      </c>
      <c r="B45" t="s">
        <v>778</v>
      </c>
      <c r="C45" t="s">
        <v>227</v>
      </c>
      <c r="D45" t="s">
        <v>213</v>
      </c>
      <c r="E45" t="s">
        <v>214</v>
      </c>
      <c r="F45" t="s">
        <v>226</v>
      </c>
      <c r="G45" t="s">
        <v>48</v>
      </c>
      <c r="I45">
        <v>288.83022069931002</v>
      </c>
      <c r="J45">
        <v>1349.686957625192</v>
      </c>
      <c r="K45">
        <v>1398.9714094120411</v>
      </c>
      <c r="L45">
        <v>-0.26094684004783703</v>
      </c>
      <c r="M45">
        <v>1530.7446693988611</v>
      </c>
      <c r="N45">
        <v>-1085.5799595170249</v>
      </c>
      <c r="O45">
        <v>450.26934182174131</v>
      </c>
      <c r="P45">
        <v>1413.724310852182</v>
      </c>
      <c r="Q45">
        <v>161.25332451149461</v>
      </c>
      <c r="R45">
        <v>345.95958677209438</v>
      </c>
      <c r="S45">
        <v>4.5330887998909564</v>
      </c>
      <c r="U45" s="50" t="s">
        <v>818</v>
      </c>
    </row>
    <row r="46" spans="1:21" ht="15.75" customHeight="1" x14ac:dyDescent="0.5">
      <c r="A46" t="s">
        <v>360</v>
      </c>
      <c r="B46" t="s">
        <v>772</v>
      </c>
      <c r="C46" t="s">
        <v>227</v>
      </c>
      <c r="D46" t="s">
        <v>213</v>
      </c>
      <c r="E46" t="s">
        <v>214</v>
      </c>
      <c r="F46" t="s">
        <v>226</v>
      </c>
      <c r="G46" t="s">
        <v>48</v>
      </c>
      <c r="I46">
        <v>217.255741357803</v>
      </c>
      <c r="J46">
        <v>2521.8266846785591</v>
      </c>
      <c r="K46">
        <v>2542.899855591927</v>
      </c>
      <c r="L46">
        <v>-0.26512183248996701</v>
      </c>
      <c r="M46">
        <v>2423.312382054281</v>
      </c>
      <c r="N46">
        <v>-613.5770373186092</v>
      </c>
      <c r="O46">
        <v>357.74591883358539</v>
      </c>
      <c r="P46">
        <v>2211.1350721497402</v>
      </c>
      <c r="Q46">
        <v>-79.292589689958959</v>
      </c>
      <c r="R46">
        <v>293.58029498531778</v>
      </c>
      <c r="S46">
        <v>7.4674941670195896</v>
      </c>
      <c r="U46" s="50" t="s">
        <v>819</v>
      </c>
    </row>
    <row r="47" spans="1:21" ht="15.75" customHeight="1" x14ac:dyDescent="0.5">
      <c r="A47" t="s">
        <v>360</v>
      </c>
      <c r="B47" t="s">
        <v>775</v>
      </c>
      <c r="C47" t="s">
        <v>227</v>
      </c>
      <c r="D47" t="s">
        <v>213</v>
      </c>
      <c r="E47" t="s">
        <v>214</v>
      </c>
      <c r="F47" t="s">
        <v>226</v>
      </c>
      <c r="G47" t="s">
        <v>48</v>
      </c>
      <c r="I47">
        <v>360.33338308334402</v>
      </c>
      <c r="J47">
        <v>1095.20906901176</v>
      </c>
      <c r="K47">
        <v>1148.3337280329561</v>
      </c>
      <c r="L47">
        <v>-0.30726233124732988</v>
      </c>
      <c r="M47">
        <v>1359.6221646901431</v>
      </c>
      <c r="N47">
        <v>-1245.4653108027981</v>
      </c>
      <c r="O47">
        <v>466.50680994872369</v>
      </c>
      <c r="P47">
        <v>1316.5419486209751</v>
      </c>
      <c r="Q47">
        <v>-578.80943472095669</v>
      </c>
      <c r="R47">
        <v>470.97721645433052</v>
      </c>
      <c r="S47">
        <v>2.5480863443332362</v>
      </c>
      <c r="U47" s="50" t="s">
        <v>820</v>
      </c>
    </row>
    <row r="48" spans="1:21" ht="15.75" customHeight="1" x14ac:dyDescent="0.5">
      <c r="A48" t="s">
        <v>360</v>
      </c>
      <c r="B48" t="s">
        <v>778</v>
      </c>
      <c r="C48" t="s">
        <v>227</v>
      </c>
      <c r="D48" t="s">
        <v>213</v>
      </c>
      <c r="E48" t="s">
        <v>214</v>
      </c>
      <c r="F48" t="s">
        <v>226</v>
      </c>
      <c r="G48" t="s">
        <v>48</v>
      </c>
      <c r="I48">
        <v>330.88797330856301</v>
      </c>
      <c r="J48">
        <v>1661.2125897450619</v>
      </c>
      <c r="K48">
        <v>1669.328733528195</v>
      </c>
      <c r="L48">
        <v>-0.31143775582313488</v>
      </c>
      <c r="M48">
        <v>1893.623179795384</v>
      </c>
      <c r="N48">
        <v>-669.38451420825777</v>
      </c>
      <c r="O48">
        <v>501.88603572534441</v>
      </c>
      <c r="P48">
        <v>1412.7995235786291</v>
      </c>
      <c r="Q48">
        <v>470.16432869655398</v>
      </c>
      <c r="R48">
        <v>431.20530155006361</v>
      </c>
      <c r="S48">
        <v>4.7665704257630104</v>
      </c>
      <c r="U48" s="50" t="s">
        <v>821</v>
      </c>
    </row>
    <row r="49" spans="1:21" ht="15.75" customHeight="1" x14ac:dyDescent="0.5">
      <c r="A49" t="s">
        <v>360</v>
      </c>
      <c r="B49" t="s">
        <v>778</v>
      </c>
      <c r="C49" t="s">
        <v>227</v>
      </c>
      <c r="D49" t="s">
        <v>213</v>
      </c>
      <c r="E49" t="s">
        <v>214</v>
      </c>
      <c r="F49" t="s">
        <v>226</v>
      </c>
      <c r="G49" t="s">
        <v>48</v>
      </c>
      <c r="I49">
        <v>330.88797330856301</v>
      </c>
      <c r="J49">
        <v>1661.2125897450619</v>
      </c>
      <c r="K49">
        <v>1669.328733528195</v>
      </c>
      <c r="L49">
        <v>-0.31143775582313488</v>
      </c>
      <c r="M49">
        <v>1893.623179795384</v>
      </c>
      <c r="N49">
        <v>-669.38451420825777</v>
      </c>
      <c r="O49">
        <v>501.88603572534441</v>
      </c>
      <c r="P49">
        <v>1412.7995235786291</v>
      </c>
      <c r="Q49">
        <v>470.16432869655398</v>
      </c>
      <c r="R49">
        <v>431.20530155006361</v>
      </c>
      <c r="S49">
        <v>4.7665704257630104</v>
      </c>
      <c r="U49" s="50" t="s">
        <v>822</v>
      </c>
    </row>
    <row r="50" spans="1:21" ht="15.75" customHeight="1" x14ac:dyDescent="0.5">
      <c r="A50" t="s">
        <v>359</v>
      </c>
      <c r="B50" t="s">
        <v>778</v>
      </c>
      <c r="C50" t="s">
        <v>297</v>
      </c>
      <c r="D50" t="s">
        <v>213</v>
      </c>
      <c r="E50" t="s">
        <v>214</v>
      </c>
      <c r="F50" t="s">
        <v>226</v>
      </c>
      <c r="G50" t="s">
        <v>48</v>
      </c>
      <c r="I50">
        <v>789.63005542755104</v>
      </c>
      <c r="J50">
        <v>2367.248253495899</v>
      </c>
      <c r="K50">
        <v>1524.1880687550611</v>
      </c>
      <c r="L50">
        <v>-0.53026059269905002</v>
      </c>
      <c r="M50">
        <v>2222.7672304622238</v>
      </c>
      <c r="N50">
        <v>1119.293067094402</v>
      </c>
      <c r="O50">
        <v>326.05168823770191</v>
      </c>
      <c r="P50">
        <v>1190.0545889807361</v>
      </c>
      <c r="Q50">
        <v>959.61289636931303</v>
      </c>
      <c r="R50">
        <v>408.80402516699229</v>
      </c>
      <c r="S50">
        <v>3.0359376396268631</v>
      </c>
      <c r="U50" s="50" t="s">
        <v>823</v>
      </c>
    </row>
    <row r="51" spans="1:21" ht="15.75" customHeight="1" x14ac:dyDescent="0.5">
      <c r="A51" t="s">
        <v>359</v>
      </c>
      <c r="B51" t="s">
        <v>772</v>
      </c>
      <c r="C51" t="s">
        <v>297</v>
      </c>
      <c r="D51" t="s">
        <v>213</v>
      </c>
      <c r="E51" t="s">
        <v>214</v>
      </c>
      <c r="F51" t="s">
        <v>226</v>
      </c>
      <c r="G51" t="s">
        <v>48</v>
      </c>
      <c r="I51">
        <v>175.20603537559501</v>
      </c>
      <c r="J51">
        <v>3039.948746541394</v>
      </c>
      <c r="K51">
        <v>3001.688441941872</v>
      </c>
      <c r="L51">
        <v>-0.50503106415271792</v>
      </c>
      <c r="M51">
        <v>2849.1447335406929</v>
      </c>
      <c r="N51">
        <v>854.26503115594051</v>
      </c>
      <c r="O51">
        <v>345.87957040146267</v>
      </c>
      <c r="P51">
        <v>2843.6831227215862</v>
      </c>
      <c r="Q51">
        <v>1140.933527850962</v>
      </c>
      <c r="R51">
        <v>549.4181375811014</v>
      </c>
      <c r="S51">
        <v>7.6901064957512357</v>
      </c>
      <c r="U51" s="50" t="s">
        <v>824</v>
      </c>
    </row>
    <row r="52" spans="1:21" ht="15.75" customHeight="1" x14ac:dyDescent="0.5">
      <c r="A52" t="s">
        <v>357</v>
      </c>
      <c r="B52" t="s">
        <v>772</v>
      </c>
      <c r="C52" t="s">
        <v>227</v>
      </c>
      <c r="D52" t="s">
        <v>213</v>
      </c>
      <c r="E52" t="s">
        <v>214</v>
      </c>
      <c r="F52" t="s">
        <v>226</v>
      </c>
      <c r="G52" t="s">
        <v>48</v>
      </c>
      <c r="I52">
        <v>187.864616513252</v>
      </c>
      <c r="J52">
        <v>3869.6403736290258</v>
      </c>
      <c r="K52">
        <v>3085.0004426342311</v>
      </c>
      <c r="L52">
        <v>-0.32405613362789198</v>
      </c>
      <c r="M52">
        <v>3524.7204275930062</v>
      </c>
      <c r="N52">
        <v>1487.519535439282</v>
      </c>
      <c r="O52">
        <v>458.64020283364567</v>
      </c>
      <c r="P52">
        <v>2616.879995474611</v>
      </c>
      <c r="Q52">
        <v>2227.3702316701178</v>
      </c>
      <c r="R52">
        <v>782.05127670898889</v>
      </c>
      <c r="S52">
        <v>4.1412711860171534</v>
      </c>
      <c r="U52" s="50" t="s">
        <v>825</v>
      </c>
    </row>
    <row r="53" spans="1:21" ht="15.75" customHeight="1" x14ac:dyDescent="0.5">
      <c r="A53" t="s">
        <v>357</v>
      </c>
      <c r="B53" t="s">
        <v>778</v>
      </c>
      <c r="C53" t="s">
        <v>227</v>
      </c>
      <c r="D53" t="s">
        <v>213</v>
      </c>
      <c r="E53" t="s">
        <v>214</v>
      </c>
      <c r="F53" t="s">
        <v>226</v>
      </c>
      <c r="G53" t="s">
        <v>48</v>
      </c>
      <c r="I53">
        <v>288.81999850273098</v>
      </c>
      <c r="J53">
        <v>3392.6480457333118</v>
      </c>
      <c r="K53">
        <v>3229.8461570098848</v>
      </c>
      <c r="L53">
        <v>8.4282755851740054E-3</v>
      </c>
      <c r="M53">
        <v>3495.4817335333209</v>
      </c>
      <c r="N53">
        <v>-233.52374389090761</v>
      </c>
      <c r="O53">
        <v>65.358525335475136</v>
      </c>
      <c r="P53">
        <v>3532.158162035782</v>
      </c>
      <c r="Q53">
        <v>-393.17322077071321</v>
      </c>
      <c r="R53">
        <v>205.76697253198299</v>
      </c>
      <c r="S53">
        <v>8.2181178364441507</v>
      </c>
      <c r="U53" s="50" t="s">
        <v>826</v>
      </c>
    </row>
    <row r="54" spans="1:21" ht="15.75" customHeight="1" x14ac:dyDescent="0.5">
      <c r="A54" t="s">
        <v>345</v>
      </c>
      <c r="B54" t="s">
        <v>778</v>
      </c>
      <c r="C54" t="s">
        <v>227</v>
      </c>
      <c r="D54" t="s">
        <v>213</v>
      </c>
      <c r="E54" t="s">
        <v>214</v>
      </c>
      <c r="F54" t="s">
        <v>226</v>
      </c>
      <c r="G54" t="s">
        <v>48</v>
      </c>
      <c r="I54">
        <v>372.61766195297201</v>
      </c>
      <c r="J54">
        <v>3494.0798317286431</v>
      </c>
      <c r="K54">
        <v>1931.813241166871</v>
      </c>
      <c r="L54">
        <v>-0.42764210700988697</v>
      </c>
      <c r="M54">
        <v>3329.0652486705048</v>
      </c>
      <c r="N54">
        <v>901.71394077734885</v>
      </c>
      <c r="O54">
        <v>385.15694046788309</v>
      </c>
      <c r="P54">
        <v>1443.651331477402</v>
      </c>
      <c r="Q54">
        <v>2659.723255878062</v>
      </c>
      <c r="R54">
        <v>984.81607590417991</v>
      </c>
      <c r="S54">
        <v>-0.68981262086523776</v>
      </c>
      <c r="U54" s="50" t="s">
        <v>827</v>
      </c>
    </row>
    <row r="55" spans="1:21" ht="15.75" customHeight="1" x14ac:dyDescent="0.5">
      <c r="A55" t="s">
        <v>345</v>
      </c>
      <c r="B55" t="s">
        <v>778</v>
      </c>
      <c r="C55" t="s">
        <v>227</v>
      </c>
      <c r="D55" t="s">
        <v>213</v>
      </c>
      <c r="E55" t="s">
        <v>214</v>
      </c>
      <c r="F55" t="s">
        <v>226</v>
      </c>
      <c r="G55" t="s">
        <v>48</v>
      </c>
      <c r="I55">
        <v>377.02190876007103</v>
      </c>
      <c r="J55">
        <v>4540.7289475990092</v>
      </c>
      <c r="K55">
        <v>3226.6750630423512</v>
      </c>
      <c r="L55">
        <v>-0.15870091319084201</v>
      </c>
      <c r="M55">
        <v>5103.2727460470569</v>
      </c>
      <c r="N55">
        <v>6191.2933365551671</v>
      </c>
      <c r="O55">
        <v>1747.317297253785</v>
      </c>
      <c r="P55">
        <v>3271.658910662647</v>
      </c>
      <c r="Q55">
        <v>1072.6462321331489</v>
      </c>
      <c r="R55">
        <v>610.13642569308843</v>
      </c>
      <c r="S55">
        <v>2.0079810825141098</v>
      </c>
      <c r="U55" s="50" t="s">
        <v>828</v>
      </c>
    </row>
    <row r="56" spans="1:21" ht="15.75" customHeight="1" x14ac:dyDescent="0.5">
      <c r="A56" t="s">
        <v>345</v>
      </c>
      <c r="B56" t="s">
        <v>772</v>
      </c>
      <c r="C56" t="s">
        <v>227</v>
      </c>
      <c r="D56" t="s">
        <v>213</v>
      </c>
      <c r="E56" t="s">
        <v>214</v>
      </c>
      <c r="F56" t="s">
        <v>226</v>
      </c>
      <c r="G56" t="s">
        <v>48</v>
      </c>
      <c r="I56">
        <v>257.93135166168202</v>
      </c>
      <c r="J56">
        <v>4668.1348435883592</v>
      </c>
      <c r="K56">
        <v>4486.6902929212847</v>
      </c>
      <c r="L56">
        <v>-7.494586706161499E-2</v>
      </c>
      <c r="M56">
        <v>4512.5250708518824</v>
      </c>
      <c r="N56">
        <v>616.20442351221891</v>
      </c>
      <c r="O56">
        <v>250.48076833951009</v>
      </c>
      <c r="P56">
        <v>4184.0838054637416</v>
      </c>
      <c r="Q56">
        <v>1638.2470103264659</v>
      </c>
      <c r="R56">
        <v>593.68848650310247</v>
      </c>
      <c r="S56">
        <v>7.4357899713944642</v>
      </c>
      <c r="U56" s="50" t="s">
        <v>829</v>
      </c>
    </row>
    <row r="57" spans="1:21" ht="15.75" customHeight="1" x14ac:dyDescent="0.5">
      <c r="A57" t="s">
        <v>345</v>
      </c>
      <c r="B57" t="s">
        <v>772</v>
      </c>
      <c r="C57" t="s">
        <v>227</v>
      </c>
      <c r="D57" t="s">
        <v>213</v>
      </c>
      <c r="E57" t="s">
        <v>214</v>
      </c>
      <c r="F57" t="s">
        <v>226</v>
      </c>
      <c r="G57" t="s">
        <v>48</v>
      </c>
      <c r="I57">
        <v>271.17189764976501</v>
      </c>
      <c r="J57">
        <v>4732.4950472230648</v>
      </c>
      <c r="K57">
        <v>4255.4499812874528</v>
      </c>
      <c r="L57">
        <v>-8.8334679603569999E-3</v>
      </c>
      <c r="M57">
        <v>4554.6318581840442</v>
      </c>
      <c r="N57">
        <v>374.14277868527188</v>
      </c>
      <c r="O57">
        <v>412.35621874808521</v>
      </c>
      <c r="P57">
        <v>3943.1978776946571</v>
      </c>
      <c r="Q57">
        <v>1640.028874104009</v>
      </c>
      <c r="R57">
        <v>622.01593505317146</v>
      </c>
      <c r="S57">
        <v>6.7463221745290269</v>
      </c>
      <c r="U57" s="50" t="s">
        <v>830</v>
      </c>
    </row>
    <row r="58" spans="1:21" ht="15.75" customHeight="1" x14ac:dyDescent="0.5">
      <c r="A58" t="s">
        <v>337</v>
      </c>
      <c r="B58" t="s">
        <v>778</v>
      </c>
      <c r="C58" t="s">
        <v>336</v>
      </c>
      <c r="D58" t="s">
        <v>213</v>
      </c>
      <c r="E58" t="s">
        <v>214</v>
      </c>
      <c r="F58" t="s">
        <v>335</v>
      </c>
      <c r="G58" t="s">
        <v>48</v>
      </c>
      <c r="I58">
        <v>-50.659805536270099</v>
      </c>
      <c r="J58">
        <v>3357.5453181696562</v>
      </c>
      <c r="K58">
        <v>3332.6421541976588</v>
      </c>
      <c r="L58">
        <v>-0.1014276891946795</v>
      </c>
      <c r="M58">
        <v>3038.1317375512158</v>
      </c>
      <c r="N58">
        <v>1100.7901506587759</v>
      </c>
      <c r="O58">
        <v>373.79119620834553</v>
      </c>
      <c r="P58">
        <v>3140.2170172725541</v>
      </c>
      <c r="Q58">
        <v>-4053.4807339039339</v>
      </c>
      <c r="R58">
        <v>958.5867343799282</v>
      </c>
      <c r="S58">
        <v>3.1693925054232892</v>
      </c>
      <c r="U58" s="50" t="s">
        <v>831</v>
      </c>
    </row>
    <row r="59" spans="1:21" ht="15.75" customHeight="1" x14ac:dyDescent="0.5">
      <c r="A59" t="s">
        <v>360</v>
      </c>
      <c r="B59" t="s">
        <v>778</v>
      </c>
      <c r="C59" t="s">
        <v>227</v>
      </c>
      <c r="D59" t="s">
        <v>213</v>
      </c>
      <c r="E59" t="s">
        <v>214</v>
      </c>
      <c r="F59" t="s">
        <v>226</v>
      </c>
      <c r="G59" t="s">
        <v>48</v>
      </c>
      <c r="I59">
        <v>143.34760606288901</v>
      </c>
      <c r="J59">
        <v>3163.0767127879622</v>
      </c>
      <c r="K59">
        <v>3205.4690641431389</v>
      </c>
      <c r="L59">
        <v>-0.176320910453796</v>
      </c>
      <c r="M59">
        <v>3169.4938660141779</v>
      </c>
      <c r="N59">
        <v>-236.3443173470109</v>
      </c>
      <c r="O59">
        <v>243.56069091105181</v>
      </c>
      <c r="P59">
        <v>2970.0563167308919</v>
      </c>
      <c r="Q59">
        <v>1201.5866507034509</v>
      </c>
      <c r="R59">
        <v>373.1738402808694</v>
      </c>
      <c r="S59">
        <v>7.3641369094933609</v>
      </c>
      <c r="U59" s="50" t="s">
        <v>832</v>
      </c>
    </row>
    <row r="60" spans="1:21" ht="15.75" customHeight="1" x14ac:dyDescent="0.5">
      <c r="A60" t="s">
        <v>357</v>
      </c>
      <c r="B60" t="s">
        <v>778</v>
      </c>
      <c r="C60" t="s">
        <v>227</v>
      </c>
      <c r="D60" t="s">
        <v>213</v>
      </c>
      <c r="E60" t="s">
        <v>214</v>
      </c>
      <c r="F60" t="s">
        <v>226</v>
      </c>
      <c r="G60" t="s">
        <v>48</v>
      </c>
      <c r="I60">
        <v>158.344030380249</v>
      </c>
      <c r="J60">
        <v>5691.6977456685581</v>
      </c>
      <c r="K60">
        <v>3825.6859557981229</v>
      </c>
      <c r="L60">
        <v>-0.21469159424305001</v>
      </c>
      <c r="M60">
        <v>5281.5025117399045</v>
      </c>
      <c r="N60">
        <v>2445.378675789721</v>
      </c>
      <c r="O60">
        <v>1031.8944929801639</v>
      </c>
      <c r="P60">
        <v>3559.179735929562</v>
      </c>
      <c r="Q60">
        <v>2847.9032869088419</v>
      </c>
      <c r="R60">
        <v>730.61172700312409</v>
      </c>
      <c r="S60">
        <v>3.933534798254315</v>
      </c>
      <c r="U60" s="50" t="s">
        <v>833</v>
      </c>
    </row>
    <row r="61" spans="1:21" ht="15.75" customHeight="1" x14ac:dyDescent="0.5">
      <c r="A61" t="s">
        <v>357</v>
      </c>
      <c r="B61" t="s">
        <v>778</v>
      </c>
      <c r="C61" t="s">
        <v>227</v>
      </c>
      <c r="D61" t="s">
        <v>213</v>
      </c>
      <c r="E61" t="s">
        <v>214</v>
      </c>
      <c r="F61" t="s">
        <v>226</v>
      </c>
      <c r="G61" t="s">
        <v>48</v>
      </c>
      <c r="I61">
        <v>183.60428512096399</v>
      </c>
      <c r="J61">
        <v>3210.542212114673</v>
      </c>
      <c r="K61">
        <v>2362.697694940879</v>
      </c>
      <c r="L61">
        <v>-0.17672407627105699</v>
      </c>
      <c r="M61">
        <v>2764.192861852237</v>
      </c>
      <c r="N61">
        <v>988.86840359328107</v>
      </c>
      <c r="O61">
        <v>403.13058643838082</v>
      </c>
      <c r="P61">
        <v>2294.0434368351948</v>
      </c>
      <c r="Q61">
        <v>285.26396395440628</v>
      </c>
      <c r="R61">
        <v>173.9855395282878</v>
      </c>
      <c r="S61">
        <v>6.6278975663108444</v>
      </c>
      <c r="U61" s="50" t="s">
        <v>834</v>
      </c>
    </row>
    <row r="62" spans="1:21" ht="15.75" customHeight="1" x14ac:dyDescent="0.5">
      <c r="A62" t="s">
        <v>353</v>
      </c>
      <c r="B62" t="s">
        <v>778</v>
      </c>
      <c r="C62" t="s">
        <v>227</v>
      </c>
      <c r="D62" t="s">
        <v>354</v>
      </c>
      <c r="E62" t="s">
        <v>214</v>
      </c>
      <c r="F62" t="s">
        <v>226</v>
      </c>
      <c r="G62" t="s">
        <v>231</v>
      </c>
      <c r="I62">
        <v>156.55544400215101</v>
      </c>
      <c r="J62">
        <v>1133.5297834039061</v>
      </c>
      <c r="K62">
        <v>1209.268298249599</v>
      </c>
      <c r="L62">
        <v>0.73634675145149209</v>
      </c>
      <c r="M62">
        <v>1636.889740145856</v>
      </c>
      <c r="N62">
        <v>1421.4036261940139</v>
      </c>
      <c r="O62">
        <v>497.33763498053639</v>
      </c>
      <c r="P62">
        <v>1340.7935931405591</v>
      </c>
      <c r="Q62">
        <v>649.99086561139188</v>
      </c>
      <c r="R62">
        <v>227.75949689717629</v>
      </c>
      <c r="S62">
        <v>-0.88598883036868692</v>
      </c>
      <c r="U62" s="50" t="s">
        <v>835</v>
      </c>
    </row>
    <row r="63" spans="1:21" ht="15.75" customHeight="1" x14ac:dyDescent="0.5">
      <c r="A63" t="s">
        <v>353</v>
      </c>
      <c r="B63" t="s">
        <v>778</v>
      </c>
      <c r="C63" t="s">
        <v>227</v>
      </c>
      <c r="D63" t="s">
        <v>354</v>
      </c>
      <c r="E63" t="s">
        <v>214</v>
      </c>
      <c r="F63" t="s">
        <v>226</v>
      </c>
      <c r="G63" t="s">
        <v>231</v>
      </c>
      <c r="I63">
        <v>255.13869524002101</v>
      </c>
      <c r="J63">
        <v>984.49548244766345</v>
      </c>
      <c r="K63">
        <v>994.35042982640937</v>
      </c>
      <c r="L63">
        <v>-1.261129975318903E-2</v>
      </c>
      <c r="M63">
        <v>1029.7629063828599</v>
      </c>
      <c r="N63">
        <v>-318.26702783833969</v>
      </c>
      <c r="O63">
        <v>149.1055846266197</v>
      </c>
      <c r="P63">
        <v>986.10327869999776</v>
      </c>
      <c r="Q63">
        <v>-504.68797105811802</v>
      </c>
      <c r="R63">
        <v>209.4333188097911</v>
      </c>
      <c r="S63">
        <v>3.8894541304002401</v>
      </c>
      <c r="U63" s="50" t="s">
        <v>836</v>
      </c>
    </row>
    <row r="64" spans="1:21" ht="15.75" customHeight="1" x14ac:dyDescent="0.5">
      <c r="A64" t="s">
        <v>353</v>
      </c>
      <c r="B64" t="s">
        <v>772</v>
      </c>
      <c r="C64" t="s">
        <v>227</v>
      </c>
      <c r="D64" t="s">
        <v>354</v>
      </c>
      <c r="E64" t="s">
        <v>214</v>
      </c>
      <c r="F64" t="s">
        <v>226</v>
      </c>
      <c r="G64" t="s">
        <v>231</v>
      </c>
      <c r="I64">
        <v>-9.7508374601602004</v>
      </c>
      <c r="J64">
        <v>14444.198438763649</v>
      </c>
      <c r="K64">
        <v>1516.3227540111061</v>
      </c>
      <c r="L64">
        <v>-5.3244512528181097E-2</v>
      </c>
      <c r="M64">
        <v>16445.795029097932</v>
      </c>
      <c r="N64">
        <v>-8312.49716932927</v>
      </c>
      <c r="O64">
        <v>5781.715986871237</v>
      </c>
      <c r="P64">
        <v>3277.8916800588072</v>
      </c>
      <c r="Q64">
        <v>-5.7674640886642692</v>
      </c>
      <c r="R64">
        <v>3899.9965101298749</v>
      </c>
      <c r="S64">
        <v>-5.5162854642331531</v>
      </c>
      <c r="U64" s="50" t="s">
        <v>837</v>
      </c>
    </row>
    <row r="65" spans="1:21" ht="15.75" customHeight="1" x14ac:dyDescent="0.5">
      <c r="A65" t="s">
        <v>353</v>
      </c>
      <c r="B65" t="s">
        <v>772</v>
      </c>
      <c r="C65" t="s">
        <v>227</v>
      </c>
      <c r="D65" t="s">
        <v>354</v>
      </c>
      <c r="E65" t="s">
        <v>214</v>
      </c>
      <c r="F65" t="s">
        <v>226</v>
      </c>
      <c r="G65" t="s">
        <v>231</v>
      </c>
      <c r="I65">
        <v>700.078427791595</v>
      </c>
      <c r="J65">
        <v>9049.7201346049496</v>
      </c>
      <c r="K65">
        <v>5029.4089470612525</v>
      </c>
      <c r="L65">
        <v>0.58637423068285</v>
      </c>
      <c r="M65">
        <v>10271.91414618899</v>
      </c>
      <c r="N65">
        <v>14388.82139664557</v>
      </c>
      <c r="O65">
        <v>5318.0457402736447</v>
      </c>
      <c r="P65">
        <v>3197.184932678872</v>
      </c>
      <c r="Q65">
        <v>-2387.2471354881941</v>
      </c>
      <c r="R65">
        <v>2316.044142190126</v>
      </c>
      <c r="S65">
        <v>-8.7993811565340021</v>
      </c>
      <c r="U65" s="50" t="s">
        <v>838</v>
      </c>
    </row>
    <row r="66" spans="1:21" ht="15.75" customHeight="1" x14ac:dyDescent="0.5">
      <c r="A66" t="s">
        <v>353</v>
      </c>
      <c r="B66" t="s">
        <v>778</v>
      </c>
      <c r="C66" t="s">
        <v>227</v>
      </c>
      <c r="D66" t="s">
        <v>354</v>
      </c>
      <c r="E66" t="s">
        <v>214</v>
      </c>
      <c r="F66" t="s">
        <v>226</v>
      </c>
      <c r="G66" t="s">
        <v>231</v>
      </c>
      <c r="I66">
        <v>332.50758051872299</v>
      </c>
      <c r="J66">
        <v>4609.4875781244027</v>
      </c>
      <c r="K66">
        <v>436.69244517015483</v>
      </c>
      <c r="L66">
        <v>-0.126249730587005</v>
      </c>
      <c r="M66">
        <v>5384.6149204865987</v>
      </c>
      <c r="N66">
        <v>-3087.9377910678159</v>
      </c>
      <c r="O66">
        <v>1480.236284390832</v>
      </c>
      <c r="P66">
        <v>1665.1641883337679</v>
      </c>
      <c r="Q66">
        <v>-10.901046763289511</v>
      </c>
      <c r="R66">
        <v>2539.437276177176</v>
      </c>
      <c r="S66">
        <v>-1.3369098860889119</v>
      </c>
      <c r="U66" s="50" t="s">
        <v>839</v>
      </c>
    </row>
    <row r="67" spans="1:21" ht="15.75" customHeight="1" x14ac:dyDescent="0.5">
      <c r="A67" t="s">
        <v>363</v>
      </c>
      <c r="B67" t="s">
        <v>778</v>
      </c>
      <c r="C67" t="s">
        <v>255</v>
      </c>
      <c r="D67" t="s">
        <v>213</v>
      </c>
      <c r="E67" t="s">
        <v>214</v>
      </c>
      <c r="F67" t="s">
        <v>254</v>
      </c>
      <c r="G67" t="s">
        <v>309</v>
      </c>
      <c r="I67">
        <v>407.86117315292398</v>
      </c>
      <c r="J67">
        <v>385.72977167743159</v>
      </c>
      <c r="K67">
        <v>489.06895093200183</v>
      </c>
      <c r="L67">
        <v>-5.2911013364790982E-2</v>
      </c>
      <c r="M67">
        <v>365.11622185117909</v>
      </c>
      <c r="N67">
        <v>179.54677050031401</v>
      </c>
      <c r="O67">
        <v>44.529354887805212</v>
      </c>
      <c r="P67">
        <v>445.53544753654791</v>
      </c>
      <c r="Q67">
        <v>137.78028093822789</v>
      </c>
      <c r="R67">
        <v>59.951777307520963</v>
      </c>
      <c r="S67">
        <v>3.8210224731146658</v>
      </c>
      <c r="U67" s="50" t="s">
        <v>840</v>
      </c>
    </row>
    <row r="68" spans="1:21" ht="15.75" customHeight="1" x14ac:dyDescent="0.5">
      <c r="A68" t="s">
        <v>363</v>
      </c>
      <c r="B68" t="s">
        <v>772</v>
      </c>
      <c r="C68" t="s">
        <v>255</v>
      </c>
      <c r="D68" t="s">
        <v>213</v>
      </c>
      <c r="E68" t="s">
        <v>214</v>
      </c>
      <c r="F68" t="s">
        <v>254</v>
      </c>
      <c r="G68" t="s">
        <v>309</v>
      </c>
      <c r="I68">
        <v>244.730964303017</v>
      </c>
      <c r="J68">
        <v>582.47701108215847</v>
      </c>
      <c r="K68">
        <v>616.69461658389082</v>
      </c>
      <c r="L68">
        <v>-0.12345726788043999</v>
      </c>
      <c r="M68">
        <v>600.4607991749059</v>
      </c>
      <c r="N68">
        <v>-58.259774976504673</v>
      </c>
      <c r="O68">
        <v>65.042988632018549</v>
      </c>
      <c r="P68">
        <v>605.17059062153976</v>
      </c>
      <c r="Q68">
        <v>-10.573849902755571</v>
      </c>
      <c r="R68">
        <v>21.7029497915745</v>
      </c>
      <c r="S68">
        <v>6.870219615975282</v>
      </c>
      <c r="U68" s="50" t="s">
        <v>841</v>
      </c>
    </row>
    <row r="69" spans="1:21" ht="15.75" customHeight="1" x14ac:dyDescent="0.5">
      <c r="A69" t="s">
        <v>363</v>
      </c>
      <c r="B69" t="s">
        <v>778</v>
      </c>
      <c r="C69" t="s">
        <v>255</v>
      </c>
      <c r="D69" t="s">
        <v>213</v>
      </c>
      <c r="E69" t="s">
        <v>214</v>
      </c>
      <c r="F69" t="s">
        <v>254</v>
      </c>
      <c r="G69" t="s">
        <v>309</v>
      </c>
      <c r="I69">
        <v>372.61492013931303</v>
      </c>
      <c r="J69">
        <v>664.73505807365279</v>
      </c>
      <c r="K69">
        <v>903.33057750751789</v>
      </c>
      <c r="L69">
        <v>-0.114663332700729</v>
      </c>
      <c r="M69">
        <v>698.03277279707231</v>
      </c>
      <c r="N69">
        <v>42.111556046911687</v>
      </c>
      <c r="O69">
        <v>40.754738156712612</v>
      </c>
      <c r="P69">
        <v>951.37642590881967</v>
      </c>
      <c r="Q69">
        <v>161.6059956615253</v>
      </c>
      <c r="R69">
        <v>52.510624458019748</v>
      </c>
      <c r="S69">
        <v>6.3511761870749268</v>
      </c>
      <c r="U69" s="50" t="s">
        <v>842</v>
      </c>
    </row>
    <row r="70" spans="1:21" ht="15.75" customHeight="1" x14ac:dyDescent="0.5">
      <c r="A70" t="s">
        <v>363</v>
      </c>
      <c r="B70" t="s">
        <v>778</v>
      </c>
      <c r="C70" t="s">
        <v>255</v>
      </c>
      <c r="D70" t="s">
        <v>213</v>
      </c>
      <c r="E70" t="s">
        <v>214</v>
      </c>
      <c r="F70" t="s">
        <v>254</v>
      </c>
      <c r="G70" t="s">
        <v>309</v>
      </c>
      <c r="I70">
        <v>447.53482937812799</v>
      </c>
      <c r="J70">
        <v>338.36085983350182</v>
      </c>
      <c r="K70">
        <v>351.11608712528039</v>
      </c>
      <c r="L70">
        <v>-5.7329595088957963E-2</v>
      </c>
      <c r="M70">
        <v>344.38609563521157</v>
      </c>
      <c r="N70">
        <v>19.15905166193772</v>
      </c>
      <c r="O70">
        <v>12.095033942153901</v>
      </c>
      <c r="P70">
        <v>348.44670429306223</v>
      </c>
      <c r="Q70">
        <v>-32.987173155450307</v>
      </c>
      <c r="R70">
        <v>13.56284547689271</v>
      </c>
      <c r="S70">
        <v>6.3356292735275934</v>
      </c>
      <c r="U70" s="50" t="s">
        <v>843</v>
      </c>
    </row>
    <row r="71" spans="1:21" ht="15.75" customHeight="1" x14ac:dyDescent="0.5">
      <c r="A71" t="s">
        <v>363</v>
      </c>
      <c r="B71" t="s">
        <v>778</v>
      </c>
      <c r="C71" t="s">
        <v>255</v>
      </c>
      <c r="D71" t="s">
        <v>213</v>
      </c>
      <c r="E71" t="s">
        <v>214</v>
      </c>
      <c r="F71" t="s">
        <v>254</v>
      </c>
      <c r="G71" t="s">
        <v>309</v>
      </c>
      <c r="I71">
        <v>377.01860070228599</v>
      </c>
      <c r="J71">
        <v>748.49817291043109</v>
      </c>
      <c r="K71">
        <v>1150.9671921347419</v>
      </c>
      <c r="L71">
        <v>-7.9434007406234963E-2</v>
      </c>
      <c r="M71">
        <v>763.82065199314127</v>
      </c>
      <c r="N71">
        <v>110.5735318715471</v>
      </c>
      <c r="O71">
        <v>54.339320997958559</v>
      </c>
      <c r="P71">
        <v>1126.4120213966171</v>
      </c>
      <c r="Q71">
        <v>188.17656128968639</v>
      </c>
      <c r="R71">
        <v>78.426294530846533</v>
      </c>
      <c r="S71">
        <v>5.8504382645034756</v>
      </c>
      <c r="U71" s="50" t="s">
        <v>844</v>
      </c>
    </row>
    <row r="72" spans="1:21" ht="15.75" customHeight="1" x14ac:dyDescent="0.5">
      <c r="A72" t="s">
        <v>368</v>
      </c>
      <c r="B72" t="s">
        <v>778</v>
      </c>
      <c r="C72" t="s">
        <v>237</v>
      </c>
      <c r="D72">
        <v>70</v>
      </c>
      <c r="E72" t="s">
        <v>214</v>
      </c>
      <c r="F72" t="s">
        <v>216</v>
      </c>
      <c r="G72" t="s">
        <v>77</v>
      </c>
      <c r="I72">
        <v>196.21716439724</v>
      </c>
      <c r="J72">
        <v>480.50193660850113</v>
      </c>
      <c r="K72">
        <v>419.93948377816031</v>
      </c>
      <c r="L72">
        <v>-1.981854437976827E-6</v>
      </c>
      <c r="M72">
        <v>488.31287891361939</v>
      </c>
      <c r="N72">
        <v>-38.29167984126849</v>
      </c>
      <c r="O72">
        <v>22.093260238714532</v>
      </c>
      <c r="P72">
        <v>448.15377759839191</v>
      </c>
      <c r="Q72">
        <v>-577.98902078360095</v>
      </c>
      <c r="R72">
        <v>112.1613633458301</v>
      </c>
      <c r="S72">
        <v>2.084849238532251</v>
      </c>
      <c r="U72" s="50" t="s">
        <v>845</v>
      </c>
    </row>
    <row r="73" spans="1:21" ht="15.75" customHeight="1" x14ac:dyDescent="0.5">
      <c r="A73" t="s">
        <v>368</v>
      </c>
      <c r="B73" t="s">
        <v>778</v>
      </c>
      <c r="C73" t="s">
        <v>237</v>
      </c>
      <c r="D73">
        <v>70</v>
      </c>
      <c r="E73" t="s">
        <v>214</v>
      </c>
      <c r="F73" t="s">
        <v>216</v>
      </c>
      <c r="G73" t="s">
        <v>77</v>
      </c>
      <c r="I73">
        <v>218.25468540191699</v>
      </c>
      <c r="J73">
        <v>782.07887951229031</v>
      </c>
      <c r="K73">
        <v>845.54166982631909</v>
      </c>
      <c r="L73">
        <v>-1.119847968220711</v>
      </c>
      <c r="M73">
        <v>714.91208858134132</v>
      </c>
      <c r="N73">
        <v>-819.11106795654496</v>
      </c>
      <c r="O73">
        <v>238.49808079298359</v>
      </c>
      <c r="P73">
        <v>692.5313163371959</v>
      </c>
      <c r="Q73">
        <v>-711.47417389397367</v>
      </c>
      <c r="R73">
        <v>264.57640911118938</v>
      </c>
      <c r="S73">
        <v>3.0416508700537328</v>
      </c>
      <c r="U73" s="50" t="s">
        <v>846</v>
      </c>
    </row>
    <row r="74" spans="1:21" ht="15.75" customHeight="1" x14ac:dyDescent="0.5">
      <c r="A74" t="s">
        <v>368</v>
      </c>
      <c r="B74" t="s">
        <v>778</v>
      </c>
      <c r="C74" t="s">
        <v>237</v>
      </c>
      <c r="D74">
        <v>70</v>
      </c>
      <c r="E74" t="s">
        <v>214</v>
      </c>
      <c r="F74" t="s">
        <v>216</v>
      </c>
      <c r="G74" t="s">
        <v>77</v>
      </c>
      <c r="I74">
        <v>174.18788373470301</v>
      </c>
      <c r="J74">
        <v>417.24156982207921</v>
      </c>
      <c r="K74">
        <v>406.38350102682318</v>
      </c>
      <c r="L74">
        <v>6.1725124716759193E-2</v>
      </c>
      <c r="M74">
        <v>415.25758728697338</v>
      </c>
      <c r="N74">
        <v>-62.081318753890507</v>
      </c>
      <c r="O74">
        <v>16.567164695071131</v>
      </c>
      <c r="P74">
        <v>434.88724091224623</v>
      </c>
      <c r="Q74">
        <v>-79.265624195144824</v>
      </c>
      <c r="R74">
        <v>38.685491504428448</v>
      </c>
      <c r="S74">
        <v>5.4608061047638312</v>
      </c>
      <c r="U74" s="50" t="s">
        <v>847</v>
      </c>
    </row>
    <row r="75" spans="1:21" ht="15.75" customHeight="1" x14ac:dyDescent="0.5">
      <c r="A75" t="s">
        <v>374</v>
      </c>
      <c r="B75" t="s">
        <v>778</v>
      </c>
      <c r="C75" t="s">
        <v>227</v>
      </c>
      <c r="D75" t="s">
        <v>213</v>
      </c>
      <c r="E75" t="s">
        <v>214</v>
      </c>
      <c r="F75" t="s">
        <v>226</v>
      </c>
      <c r="G75" t="s">
        <v>48</v>
      </c>
      <c r="I75">
        <v>310.854613780975</v>
      </c>
      <c r="J75">
        <v>3703.4515729971558</v>
      </c>
      <c r="K75">
        <v>3312.841553146106</v>
      </c>
      <c r="L75">
        <v>-0.13665771484375</v>
      </c>
      <c r="M75">
        <v>3777.839838521717</v>
      </c>
      <c r="N75">
        <v>-698.79042277619055</v>
      </c>
      <c r="O75">
        <v>303.45328455023872</v>
      </c>
      <c r="P75">
        <v>3409.1819130023209</v>
      </c>
      <c r="Q75">
        <v>-476.71214467396891</v>
      </c>
      <c r="R75">
        <v>383.80430901456469</v>
      </c>
      <c r="S75">
        <v>7.7096716320339089</v>
      </c>
      <c r="U75" s="50" t="s">
        <v>848</v>
      </c>
    </row>
    <row r="76" spans="1:21" ht="15.75" customHeight="1" x14ac:dyDescent="0.5">
      <c r="A76" t="s">
        <v>374</v>
      </c>
      <c r="B76" t="s">
        <v>778</v>
      </c>
      <c r="C76" t="s">
        <v>227</v>
      </c>
      <c r="D76" t="s">
        <v>213</v>
      </c>
      <c r="E76" t="s">
        <v>214</v>
      </c>
      <c r="F76" t="s">
        <v>226</v>
      </c>
      <c r="G76" t="s">
        <v>48</v>
      </c>
      <c r="I76">
        <v>324.088573455811</v>
      </c>
      <c r="J76">
        <v>3206.1417734213619</v>
      </c>
      <c r="K76">
        <v>2710.5032481274602</v>
      </c>
      <c r="L76">
        <v>-0.14991021156310999</v>
      </c>
      <c r="M76">
        <v>3214.7862237321078</v>
      </c>
      <c r="N76">
        <v>-234.93583443640591</v>
      </c>
      <c r="O76">
        <v>411.93909717204173</v>
      </c>
      <c r="P76">
        <v>2867.623363669376</v>
      </c>
      <c r="Q76">
        <v>-240.55049787061489</v>
      </c>
      <c r="R76">
        <v>306.76007687312421</v>
      </c>
      <c r="S76">
        <v>7.7796275427841586</v>
      </c>
      <c r="U76" s="50" t="s">
        <v>849</v>
      </c>
    </row>
    <row r="77" spans="1:21" ht="15.75" customHeight="1" x14ac:dyDescent="0.5">
      <c r="A77" t="s">
        <v>374</v>
      </c>
      <c r="B77" t="s">
        <v>778</v>
      </c>
      <c r="C77" t="s">
        <v>227</v>
      </c>
      <c r="D77" t="s">
        <v>213</v>
      </c>
      <c r="E77" t="s">
        <v>214</v>
      </c>
      <c r="F77" t="s">
        <v>226</v>
      </c>
      <c r="G77" t="s">
        <v>48</v>
      </c>
      <c r="I77">
        <v>337.29466795921297</v>
      </c>
      <c r="J77">
        <v>3340.2623215940089</v>
      </c>
      <c r="K77">
        <v>3045.1773202190861</v>
      </c>
      <c r="L77">
        <v>-0.19397553801536599</v>
      </c>
      <c r="M77">
        <v>3523.9439769130709</v>
      </c>
      <c r="N77">
        <v>-618.35421108930086</v>
      </c>
      <c r="O77">
        <v>484.77864736914222</v>
      </c>
      <c r="P77">
        <v>3061.901488943704</v>
      </c>
      <c r="Q77">
        <v>-132.99798860832831</v>
      </c>
      <c r="R77">
        <v>426.33696535527031</v>
      </c>
      <c r="S77">
        <v>7.6847019439036064</v>
      </c>
      <c r="U77" s="50" t="s">
        <v>850</v>
      </c>
    </row>
    <row r="78" spans="1:21" ht="15.75" customHeight="1" x14ac:dyDescent="0.5">
      <c r="A78" t="s">
        <v>373</v>
      </c>
      <c r="B78" t="s">
        <v>778</v>
      </c>
      <c r="C78" t="s">
        <v>297</v>
      </c>
      <c r="D78">
        <v>70</v>
      </c>
      <c r="E78" t="s">
        <v>214</v>
      </c>
      <c r="F78" t="s">
        <v>216</v>
      </c>
      <c r="G78" t="s">
        <v>77</v>
      </c>
      <c r="I78">
        <v>306.43847584724398</v>
      </c>
      <c r="J78">
        <v>554.36293357536613</v>
      </c>
      <c r="K78">
        <v>580.05629395224787</v>
      </c>
      <c r="L78">
        <v>-0.171917974948883</v>
      </c>
      <c r="M78">
        <v>634.7265415789351</v>
      </c>
      <c r="N78">
        <v>-381.09602764782909</v>
      </c>
      <c r="O78">
        <v>121.987965540906</v>
      </c>
      <c r="P78">
        <v>519.82496692723362</v>
      </c>
      <c r="Q78">
        <v>-58.756149380174413</v>
      </c>
      <c r="R78">
        <v>64.120025399778868</v>
      </c>
      <c r="S78">
        <v>4.5642438921042654</v>
      </c>
      <c r="U78" s="50" t="s">
        <v>851</v>
      </c>
    </row>
    <row r="79" spans="1:21" ht="15.75" customHeight="1" x14ac:dyDescent="0.5">
      <c r="A79" t="s">
        <v>373</v>
      </c>
      <c r="B79" t="s">
        <v>778</v>
      </c>
      <c r="C79" t="s">
        <v>297</v>
      </c>
      <c r="D79">
        <v>70</v>
      </c>
      <c r="E79" t="s">
        <v>214</v>
      </c>
      <c r="F79" t="s">
        <v>216</v>
      </c>
      <c r="G79" t="s">
        <v>77</v>
      </c>
      <c r="I79">
        <v>328.485816717148</v>
      </c>
      <c r="J79">
        <v>1721.8029647626711</v>
      </c>
      <c r="K79">
        <v>1392.275486632577</v>
      </c>
      <c r="L79">
        <v>-0.12349194288253799</v>
      </c>
      <c r="M79">
        <v>1946.158569313465</v>
      </c>
      <c r="N79">
        <v>-1493.2952833843169</v>
      </c>
      <c r="O79">
        <v>455.69143728088437</v>
      </c>
      <c r="P79">
        <v>1319.804121838956</v>
      </c>
      <c r="Q79">
        <v>-108.672798850559</v>
      </c>
      <c r="R79">
        <v>146.86875111569199</v>
      </c>
      <c r="S79">
        <v>4.0425597018244641</v>
      </c>
      <c r="U79" s="50" t="s">
        <v>852</v>
      </c>
    </row>
    <row r="80" spans="1:21" ht="15.75" customHeight="1" x14ac:dyDescent="0.5">
      <c r="A80" t="s">
        <v>373</v>
      </c>
      <c r="B80" t="s">
        <v>778</v>
      </c>
      <c r="C80" t="s">
        <v>297</v>
      </c>
      <c r="D80">
        <v>70</v>
      </c>
      <c r="E80" t="s">
        <v>214</v>
      </c>
      <c r="F80" t="s">
        <v>216</v>
      </c>
      <c r="G80" t="s">
        <v>77</v>
      </c>
      <c r="I80">
        <v>421.110540628433</v>
      </c>
      <c r="J80">
        <v>1121.9346712882659</v>
      </c>
      <c r="K80">
        <v>875.42462329245336</v>
      </c>
      <c r="L80">
        <v>0.449666768312454</v>
      </c>
      <c r="M80">
        <v>1361.8188225133399</v>
      </c>
      <c r="N80">
        <v>3196.955540932388</v>
      </c>
      <c r="O80">
        <v>654.03662877443765</v>
      </c>
      <c r="P80">
        <v>922.19796702597841</v>
      </c>
      <c r="Q80">
        <v>-870.60502209584001</v>
      </c>
      <c r="R80">
        <v>183.2662996767996</v>
      </c>
      <c r="S80">
        <v>-6.809895922381294</v>
      </c>
      <c r="U80" s="50" t="s">
        <v>853</v>
      </c>
    </row>
    <row r="81" spans="1:21" ht="15.75" customHeight="1" x14ac:dyDescent="0.5">
      <c r="A81" t="s">
        <v>373</v>
      </c>
      <c r="B81" t="s">
        <v>778</v>
      </c>
      <c r="C81" t="s">
        <v>297</v>
      </c>
      <c r="D81">
        <v>70</v>
      </c>
      <c r="E81" t="s">
        <v>214</v>
      </c>
      <c r="F81" t="s">
        <v>216</v>
      </c>
      <c r="G81" t="s">
        <v>77</v>
      </c>
      <c r="I81">
        <v>385.83609461784403</v>
      </c>
      <c r="J81">
        <v>1111.6661688920019</v>
      </c>
      <c r="K81">
        <v>846.32973563450048</v>
      </c>
      <c r="L81">
        <v>-8.3738148212432972E-2</v>
      </c>
      <c r="M81">
        <v>1188.49077470918</v>
      </c>
      <c r="N81">
        <v>-689.56254184902525</v>
      </c>
      <c r="O81">
        <v>229.6366448042985</v>
      </c>
      <c r="P81">
        <v>967.28256346408989</v>
      </c>
      <c r="Q81">
        <v>-345.97154839385018</v>
      </c>
      <c r="R81">
        <v>261.28025964966838</v>
      </c>
      <c r="S81">
        <v>3.2428732380570882</v>
      </c>
      <c r="U81" s="50" t="s">
        <v>854</v>
      </c>
    </row>
    <row r="82" spans="1:21" ht="15.75" customHeight="1" x14ac:dyDescent="0.5">
      <c r="A82" t="s">
        <v>370</v>
      </c>
      <c r="B82" t="s">
        <v>778</v>
      </c>
      <c r="C82" t="s">
        <v>227</v>
      </c>
      <c r="D82" t="s">
        <v>213</v>
      </c>
      <c r="E82" t="s">
        <v>214</v>
      </c>
      <c r="F82" t="s">
        <v>226</v>
      </c>
      <c r="G82" t="s">
        <v>48</v>
      </c>
      <c r="I82">
        <v>319.68027353286698</v>
      </c>
      <c r="J82">
        <v>3696.5516284984801</v>
      </c>
      <c r="K82">
        <v>3049.5855169102442</v>
      </c>
      <c r="L82">
        <v>-8.3777397871018011E-2</v>
      </c>
      <c r="M82">
        <v>3768.2552109300291</v>
      </c>
      <c r="N82">
        <v>-933.78729071927228</v>
      </c>
      <c r="O82">
        <v>305.54231269705468</v>
      </c>
      <c r="P82">
        <v>3192.6728145434199</v>
      </c>
      <c r="Q82">
        <v>-44.641662718368018</v>
      </c>
      <c r="R82">
        <v>243.44905581244879</v>
      </c>
      <c r="S82">
        <v>7.5027908058541737</v>
      </c>
      <c r="U82" s="50" t="s">
        <v>855</v>
      </c>
    </row>
    <row r="83" spans="1:21" ht="15.75" customHeight="1" x14ac:dyDescent="0.5">
      <c r="A83" t="s">
        <v>370</v>
      </c>
      <c r="B83" t="s">
        <v>778</v>
      </c>
      <c r="C83" t="s">
        <v>227</v>
      </c>
      <c r="D83" t="s">
        <v>213</v>
      </c>
      <c r="E83" t="s">
        <v>214</v>
      </c>
      <c r="F83" t="s">
        <v>226</v>
      </c>
      <c r="G83" t="s">
        <v>48</v>
      </c>
      <c r="I83">
        <v>302.03494429588301</v>
      </c>
      <c r="J83">
        <v>3838.3084502148008</v>
      </c>
      <c r="K83">
        <v>3387.20229251816</v>
      </c>
      <c r="L83">
        <v>-6.1740636825561017E-2</v>
      </c>
      <c r="M83">
        <v>3951.651898443482</v>
      </c>
      <c r="N83">
        <v>-1010.447524733516</v>
      </c>
      <c r="O83">
        <v>365.42112542807621</v>
      </c>
      <c r="P83">
        <v>3527.972083092197</v>
      </c>
      <c r="Q83">
        <v>-443.53530521712042</v>
      </c>
      <c r="R83">
        <v>401.10046685881031</v>
      </c>
      <c r="S83">
        <v>7.2516956923418334</v>
      </c>
      <c r="U83" s="50" t="s">
        <v>856</v>
      </c>
    </row>
    <row r="84" spans="1:21" ht="15.75" customHeight="1" x14ac:dyDescent="0.5">
      <c r="A84" t="s">
        <v>370</v>
      </c>
      <c r="B84" t="s">
        <v>778</v>
      </c>
      <c r="C84" t="s">
        <v>227</v>
      </c>
      <c r="D84" t="s">
        <v>213</v>
      </c>
      <c r="E84" t="s">
        <v>214</v>
      </c>
      <c r="F84" t="s">
        <v>226</v>
      </c>
      <c r="G84" t="s">
        <v>48</v>
      </c>
      <c r="I84">
        <v>324.09068942070002</v>
      </c>
      <c r="J84">
        <v>3686.054084318167</v>
      </c>
      <c r="K84">
        <v>2958.048562024549</v>
      </c>
      <c r="L84">
        <v>-0.10578098893165599</v>
      </c>
      <c r="M84">
        <v>3848.8250718135009</v>
      </c>
      <c r="N84">
        <v>-1342.452939421559</v>
      </c>
      <c r="O84">
        <v>425.20276382694129</v>
      </c>
      <c r="P84">
        <v>3072.5281608111281</v>
      </c>
      <c r="Q84">
        <v>-1046.959672555224</v>
      </c>
      <c r="R84">
        <v>487.97602530879578</v>
      </c>
      <c r="S84">
        <v>5.7533365944768811</v>
      </c>
      <c r="U84" s="50" t="s">
        <v>857</v>
      </c>
    </row>
    <row r="85" spans="1:21" ht="15.75" customHeight="1" x14ac:dyDescent="0.5">
      <c r="A85" t="s">
        <v>389</v>
      </c>
      <c r="B85" t="s">
        <v>778</v>
      </c>
      <c r="C85" t="s">
        <v>381</v>
      </c>
      <c r="D85">
        <v>70</v>
      </c>
      <c r="E85" t="s">
        <v>214</v>
      </c>
      <c r="F85" t="s">
        <v>216</v>
      </c>
      <c r="G85" t="s">
        <v>77</v>
      </c>
      <c r="I85">
        <v>363.819301128387</v>
      </c>
      <c r="J85">
        <v>1251.2877981947679</v>
      </c>
      <c r="K85">
        <v>1122.676451506718</v>
      </c>
      <c r="L85">
        <v>-7.494333386421298E-2</v>
      </c>
      <c r="M85">
        <v>1314.4543241485881</v>
      </c>
      <c r="N85">
        <v>-392.14453058829082</v>
      </c>
      <c r="O85">
        <v>161.4371335400154</v>
      </c>
      <c r="P85">
        <v>1103.3705980682039</v>
      </c>
      <c r="Q85">
        <v>-95.19253693854364</v>
      </c>
      <c r="R85">
        <v>102.63358644821869</v>
      </c>
      <c r="S85">
        <v>5.7294860794873754</v>
      </c>
      <c r="U85" s="50" t="s">
        <v>858</v>
      </c>
    </row>
    <row r="86" spans="1:21" ht="15.75" customHeight="1" x14ac:dyDescent="0.5">
      <c r="A86" t="s">
        <v>389</v>
      </c>
      <c r="B86" t="s">
        <v>778</v>
      </c>
      <c r="C86" t="s">
        <v>381</v>
      </c>
      <c r="D86">
        <v>70</v>
      </c>
      <c r="E86" t="s">
        <v>214</v>
      </c>
      <c r="F86" t="s">
        <v>216</v>
      </c>
      <c r="G86" t="s">
        <v>77</v>
      </c>
      <c r="I86">
        <v>399.07899498939503</v>
      </c>
      <c r="J86">
        <v>1868.8785411962899</v>
      </c>
      <c r="K86">
        <v>1472.145633318808</v>
      </c>
      <c r="L86">
        <v>-7.9312205314635953E-2</v>
      </c>
      <c r="M86">
        <v>1940.196714946869</v>
      </c>
      <c r="N86">
        <v>-621.58424061301844</v>
      </c>
      <c r="O86">
        <v>218.01894522956849</v>
      </c>
      <c r="P86">
        <v>1476.0198881714709</v>
      </c>
      <c r="Q86">
        <v>-386.19012049123279</v>
      </c>
      <c r="R86">
        <v>188.93411959327631</v>
      </c>
      <c r="S86">
        <v>5.1255721075519292</v>
      </c>
      <c r="U86" s="50" t="s">
        <v>859</v>
      </c>
    </row>
    <row r="87" spans="1:21" ht="15.75" customHeight="1" x14ac:dyDescent="0.5">
      <c r="A87" t="s">
        <v>388</v>
      </c>
      <c r="B87" t="s">
        <v>778</v>
      </c>
      <c r="C87" t="s">
        <v>381</v>
      </c>
      <c r="D87">
        <v>70</v>
      </c>
      <c r="E87" t="s">
        <v>214</v>
      </c>
      <c r="F87" t="s">
        <v>226</v>
      </c>
      <c r="G87" t="s">
        <v>77</v>
      </c>
      <c r="I87">
        <v>535.67552566528298</v>
      </c>
      <c r="J87">
        <v>1950.49327018803</v>
      </c>
      <c r="K87">
        <v>1253.8938623377881</v>
      </c>
      <c r="L87">
        <v>-0.33066672086715698</v>
      </c>
      <c r="M87">
        <v>1812.6049454205929</v>
      </c>
      <c r="N87">
        <v>-94.032180192113856</v>
      </c>
      <c r="O87">
        <v>112.6607229021712</v>
      </c>
      <c r="P87">
        <v>1064.6476166674161</v>
      </c>
      <c r="Q87">
        <v>1227.1580849007851</v>
      </c>
      <c r="R87">
        <v>394.33037289846681</v>
      </c>
      <c r="S87">
        <v>3.086940709771822</v>
      </c>
      <c r="U87" s="50" t="s">
        <v>860</v>
      </c>
    </row>
    <row r="88" spans="1:21" ht="15.75" customHeight="1" x14ac:dyDescent="0.5">
      <c r="A88" t="s">
        <v>388</v>
      </c>
      <c r="B88" t="s">
        <v>778</v>
      </c>
      <c r="C88" t="s">
        <v>381</v>
      </c>
      <c r="D88">
        <v>70</v>
      </c>
      <c r="E88" t="s">
        <v>214</v>
      </c>
      <c r="F88" t="s">
        <v>226</v>
      </c>
      <c r="G88" t="s">
        <v>77</v>
      </c>
      <c r="I88">
        <v>518.07850599288895</v>
      </c>
      <c r="J88">
        <v>1740.842009708625</v>
      </c>
      <c r="K88">
        <v>1439.186937286602</v>
      </c>
      <c r="L88">
        <v>-0.34384125471115101</v>
      </c>
      <c r="M88">
        <v>1801.094872595266</v>
      </c>
      <c r="N88">
        <v>-316.36693589138048</v>
      </c>
      <c r="O88">
        <v>128.94343233782769</v>
      </c>
      <c r="P88">
        <v>1153.0930420441609</v>
      </c>
      <c r="Q88">
        <v>1026.5062122274551</v>
      </c>
      <c r="R88">
        <v>368.69595551553141</v>
      </c>
      <c r="S88">
        <v>3.82238635117087</v>
      </c>
      <c r="U88" s="50" t="s">
        <v>861</v>
      </c>
    </row>
    <row r="89" spans="1:21" ht="15.75" customHeight="1" x14ac:dyDescent="0.5">
      <c r="A89" t="s">
        <v>388</v>
      </c>
      <c r="B89" t="s">
        <v>778</v>
      </c>
      <c r="C89" t="s">
        <v>381</v>
      </c>
      <c r="D89">
        <v>70</v>
      </c>
      <c r="E89" t="s">
        <v>214</v>
      </c>
      <c r="F89" t="s">
        <v>226</v>
      </c>
      <c r="G89" t="s">
        <v>77</v>
      </c>
      <c r="I89">
        <v>509.25749540329002</v>
      </c>
      <c r="J89">
        <v>1313.697159449117</v>
      </c>
      <c r="K89">
        <v>952.5054022369394</v>
      </c>
      <c r="L89">
        <v>-0.36153939366340598</v>
      </c>
      <c r="M89">
        <v>1363.9738404204779</v>
      </c>
      <c r="N89">
        <v>-203.4141923356801</v>
      </c>
      <c r="O89">
        <v>85.126722556963387</v>
      </c>
      <c r="P89">
        <v>830.52607540346719</v>
      </c>
      <c r="Q89">
        <v>509.56795220613998</v>
      </c>
      <c r="R89">
        <v>202.27227437283551</v>
      </c>
      <c r="S89">
        <v>4.9290326004894833</v>
      </c>
      <c r="U89" s="50" t="s">
        <v>862</v>
      </c>
    </row>
    <row r="90" spans="1:21" ht="15.75" customHeight="1" x14ac:dyDescent="0.5">
      <c r="A90" t="s">
        <v>378</v>
      </c>
      <c r="B90" t="s">
        <v>778</v>
      </c>
      <c r="C90" t="s">
        <v>297</v>
      </c>
      <c r="D90">
        <v>70</v>
      </c>
      <c r="E90" t="s">
        <v>214</v>
      </c>
      <c r="F90" t="s">
        <v>216</v>
      </c>
      <c r="G90" t="s">
        <v>37</v>
      </c>
      <c r="I90">
        <v>377.02926993370102</v>
      </c>
      <c r="J90">
        <v>1036.965870883593</v>
      </c>
      <c r="K90">
        <v>1078.670867648091</v>
      </c>
      <c r="L90">
        <v>-3.089416027069097E-2</v>
      </c>
      <c r="M90">
        <v>1054.118239863667</v>
      </c>
      <c r="N90">
        <v>-381.70405747898877</v>
      </c>
      <c r="O90">
        <v>100.75993438278221</v>
      </c>
      <c r="P90">
        <v>1015.505283102062</v>
      </c>
      <c r="Q90">
        <v>37.298323553798348</v>
      </c>
      <c r="R90">
        <v>45.578777634739353</v>
      </c>
      <c r="S90">
        <v>5.7798907222686893</v>
      </c>
      <c r="U90" s="50" t="s">
        <v>863</v>
      </c>
    </row>
    <row r="91" spans="1:21" ht="15.75" customHeight="1" x14ac:dyDescent="0.5">
      <c r="A91" t="s">
        <v>378</v>
      </c>
      <c r="B91" t="s">
        <v>778</v>
      </c>
      <c r="C91" t="s">
        <v>297</v>
      </c>
      <c r="D91">
        <v>70</v>
      </c>
      <c r="E91" t="s">
        <v>214</v>
      </c>
      <c r="F91" t="s">
        <v>216</v>
      </c>
      <c r="G91" t="s">
        <v>37</v>
      </c>
      <c r="I91">
        <v>381.43414258956898</v>
      </c>
      <c r="J91">
        <v>936.5297733859029</v>
      </c>
      <c r="K91">
        <v>878.16151265659312</v>
      </c>
      <c r="L91">
        <v>-1.3315240740776071</v>
      </c>
      <c r="M91">
        <v>1307.0975336741769</v>
      </c>
      <c r="N91">
        <v>-1981.8836651844681</v>
      </c>
      <c r="O91">
        <v>926.33240181730343</v>
      </c>
      <c r="P91">
        <v>981.24776286526912</v>
      </c>
      <c r="Q91">
        <v>-1445.923749870534</v>
      </c>
      <c r="R91">
        <v>466.02889713504823</v>
      </c>
      <c r="S91">
        <v>-0.13870519360811059</v>
      </c>
      <c r="U91" s="50" t="s">
        <v>864</v>
      </c>
    </row>
    <row r="92" spans="1:21" ht="15.75" customHeight="1" x14ac:dyDescent="0.5">
      <c r="A92" t="s">
        <v>378</v>
      </c>
      <c r="B92" t="s">
        <v>778</v>
      </c>
      <c r="C92" t="s">
        <v>297</v>
      </c>
      <c r="D92">
        <v>70</v>
      </c>
      <c r="E92" t="s">
        <v>214</v>
      </c>
      <c r="F92" t="s">
        <v>216</v>
      </c>
      <c r="G92" t="s">
        <v>37</v>
      </c>
      <c r="I92">
        <v>279.98110651969898</v>
      </c>
      <c r="J92">
        <v>464.84360059872739</v>
      </c>
      <c r="K92">
        <v>355.41491642656808</v>
      </c>
      <c r="L92">
        <v>-5.2909046411513998E-2</v>
      </c>
      <c r="M92">
        <v>461.2995107257957</v>
      </c>
      <c r="N92">
        <v>-211.33410592095979</v>
      </c>
      <c r="O92">
        <v>66.07422924986291</v>
      </c>
      <c r="P92">
        <v>413.29576101284209</v>
      </c>
      <c r="Q92">
        <v>-279.31763452971802</v>
      </c>
      <c r="R92">
        <v>86.16578868462517</v>
      </c>
      <c r="S92">
        <v>2.7181514634282871</v>
      </c>
      <c r="U92" s="50" t="s">
        <v>865</v>
      </c>
    </row>
    <row r="93" spans="1:21" ht="15.75" customHeight="1" x14ac:dyDescent="0.5">
      <c r="A93" t="s">
        <v>378</v>
      </c>
      <c r="B93" t="s">
        <v>778</v>
      </c>
      <c r="C93" t="s">
        <v>297</v>
      </c>
      <c r="D93">
        <v>70</v>
      </c>
      <c r="E93" t="s">
        <v>214</v>
      </c>
      <c r="F93" t="s">
        <v>216</v>
      </c>
      <c r="G93" t="s">
        <v>37</v>
      </c>
      <c r="I93">
        <v>381.43274188041698</v>
      </c>
      <c r="J93">
        <v>518.03585741394272</v>
      </c>
      <c r="K93">
        <v>560.28785927834519</v>
      </c>
      <c r="L93">
        <v>0.65248689055442799</v>
      </c>
      <c r="M93">
        <v>742.03890744492571</v>
      </c>
      <c r="N93">
        <v>-360.02096572832181</v>
      </c>
      <c r="O93">
        <v>376.69832004642132</v>
      </c>
      <c r="P93">
        <v>535.88052263241605</v>
      </c>
      <c r="Q93">
        <v>-630.4572000710491</v>
      </c>
      <c r="R93">
        <v>239.41573231572229</v>
      </c>
      <c r="S93">
        <v>-3.6198360550176569</v>
      </c>
      <c r="U93" s="50" t="s">
        <v>866</v>
      </c>
    </row>
    <row r="94" spans="1:21" ht="15.75" customHeight="1" x14ac:dyDescent="0.5">
      <c r="A94" t="s">
        <v>387</v>
      </c>
      <c r="B94" t="s">
        <v>778</v>
      </c>
      <c r="C94" t="s">
        <v>381</v>
      </c>
      <c r="D94">
        <v>70</v>
      </c>
      <c r="E94" t="s">
        <v>214</v>
      </c>
      <c r="F94" t="s">
        <v>226</v>
      </c>
      <c r="G94" t="s">
        <v>48</v>
      </c>
      <c r="I94">
        <v>919.30568218231201</v>
      </c>
      <c r="J94">
        <v>2181.1301274962038</v>
      </c>
      <c r="K94">
        <v>723.83371832470959</v>
      </c>
      <c r="L94">
        <v>-8.790475130081199E-2</v>
      </c>
      <c r="M94">
        <v>2269.5778247145108</v>
      </c>
      <c r="N94">
        <v>-346.21518846949402</v>
      </c>
      <c r="O94">
        <v>128.91968476215749</v>
      </c>
      <c r="P94">
        <v>984.07895003068984</v>
      </c>
      <c r="Q94">
        <v>2809.1307831834501</v>
      </c>
      <c r="R94">
        <v>852.28292634055026</v>
      </c>
      <c r="S94">
        <v>-5.5586327585121307</v>
      </c>
      <c r="U94" s="50" t="s">
        <v>867</v>
      </c>
    </row>
    <row r="95" spans="1:21" ht="15.75" customHeight="1" x14ac:dyDescent="0.5">
      <c r="A95" t="s">
        <v>387</v>
      </c>
      <c r="B95" t="s">
        <v>772</v>
      </c>
      <c r="C95" t="s">
        <v>381</v>
      </c>
      <c r="D95">
        <v>70</v>
      </c>
      <c r="E95" t="s">
        <v>214</v>
      </c>
      <c r="F95" t="s">
        <v>226</v>
      </c>
      <c r="G95" t="s">
        <v>48</v>
      </c>
      <c r="I95">
        <v>734.10886526107799</v>
      </c>
      <c r="J95">
        <v>2771.8185452520138</v>
      </c>
      <c r="K95">
        <v>2659.6848634136759</v>
      </c>
      <c r="L95">
        <v>5.2859783172607977E-2</v>
      </c>
      <c r="M95">
        <v>2819.0536348078222</v>
      </c>
      <c r="N95">
        <v>-199.47108367104511</v>
      </c>
      <c r="O95">
        <v>365.17081411316917</v>
      </c>
      <c r="P95">
        <v>2491.699734702197</v>
      </c>
      <c r="Q95">
        <v>503.96800400481419</v>
      </c>
      <c r="R95">
        <v>185.9346320975728</v>
      </c>
      <c r="S95">
        <v>6.0658237244748134</v>
      </c>
      <c r="U95" s="50" t="s">
        <v>868</v>
      </c>
    </row>
    <row r="96" spans="1:21" ht="15.75" customHeight="1" x14ac:dyDescent="0.5">
      <c r="A96" t="s">
        <v>383</v>
      </c>
      <c r="B96" t="s">
        <v>778</v>
      </c>
      <c r="C96" t="s">
        <v>381</v>
      </c>
      <c r="D96">
        <v>70</v>
      </c>
      <c r="E96" t="s">
        <v>214</v>
      </c>
      <c r="F96" t="s">
        <v>226</v>
      </c>
      <c r="G96" t="s">
        <v>48</v>
      </c>
      <c r="I96">
        <v>861.93716526031506</v>
      </c>
      <c r="J96">
        <v>2584.6610759110381</v>
      </c>
      <c r="K96">
        <v>669.03788215310738</v>
      </c>
      <c r="L96">
        <v>-2.2056996822356959E-2</v>
      </c>
      <c r="M96">
        <v>2653.9372010601278</v>
      </c>
      <c r="N96">
        <v>-269.41176899276837</v>
      </c>
      <c r="O96">
        <v>167.99406829590029</v>
      </c>
      <c r="P96">
        <v>594.55204754280021</v>
      </c>
      <c r="Q96">
        <v>-364.76447266120982</v>
      </c>
      <c r="R96">
        <v>267.01801857062918</v>
      </c>
      <c r="S96">
        <v>1.567435654813365</v>
      </c>
      <c r="U96" s="50" t="s">
        <v>869</v>
      </c>
    </row>
    <row r="97" spans="1:21" ht="15.75" customHeight="1" x14ac:dyDescent="0.5">
      <c r="A97" t="s">
        <v>383</v>
      </c>
      <c r="B97" t="s">
        <v>778</v>
      </c>
      <c r="C97" t="s">
        <v>381</v>
      </c>
      <c r="D97">
        <v>70</v>
      </c>
      <c r="E97" t="s">
        <v>214</v>
      </c>
      <c r="F97" t="s">
        <v>226</v>
      </c>
      <c r="G97" t="s">
        <v>48</v>
      </c>
      <c r="I97">
        <v>910.46619415283203</v>
      </c>
      <c r="J97">
        <v>2932.404097765032</v>
      </c>
      <c r="K97">
        <v>160.62848613000321</v>
      </c>
      <c r="L97">
        <v>4.3878555297860444E-3</v>
      </c>
      <c r="M97">
        <v>2926.0927234267629</v>
      </c>
      <c r="N97">
        <v>-485.80037726045981</v>
      </c>
      <c r="O97">
        <v>103.32710184921319</v>
      </c>
      <c r="P97">
        <v>391.56005554919358</v>
      </c>
      <c r="Q97">
        <v>-685.28485801095849</v>
      </c>
      <c r="R97">
        <v>438.75287814018628</v>
      </c>
      <c r="S97">
        <v>-4.572668608744836</v>
      </c>
      <c r="U97" s="50" t="s">
        <v>870</v>
      </c>
    </row>
    <row r="98" spans="1:21" ht="15.75" customHeight="1" x14ac:dyDescent="0.5">
      <c r="A98" t="s">
        <v>380</v>
      </c>
      <c r="B98" t="s">
        <v>778</v>
      </c>
      <c r="C98" t="s">
        <v>381</v>
      </c>
      <c r="D98" t="s">
        <v>213</v>
      </c>
      <c r="E98" t="s">
        <v>214</v>
      </c>
      <c r="F98" t="s">
        <v>226</v>
      </c>
      <c r="G98" t="s">
        <v>48</v>
      </c>
      <c r="I98">
        <v>998.65669012069702</v>
      </c>
      <c r="J98">
        <v>1858.6844623822531</v>
      </c>
      <c r="K98">
        <v>-226.60159499849129</v>
      </c>
      <c r="L98">
        <v>-1.8060207366943359E-5</v>
      </c>
      <c r="M98">
        <v>1908.014572340335</v>
      </c>
      <c r="N98">
        <v>-799.79909063627542</v>
      </c>
      <c r="O98">
        <v>258.61478693713713</v>
      </c>
      <c r="P98">
        <v>-153.43132437968191</v>
      </c>
      <c r="Q98">
        <v>-363.88468086977599</v>
      </c>
      <c r="R98">
        <v>85.443453226854032</v>
      </c>
      <c r="S98">
        <v>11.646258683147719</v>
      </c>
      <c r="U98" s="50" t="s">
        <v>871</v>
      </c>
    </row>
    <row r="99" spans="1:21" ht="15.75" customHeight="1" x14ac:dyDescent="0.5">
      <c r="A99" t="s">
        <v>380</v>
      </c>
      <c r="B99" t="s">
        <v>778</v>
      </c>
      <c r="C99" t="s">
        <v>381</v>
      </c>
      <c r="D99" t="s">
        <v>213</v>
      </c>
      <c r="E99" t="s">
        <v>214</v>
      </c>
      <c r="F99" t="s">
        <v>226</v>
      </c>
      <c r="G99" t="s">
        <v>48</v>
      </c>
      <c r="I99">
        <v>765.00099897384598</v>
      </c>
      <c r="J99">
        <v>10140.096469182239</v>
      </c>
      <c r="K99">
        <v>1051.187854116283</v>
      </c>
      <c r="L99">
        <v>-0.16314446926116899</v>
      </c>
      <c r="M99">
        <v>7393.6912166672228</v>
      </c>
      <c r="N99">
        <v>-2476.4285887740971</v>
      </c>
      <c r="O99">
        <v>2332.9844493184601</v>
      </c>
      <c r="P99">
        <v>1080.971095296869</v>
      </c>
      <c r="Q99">
        <v>-95.346453442626512</v>
      </c>
      <c r="R99">
        <v>294.20429785045468</v>
      </c>
      <c r="S99">
        <v>0.36720516251675578</v>
      </c>
      <c r="U99" s="50" t="s">
        <v>872</v>
      </c>
    </row>
    <row r="100" spans="1:21" ht="15.75" customHeight="1" x14ac:dyDescent="0.5">
      <c r="A100" t="s">
        <v>380</v>
      </c>
      <c r="B100" t="s">
        <v>778</v>
      </c>
      <c r="C100" t="s">
        <v>381</v>
      </c>
      <c r="D100" t="s">
        <v>213</v>
      </c>
      <c r="E100" t="s">
        <v>214</v>
      </c>
      <c r="F100" t="s">
        <v>226</v>
      </c>
      <c r="G100" t="s">
        <v>48</v>
      </c>
      <c r="I100">
        <v>998.65669012069702</v>
      </c>
      <c r="J100">
        <v>1858.6844623822531</v>
      </c>
      <c r="K100">
        <v>-226.60159499849129</v>
      </c>
      <c r="L100">
        <v>-1.8060207366943359E-5</v>
      </c>
      <c r="M100">
        <v>1908.014572340335</v>
      </c>
      <c r="N100">
        <v>-799.79909063627542</v>
      </c>
      <c r="O100">
        <v>258.61478693713713</v>
      </c>
      <c r="P100">
        <v>-153.43132437968191</v>
      </c>
      <c r="Q100">
        <v>-363.88468086977599</v>
      </c>
      <c r="R100">
        <v>85.443453226854032</v>
      </c>
      <c r="S100">
        <v>11.646258683147719</v>
      </c>
      <c r="U100" s="50" t="s">
        <v>873</v>
      </c>
    </row>
    <row r="101" spans="1:21" ht="15.75" customHeight="1" x14ac:dyDescent="0.5">
      <c r="A101" t="s">
        <v>380</v>
      </c>
      <c r="B101" t="s">
        <v>778</v>
      </c>
      <c r="C101" t="s">
        <v>381</v>
      </c>
      <c r="D101" t="s">
        <v>213</v>
      </c>
      <c r="E101" t="s">
        <v>214</v>
      </c>
      <c r="F101" t="s">
        <v>226</v>
      </c>
      <c r="G101" t="s">
        <v>48</v>
      </c>
      <c r="I101">
        <v>998.65669012069702</v>
      </c>
      <c r="J101">
        <v>1858.6844623822531</v>
      </c>
      <c r="K101">
        <v>-226.60159499849129</v>
      </c>
      <c r="L101">
        <v>-1.8060207366943359E-5</v>
      </c>
      <c r="M101">
        <v>1908.014572340335</v>
      </c>
      <c r="N101">
        <v>-799.79909063627542</v>
      </c>
      <c r="O101">
        <v>258.61478693713713</v>
      </c>
      <c r="P101">
        <v>-153.43132437968191</v>
      </c>
      <c r="Q101">
        <v>-363.88468086977599</v>
      </c>
      <c r="R101">
        <v>85.443453226854032</v>
      </c>
      <c r="S101">
        <v>11.646258683147719</v>
      </c>
      <c r="U101" s="50" t="s">
        <v>874</v>
      </c>
    </row>
    <row r="102" spans="1:21" ht="15.75" customHeight="1" x14ac:dyDescent="0.5">
      <c r="A102" t="s">
        <v>392</v>
      </c>
      <c r="B102" t="s">
        <v>778</v>
      </c>
      <c r="C102" t="s">
        <v>381</v>
      </c>
      <c r="D102">
        <v>70</v>
      </c>
      <c r="E102" t="s">
        <v>214</v>
      </c>
      <c r="F102" t="s">
        <v>216</v>
      </c>
      <c r="G102" t="s">
        <v>37</v>
      </c>
      <c r="I102">
        <v>350.57422518730198</v>
      </c>
      <c r="J102">
        <v>1347.752163595437</v>
      </c>
      <c r="K102">
        <v>1139.386277338406</v>
      </c>
      <c r="L102">
        <v>-6.6186308860778975E-2</v>
      </c>
      <c r="M102">
        <v>1355.399961236785</v>
      </c>
      <c r="N102">
        <v>-498.05624772854298</v>
      </c>
      <c r="O102">
        <v>190.86766885625201</v>
      </c>
      <c r="P102">
        <v>1108.116363198121</v>
      </c>
      <c r="Q102">
        <v>7.66897084325376</v>
      </c>
      <c r="R102">
        <v>120.788686494845</v>
      </c>
      <c r="S102">
        <v>5.615443792481706</v>
      </c>
      <c r="U102" s="50" t="s">
        <v>875</v>
      </c>
    </row>
    <row r="103" spans="1:21" ht="15.75" customHeight="1" x14ac:dyDescent="0.5">
      <c r="A103" t="s">
        <v>392</v>
      </c>
      <c r="B103" t="s">
        <v>778</v>
      </c>
      <c r="C103" t="s">
        <v>381</v>
      </c>
      <c r="D103">
        <v>70</v>
      </c>
      <c r="E103" t="s">
        <v>214</v>
      </c>
      <c r="F103" t="s">
        <v>216</v>
      </c>
      <c r="G103" t="s">
        <v>37</v>
      </c>
      <c r="I103">
        <v>363.82117867469799</v>
      </c>
      <c r="J103">
        <v>1577.875260321186</v>
      </c>
      <c r="K103">
        <v>1178.3945510658721</v>
      </c>
      <c r="L103">
        <v>-1.7578244209288999E-2</v>
      </c>
      <c r="M103">
        <v>1276.786133604887</v>
      </c>
      <c r="N103">
        <v>-562.9198402626165</v>
      </c>
      <c r="O103">
        <v>313.09390087074752</v>
      </c>
      <c r="P103">
        <v>1122.6763124650899</v>
      </c>
      <c r="Q103">
        <v>-118.0439611451243</v>
      </c>
      <c r="R103">
        <v>110.76689287029591</v>
      </c>
      <c r="S103">
        <v>4.6824522991228514</v>
      </c>
      <c r="U103" s="50" t="s">
        <v>876</v>
      </c>
    </row>
    <row r="104" spans="1:21" ht="15.75" customHeight="1" x14ac:dyDescent="0.5">
      <c r="A104" t="s">
        <v>392</v>
      </c>
      <c r="B104" t="s">
        <v>778</v>
      </c>
      <c r="C104" t="s">
        <v>381</v>
      </c>
      <c r="D104">
        <v>70</v>
      </c>
      <c r="E104" t="s">
        <v>214</v>
      </c>
      <c r="F104" t="s">
        <v>216</v>
      </c>
      <c r="G104" t="s">
        <v>37</v>
      </c>
      <c r="I104">
        <v>249.13683533668501</v>
      </c>
      <c r="J104">
        <v>1174.153301445805</v>
      </c>
      <c r="K104">
        <v>816.66369152659286</v>
      </c>
      <c r="L104">
        <v>-5.2923798561096018E-2</v>
      </c>
      <c r="M104">
        <v>1332.06664181731</v>
      </c>
      <c r="N104">
        <v>166.87841641932101</v>
      </c>
      <c r="O104">
        <v>226.45448052306159</v>
      </c>
      <c r="P104">
        <v>757.87589159402785</v>
      </c>
      <c r="Q104">
        <v>222.0826747161683</v>
      </c>
      <c r="R104">
        <v>90.999599395935036</v>
      </c>
      <c r="S104">
        <v>4.9598597190614422</v>
      </c>
      <c r="U104" s="50" t="s">
        <v>877</v>
      </c>
    </row>
    <row r="105" spans="1:21" ht="15.75" customHeight="1" x14ac:dyDescent="0.5">
      <c r="A105" t="s">
        <v>392</v>
      </c>
      <c r="B105" t="s">
        <v>778</v>
      </c>
      <c r="C105" t="s">
        <v>381</v>
      </c>
      <c r="D105">
        <v>70</v>
      </c>
      <c r="E105" t="s">
        <v>214</v>
      </c>
      <c r="F105" t="s">
        <v>216</v>
      </c>
      <c r="G105" t="s">
        <v>37</v>
      </c>
      <c r="I105">
        <v>152.155384421349</v>
      </c>
      <c r="J105">
        <v>1178.430149746664</v>
      </c>
      <c r="K105">
        <v>1117.483462549033</v>
      </c>
      <c r="L105">
        <v>-6.1703786253928999E-2</v>
      </c>
      <c r="M105">
        <v>1271.557502121964</v>
      </c>
      <c r="N105">
        <v>-6.4582191009162671</v>
      </c>
      <c r="O105">
        <v>149.62249490406691</v>
      </c>
      <c r="P105">
        <v>1030.861557186573</v>
      </c>
      <c r="Q105">
        <v>330.91809938377469</v>
      </c>
      <c r="R105">
        <v>110.67158269667151</v>
      </c>
      <c r="S105">
        <v>5.9680852472411221</v>
      </c>
      <c r="U105" s="50" t="s">
        <v>878</v>
      </c>
    </row>
    <row r="106" spans="1:21" ht="15.75" customHeight="1" x14ac:dyDescent="0.5">
      <c r="A106" t="s">
        <v>390</v>
      </c>
      <c r="B106" t="s">
        <v>778</v>
      </c>
      <c r="C106" t="s">
        <v>336</v>
      </c>
      <c r="D106" t="s">
        <v>354</v>
      </c>
      <c r="E106" t="s">
        <v>214</v>
      </c>
      <c r="F106" t="s">
        <v>226</v>
      </c>
      <c r="G106" t="s">
        <v>231</v>
      </c>
      <c r="I106">
        <v>85.985958576202407</v>
      </c>
      <c r="J106">
        <v>3942.6102648855781</v>
      </c>
      <c r="K106">
        <v>3813.705379344759</v>
      </c>
      <c r="L106">
        <v>-9.7014233469962796E-2</v>
      </c>
      <c r="M106">
        <v>3826.0401249156771</v>
      </c>
      <c r="N106">
        <v>676.46073514831733</v>
      </c>
      <c r="O106">
        <v>288.65118980513807</v>
      </c>
      <c r="P106">
        <v>3902.135154563342</v>
      </c>
      <c r="Q106">
        <v>307.29798710078188</v>
      </c>
      <c r="R106">
        <v>242.27826175781519</v>
      </c>
      <c r="S106">
        <v>8.6227699814261598</v>
      </c>
      <c r="U106" s="50" t="s">
        <v>879</v>
      </c>
    </row>
    <row r="107" spans="1:21" ht="15.75" customHeight="1" x14ac:dyDescent="0.5">
      <c r="A107" t="s">
        <v>390</v>
      </c>
      <c r="B107" t="s">
        <v>778</v>
      </c>
      <c r="C107" t="s">
        <v>336</v>
      </c>
      <c r="D107" t="s">
        <v>354</v>
      </c>
      <c r="E107" t="s">
        <v>214</v>
      </c>
      <c r="F107" t="s">
        <v>226</v>
      </c>
      <c r="G107" t="s">
        <v>231</v>
      </c>
      <c r="I107">
        <v>85.986934602260604</v>
      </c>
      <c r="J107">
        <v>3557.0943494651751</v>
      </c>
      <c r="K107">
        <v>3470.7593016645201</v>
      </c>
      <c r="L107">
        <v>3.9656978100538212E-2</v>
      </c>
      <c r="M107">
        <v>3530.7800704303422</v>
      </c>
      <c r="N107">
        <v>242.4970131593891</v>
      </c>
      <c r="O107">
        <v>151.6001856662902</v>
      </c>
      <c r="P107">
        <v>3370.558759405897</v>
      </c>
      <c r="Q107">
        <v>-218.99605236471459</v>
      </c>
      <c r="R107">
        <v>193.30570035401971</v>
      </c>
      <c r="S107">
        <v>8.1937839619415627</v>
      </c>
      <c r="U107" s="50" t="s">
        <v>880</v>
      </c>
    </row>
    <row r="108" spans="1:21" ht="15.75" customHeight="1" x14ac:dyDescent="0.5">
      <c r="A108" t="s">
        <v>390</v>
      </c>
      <c r="B108" t="s">
        <v>778</v>
      </c>
      <c r="C108" t="s">
        <v>336</v>
      </c>
      <c r="D108" t="s">
        <v>354</v>
      </c>
      <c r="E108" t="s">
        <v>214</v>
      </c>
      <c r="F108" t="s">
        <v>226</v>
      </c>
      <c r="G108" t="s">
        <v>231</v>
      </c>
      <c r="I108">
        <v>99.232912063598604</v>
      </c>
      <c r="J108">
        <v>5072.5331160655214</v>
      </c>
      <c r="K108">
        <v>5060.266463415036</v>
      </c>
      <c r="L108">
        <v>-6.1730153858661707E-2</v>
      </c>
      <c r="M108">
        <v>5191.3590749712721</v>
      </c>
      <c r="N108">
        <v>825.61367476151008</v>
      </c>
      <c r="O108">
        <v>827.97953537135618</v>
      </c>
      <c r="P108">
        <v>7120.1304542938342</v>
      </c>
      <c r="Q108">
        <v>-49.217566584244203</v>
      </c>
      <c r="R108">
        <v>3212.146453847633</v>
      </c>
      <c r="S108">
        <v>6.9930171188993251</v>
      </c>
      <c r="U108" s="50" t="s">
        <v>881</v>
      </c>
    </row>
    <row r="109" spans="1:21" ht="15.75" customHeight="1" x14ac:dyDescent="0.5">
      <c r="A109" t="s">
        <v>390</v>
      </c>
      <c r="B109" t="s">
        <v>778</v>
      </c>
      <c r="C109" t="s">
        <v>336</v>
      </c>
      <c r="D109" t="s">
        <v>354</v>
      </c>
      <c r="E109" t="s">
        <v>214</v>
      </c>
      <c r="F109" t="s">
        <v>226</v>
      </c>
      <c r="G109" t="s">
        <v>231</v>
      </c>
      <c r="I109">
        <v>99.231652915477795</v>
      </c>
      <c r="J109">
        <v>3485.087652040645</v>
      </c>
      <c r="K109">
        <v>2994.3030729817051</v>
      </c>
      <c r="L109">
        <v>-4.8531077802181397E-2</v>
      </c>
      <c r="M109">
        <v>3398.7900394871649</v>
      </c>
      <c r="N109">
        <v>464.70007044644262</v>
      </c>
      <c r="O109">
        <v>236.16173791311439</v>
      </c>
      <c r="P109">
        <v>3158.308407674986</v>
      </c>
      <c r="Q109">
        <v>-264.2004074211527</v>
      </c>
      <c r="R109">
        <v>153.61797959286099</v>
      </c>
      <c r="S109">
        <v>8.0246074007755688</v>
      </c>
      <c r="U109" s="50" t="s">
        <v>882</v>
      </c>
    </row>
    <row r="110" spans="1:21" ht="15.75" customHeight="1" x14ac:dyDescent="0.5">
      <c r="A110" t="s">
        <v>390</v>
      </c>
      <c r="B110" t="s">
        <v>778</v>
      </c>
      <c r="C110" t="s">
        <v>336</v>
      </c>
      <c r="D110" t="s">
        <v>354</v>
      </c>
      <c r="E110" t="s">
        <v>214</v>
      </c>
      <c r="F110" t="s">
        <v>226</v>
      </c>
      <c r="G110" t="s">
        <v>231</v>
      </c>
      <c r="I110">
        <v>103.638350963593</v>
      </c>
      <c r="J110">
        <v>4222.3778079175636</v>
      </c>
      <c r="K110">
        <v>3972.834434226942</v>
      </c>
      <c r="L110">
        <v>-6.173057854175569E-2</v>
      </c>
      <c r="M110">
        <v>4048.8754889234951</v>
      </c>
      <c r="N110">
        <v>563.01168566376191</v>
      </c>
      <c r="O110">
        <v>290.87281106439627</v>
      </c>
      <c r="P110">
        <v>4233.0349882795772</v>
      </c>
      <c r="Q110">
        <v>-226.98734662911281</v>
      </c>
      <c r="R110">
        <v>293.02176569467861</v>
      </c>
      <c r="S110">
        <v>8.7185422189136084</v>
      </c>
      <c r="U110" s="50" t="s">
        <v>883</v>
      </c>
    </row>
    <row r="111" spans="1:21" ht="15.75" customHeight="1" x14ac:dyDescent="0.5">
      <c r="A111" t="s">
        <v>390</v>
      </c>
      <c r="B111" t="s">
        <v>772</v>
      </c>
      <c r="C111" t="s">
        <v>336</v>
      </c>
      <c r="D111" t="s">
        <v>354</v>
      </c>
      <c r="E111" t="s">
        <v>214</v>
      </c>
      <c r="F111" t="s">
        <v>226</v>
      </c>
      <c r="G111" t="s">
        <v>231</v>
      </c>
      <c r="I111">
        <v>-112.403966486454</v>
      </c>
      <c r="J111">
        <v>2589.5449792217091</v>
      </c>
      <c r="K111">
        <v>2474.0073659068898</v>
      </c>
      <c r="L111">
        <v>-5.7321406900882707E-2</v>
      </c>
      <c r="M111">
        <v>2606.953777145568</v>
      </c>
      <c r="N111">
        <v>366.39799262161392</v>
      </c>
      <c r="O111">
        <v>302.71404417246669</v>
      </c>
      <c r="P111">
        <v>2870.5537988795681</v>
      </c>
      <c r="Q111">
        <v>377.78947694997402</v>
      </c>
      <c r="R111">
        <v>1093.9472323633961</v>
      </c>
      <c r="S111">
        <v>6.5958285030256647</v>
      </c>
      <c r="U111" s="50" t="s">
        <v>884</v>
      </c>
    </row>
    <row r="112" spans="1:21" ht="15.75" customHeight="1" x14ac:dyDescent="0.5">
      <c r="A112" t="s">
        <v>395</v>
      </c>
      <c r="B112" t="s">
        <v>778</v>
      </c>
      <c r="C112" t="s">
        <v>381</v>
      </c>
      <c r="D112" t="s">
        <v>354</v>
      </c>
      <c r="E112" t="s">
        <v>214</v>
      </c>
      <c r="F112" t="s">
        <v>226</v>
      </c>
      <c r="G112" t="s">
        <v>231</v>
      </c>
      <c r="I112">
        <v>63.972093164920807</v>
      </c>
      <c r="J112">
        <v>3423.385306626762</v>
      </c>
      <c r="K112">
        <v>1715.5330641970841</v>
      </c>
      <c r="L112">
        <v>-8.8378563523293027E-3</v>
      </c>
      <c r="M112">
        <v>3293.1684514823592</v>
      </c>
      <c r="N112">
        <v>127.0633070630352</v>
      </c>
      <c r="O112">
        <v>175.33696267069431</v>
      </c>
      <c r="P112">
        <v>1623.669763949993</v>
      </c>
      <c r="Q112">
        <v>292.80722450191678</v>
      </c>
      <c r="R112">
        <v>105.46742323706491</v>
      </c>
      <c r="S112">
        <v>5.9294684237579993</v>
      </c>
      <c r="U112" s="50" t="s">
        <v>885</v>
      </c>
    </row>
    <row r="113" spans="1:21" ht="15.75" customHeight="1" x14ac:dyDescent="0.5">
      <c r="A113" t="s">
        <v>395</v>
      </c>
      <c r="B113" t="s">
        <v>778</v>
      </c>
      <c r="C113" t="s">
        <v>381</v>
      </c>
      <c r="D113" t="s">
        <v>354</v>
      </c>
      <c r="E113" t="s">
        <v>214</v>
      </c>
      <c r="F113" t="s">
        <v>226</v>
      </c>
      <c r="G113" t="s">
        <v>231</v>
      </c>
      <c r="I113">
        <v>99.231846630573301</v>
      </c>
      <c r="J113">
        <v>1370.8849938209189</v>
      </c>
      <c r="K113">
        <v>618.67128069828777</v>
      </c>
      <c r="L113">
        <v>-1.7646029591560392E-2</v>
      </c>
      <c r="M113">
        <v>1346.190260296052</v>
      </c>
      <c r="N113">
        <v>88.509824303359437</v>
      </c>
      <c r="O113">
        <v>49.623499607618307</v>
      </c>
      <c r="P113">
        <v>575.30253913639251</v>
      </c>
      <c r="Q113">
        <v>154.41456709477919</v>
      </c>
      <c r="R113">
        <v>54.816534520973818</v>
      </c>
      <c r="S113">
        <v>5.4420640383128251</v>
      </c>
      <c r="U113" s="50" t="s">
        <v>886</v>
      </c>
    </row>
    <row r="114" spans="1:21" ht="15.75" customHeight="1" x14ac:dyDescent="0.5">
      <c r="A114" t="s">
        <v>395</v>
      </c>
      <c r="B114" t="s">
        <v>778</v>
      </c>
      <c r="C114" t="s">
        <v>381</v>
      </c>
      <c r="D114" t="s">
        <v>354</v>
      </c>
      <c r="E114" t="s">
        <v>214</v>
      </c>
      <c r="F114" t="s">
        <v>226</v>
      </c>
      <c r="G114" t="s">
        <v>231</v>
      </c>
      <c r="I114">
        <v>130.08464872837101</v>
      </c>
      <c r="J114">
        <v>1329.594063159145</v>
      </c>
      <c r="K114">
        <v>740.76437565023457</v>
      </c>
      <c r="L114">
        <v>3.9695568382739702E-2</v>
      </c>
      <c r="M114">
        <v>1297.6872844744721</v>
      </c>
      <c r="N114">
        <v>47.968964724540911</v>
      </c>
      <c r="O114">
        <v>51.563898257059734</v>
      </c>
      <c r="P114">
        <v>701.61953188222731</v>
      </c>
      <c r="Q114">
        <v>143.78957899379819</v>
      </c>
      <c r="R114">
        <v>47.955726447357833</v>
      </c>
      <c r="S114">
        <v>5.7315316241350978</v>
      </c>
      <c r="U114" s="50" t="s">
        <v>887</v>
      </c>
    </row>
    <row r="115" spans="1:21" ht="15.75" customHeight="1" x14ac:dyDescent="0.5">
      <c r="A115" t="s">
        <v>395</v>
      </c>
      <c r="B115" t="s">
        <v>778</v>
      </c>
      <c r="C115" t="s">
        <v>381</v>
      </c>
      <c r="D115" t="s">
        <v>354</v>
      </c>
      <c r="E115" t="s">
        <v>214</v>
      </c>
      <c r="F115" t="s">
        <v>226</v>
      </c>
      <c r="G115" t="s">
        <v>231</v>
      </c>
      <c r="I115">
        <v>112.445510923862</v>
      </c>
      <c r="J115">
        <v>662.66109720048917</v>
      </c>
      <c r="K115">
        <v>377.59183955275972</v>
      </c>
      <c r="L115">
        <v>-1.3214334845542601E-2</v>
      </c>
      <c r="M115">
        <v>670.11419929000579</v>
      </c>
      <c r="N115">
        <v>19.6813224588326</v>
      </c>
      <c r="O115">
        <v>19.767398977087421</v>
      </c>
      <c r="P115">
        <v>384.80338774707661</v>
      </c>
      <c r="Q115">
        <v>-4.7946766633458537E-2</v>
      </c>
      <c r="R115">
        <v>9.4682814662883263</v>
      </c>
      <c r="S115">
        <v>6.7559439329809479</v>
      </c>
      <c r="U115" s="50" t="s">
        <v>888</v>
      </c>
    </row>
    <row r="116" spans="1:21" ht="15.75" customHeight="1" x14ac:dyDescent="0.5">
      <c r="A116" t="s">
        <v>395</v>
      </c>
      <c r="B116" t="s">
        <v>778</v>
      </c>
      <c r="C116" t="s">
        <v>381</v>
      </c>
      <c r="D116" t="s">
        <v>354</v>
      </c>
      <c r="E116" t="s">
        <v>214</v>
      </c>
      <c r="F116" t="s">
        <v>226</v>
      </c>
      <c r="G116" t="s">
        <v>231</v>
      </c>
      <c r="I116">
        <v>156.558692455292</v>
      </c>
      <c r="J116">
        <v>2266.4184032097678</v>
      </c>
      <c r="K116">
        <v>1026.610359696253</v>
      </c>
      <c r="L116">
        <v>-3.248453140980434E-6</v>
      </c>
      <c r="M116">
        <v>2124.6192451893548</v>
      </c>
      <c r="N116">
        <v>177.85323420434199</v>
      </c>
      <c r="O116">
        <v>156.13189371595499</v>
      </c>
      <c r="P116">
        <v>973.36109303462558</v>
      </c>
      <c r="Q116">
        <v>247.90301113732681</v>
      </c>
      <c r="R116">
        <v>130.0763543591134</v>
      </c>
      <c r="S116">
        <v>5.0882916782540546</v>
      </c>
      <c r="U116" s="50" t="s">
        <v>889</v>
      </c>
    </row>
    <row r="117" spans="1:21" ht="15.75" customHeight="1" x14ac:dyDescent="0.5">
      <c r="A117" t="s">
        <v>395</v>
      </c>
      <c r="B117" t="s">
        <v>778</v>
      </c>
      <c r="C117" t="s">
        <v>381</v>
      </c>
      <c r="D117" t="s">
        <v>354</v>
      </c>
      <c r="E117" t="s">
        <v>214</v>
      </c>
      <c r="F117" t="s">
        <v>226</v>
      </c>
      <c r="G117" t="s">
        <v>231</v>
      </c>
      <c r="I117">
        <v>90.427204966545105</v>
      </c>
      <c r="J117">
        <v>1871.743006596819</v>
      </c>
      <c r="K117">
        <v>828.50566628625461</v>
      </c>
      <c r="L117">
        <v>-1.320575177669529E-2</v>
      </c>
      <c r="M117">
        <v>1942.859649889775</v>
      </c>
      <c r="N117">
        <v>-276.67391833002739</v>
      </c>
      <c r="O117">
        <v>108.635850078405</v>
      </c>
      <c r="P117">
        <v>854.39107284790941</v>
      </c>
      <c r="Q117">
        <v>-22.318293643574521</v>
      </c>
      <c r="R117">
        <v>24.834509919577972</v>
      </c>
      <c r="S117">
        <v>6.0458149382611222</v>
      </c>
      <c r="U117" s="50" t="s">
        <v>890</v>
      </c>
    </row>
    <row r="118" spans="1:21" ht="15.75" customHeight="1" x14ac:dyDescent="0.5">
      <c r="A118" t="s">
        <v>393</v>
      </c>
      <c r="B118" t="s">
        <v>778</v>
      </c>
      <c r="C118" t="s">
        <v>381</v>
      </c>
      <c r="D118" t="s">
        <v>354</v>
      </c>
      <c r="E118" t="s">
        <v>214</v>
      </c>
      <c r="F118" t="s">
        <v>216</v>
      </c>
      <c r="G118" t="s">
        <v>231</v>
      </c>
      <c r="I118">
        <v>244.734928011894</v>
      </c>
      <c r="J118">
        <v>1870.840059809118</v>
      </c>
      <c r="K118">
        <v>1864.703305279575</v>
      </c>
      <c r="L118">
        <v>9.2493236064911E-2</v>
      </c>
      <c r="M118">
        <v>1892.439759281358</v>
      </c>
      <c r="N118">
        <v>371.35074439251781</v>
      </c>
      <c r="O118">
        <v>725.32457543731527</v>
      </c>
      <c r="P118">
        <v>2270.5060219630782</v>
      </c>
      <c r="Q118">
        <v>1294.958947780211</v>
      </c>
      <c r="R118">
        <v>1217.260824394225</v>
      </c>
      <c r="S118">
        <v>2.336989896559551</v>
      </c>
      <c r="U118" s="50" t="s">
        <v>891</v>
      </c>
    </row>
    <row r="119" spans="1:21" ht="15.75" customHeight="1" x14ac:dyDescent="0.5">
      <c r="A119" t="s">
        <v>404</v>
      </c>
      <c r="B119" t="s">
        <v>778</v>
      </c>
      <c r="C119" t="s">
        <v>381</v>
      </c>
      <c r="D119" t="s">
        <v>213</v>
      </c>
      <c r="E119" t="s">
        <v>214</v>
      </c>
      <c r="F119" t="s">
        <v>226</v>
      </c>
      <c r="G119" t="s">
        <v>48</v>
      </c>
      <c r="I119">
        <v>416.717320680618</v>
      </c>
      <c r="J119">
        <v>3518.381133436244</v>
      </c>
      <c r="K119">
        <v>1743.19119940427</v>
      </c>
      <c r="L119">
        <v>-7.4940472841261985E-2</v>
      </c>
      <c r="M119">
        <v>2924.81590410335</v>
      </c>
      <c r="N119">
        <v>721.27963486611952</v>
      </c>
      <c r="O119">
        <v>436.48852052409831</v>
      </c>
      <c r="P119">
        <v>1705.225236286992</v>
      </c>
      <c r="Q119">
        <v>72.813299641004278</v>
      </c>
      <c r="R119">
        <v>135.49583618952181</v>
      </c>
      <c r="S119">
        <v>5.6527937639603456</v>
      </c>
      <c r="U119" s="50" t="s">
        <v>892</v>
      </c>
    </row>
    <row r="120" spans="1:21" ht="15.75" customHeight="1" x14ac:dyDescent="0.5">
      <c r="A120" t="s">
        <v>404</v>
      </c>
      <c r="B120" t="s">
        <v>778</v>
      </c>
      <c r="C120" t="s">
        <v>381</v>
      </c>
      <c r="D120" t="s">
        <v>213</v>
      </c>
      <c r="E120" t="s">
        <v>214</v>
      </c>
      <c r="F120" t="s">
        <v>226</v>
      </c>
      <c r="G120" t="s">
        <v>48</v>
      </c>
      <c r="I120">
        <v>363.82821202278097</v>
      </c>
      <c r="J120">
        <v>2114.7596424563062</v>
      </c>
      <c r="K120">
        <v>4271.064395186263</v>
      </c>
      <c r="L120">
        <v>-4.4019818305969793E-3</v>
      </c>
      <c r="M120">
        <v>2094.3391576687909</v>
      </c>
      <c r="N120">
        <v>-9.0233521752566048</v>
      </c>
      <c r="O120">
        <v>66.695862699669519</v>
      </c>
      <c r="P120">
        <v>2944.0610312683052</v>
      </c>
      <c r="Q120">
        <v>1462.7967936622431</v>
      </c>
      <c r="R120">
        <v>1095.3571482967841</v>
      </c>
      <c r="S120">
        <v>4.7683014492680389</v>
      </c>
      <c r="U120" s="50" t="s">
        <v>893</v>
      </c>
    </row>
    <row r="121" spans="1:21" ht="15.75" customHeight="1" x14ac:dyDescent="0.5">
      <c r="A121" t="s">
        <v>380</v>
      </c>
      <c r="B121" t="s">
        <v>778</v>
      </c>
      <c r="C121" t="s">
        <v>381</v>
      </c>
      <c r="D121" t="s">
        <v>213</v>
      </c>
      <c r="E121" t="s">
        <v>214</v>
      </c>
      <c r="F121" t="s">
        <v>226</v>
      </c>
      <c r="G121" t="s">
        <v>48</v>
      </c>
      <c r="I121">
        <v>672.45143651962303</v>
      </c>
      <c r="J121">
        <v>2216.7226668939861</v>
      </c>
      <c r="K121">
        <v>1347.0194911026811</v>
      </c>
      <c r="L121">
        <v>-0.154294788837433</v>
      </c>
      <c r="M121">
        <v>2414.240104082452</v>
      </c>
      <c r="N121">
        <v>-660.22867630245355</v>
      </c>
      <c r="O121">
        <v>281.42600788199752</v>
      </c>
      <c r="P121">
        <v>1216.7872580373471</v>
      </c>
      <c r="Q121">
        <v>587.72854825959769</v>
      </c>
      <c r="R121">
        <v>199.89505193787099</v>
      </c>
      <c r="S121">
        <v>3.845598650855321</v>
      </c>
      <c r="U121" s="50" t="s">
        <v>894</v>
      </c>
    </row>
    <row r="122" spans="1:21" ht="15.75" customHeight="1" x14ac:dyDescent="0.5">
      <c r="A122" t="s">
        <v>393</v>
      </c>
      <c r="B122" t="s">
        <v>778</v>
      </c>
      <c r="C122" t="s">
        <v>381</v>
      </c>
      <c r="D122" t="s">
        <v>354</v>
      </c>
      <c r="E122" t="s">
        <v>214</v>
      </c>
      <c r="F122" t="s">
        <v>216</v>
      </c>
      <c r="G122" t="s">
        <v>231</v>
      </c>
      <c r="I122">
        <v>94.833761453628497</v>
      </c>
      <c r="J122">
        <v>1495.7924871843211</v>
      </c>
      <c r="K122">
        <v>808.39352569210234</v>
      </c>
      <c r="L122">
        <v>3.9733618497849003E-2</v>
      </c>
      <c r="M122">
        <v>1420.711453382128</v>
      </c>
      <c r="N122">
        <v>290.44153349843441</v>
      </c>
      <c r="O122">
        <v>105.5315552142218</v>
      </c>
      <c r="P122">
        <v>783.92254247864344</v>
      </c>
      <c r="Q122">
        <v>100.2003002448196</v>
      </c>
      <c r="R122">
        <v>77.165057251901118</v>
      </c>
      <c r="S122">
        <v>5.3294158864131926</v>
      </c>
      <c r="U122" s="50" t="s">
        <v>895</v>
      </c>
    </row>
    <row r="123" spans="1:21" ht="15.75" customHeight="1" x14ac:dyDescent="0.5">
      <c r="A123" t="s">
        <v>393</v>
      </c>
      <c r="B123" t="s">
        <v>778</v>
      </c>
      <c r="C123" t="s">
        <v>381</v>
      </c>
      <c r="D123" t="s">
        <v>354</v>
      </c>
      <c r="E123" t="s">
        <v>214</v>
      </c>
      <c r="F123" t="s">
        <v>216</v>
      </c>
      <c r="G123" t="s">
        <v>231</v>
      </c>
      <c r="I123">
        <v>2.1987594664096002</v>
      </c>
      <c r="J123">
        <v>1929.8193719467779</v>
      </c>
      <c r="K123">
        <v>1085.237329649244</v>
      </c>
      <c r="L123">
        <v>-1.31535395048558E-2</v>
      </c>
      <c r="M123">
        <v>1861.638930977678</v>
      </c>
      <c r="N123">
        <v>228.74740530820301</v>
      </c>
      <c r="O123">
        <v>86.577766849221391</v>
      </c>
      <c r="P123">
        <v>1108.055797894413</v>
      </c>
      <c r="Q123">
        <v>79.57131429540209</v>
      </c>
      <c r="R123">
        <v>28.158063045090412</v>
      </c>
      <c r="S123">
        <v>6.4869179161184194</v>
      </c>
      <c r="U123" s="50" t="s">
        <v>896</v>
      </c>
    </row>
    <row r="124" spans="1:21" ht="15.75" customHeight="1" x14ac:dyDescent="0.5">
      <c r="A124" t="s">
        <v>393</v>
      </c>
      <c r="B124" t="s">
        <v>778</v>
      </c>
      <c r="C124" t="s">
        <v>381</v>
      </c>
      <c r="D124" t="s">
        <v>354</v>
      </c>
      <c r="E124" t="s">
        <v>214</v>
      </c>
      <c r="F124" t="s">
        <v>216</v>
      </c>
      <c r="G124" t="s">
        <v>231</v>
      </c>
      <c r="I124">
        <v>6.6037438809870999</v>
      </c>
      <c r="J124">
        <v>1621.4936222934491</v>
      </c>
      <c r="K124">
        <v>927.09367104180637</v>
      </c>
      <c r="L124">
        <v>-4.4006506912410197E-2</v>
      </c>
      <c r="M124">
        <v>1588.2654432360439</v>
      </c>
      <c r="N124">
        <v>127.20435701223001</v>
      </c>
      <c r="O124">
        <v>66.253537932980734</v>
      </c>
      <c r="P124">
        <v>864.90486996971833</v>
      </c>
      <c r="Q124">
        <v>59.435498205562787</v>
      </c>
      <c r="R124">
        <v>29.947682501904641</v>
      </c>
      <c r="S124">
        <v>6.5883380493752064</v>
      </c>
      <c r="U124" s="50" t="s">
        <v>897</v>
      </c>
    </row>
    <row r="125" spans="1:21" ht="15.75" customHeight="1" x14ac:dyDescent="0.5">
      <c r="A125" t="s">
        <v>393</v>
      </c>
      <c r="B125" t="s">
        <v>778</v>
      </c>
      <c r="C125" t="s">
        <v>381</v>
      </c>
      <c r="D125" t="s">
        <v>354</v>
      </c>
      <c r="E125" t="s">
        <v>214</v>
      </c>
      <c r="F125" t="s">
        <v>216</v>
      </c>
      <c r="G125" t="s">
        <v>231</v>
      </c>
      <c r="I125">
        <v>41.929781436920202</v>
      </c>
      <c r="J125">
        <v>1550.958089539243</v>
      </c>
      <c r="K125">
        <v>893.61281610813319</v>
      </c>
      <c r="L125">
        <v>-2.6490889489650699E-2</v>
      </c>
      <c r="M125">
        <v>1557.9014849486739</v>
      </c>
      <c r="N125">
        <v>11.54749462023528</v>
      </c>
      <c r="O125">
        <v>79.715130160972166</v>
      </c>
      <c r="P125">
        <v>873.10200012655309</v>
      </c>
      <c r="Q125">
        <v>-46.552888310950721</v>
      </c>
      <c r="R125">
        <v>31.6581899730716</v>
      </c>
      <c r="S125">
        <v>6.7450921379302136</v>
      </c>
      <c r="U125" s="50" t="s">
        <v>898</v>
      </c>
    </row>
    <row r="126" spans="1:21" ht="15.75" customHeight="1" x14ac:dyDescent="0.5">
      <c r="A126" t="s">
        <v>393</v>
      </c>
      <c r="B126" t="s">
        <v>778</v>
      </c>
      <c r="C126" t="s">
        <v>381</v>
      </c>
      <c r="D126" t="s">
        <v>354</v>
      </c>
      <c r="E126" t="s">
        <v>214</v>
      </c>
      <c r="F126" t="s">
        <v>216</v>
      </c>
      <c r="G126" t="s">
        <v>231</v>
      </c>
      <c r="I126">
        <v>28.651608154177701</v>
      </c>
      <c r="J126">
        <v>2603.7740284754282</v>
      </c>
      <c r="K126">
        <v>1512.4498583478769</v>
      </c>
      <c r="L126">
        <v>1.32767111063003E-2</v>
      </c>
      <c r="M126">
        <v>2507.9689507588828</v>
      </c>
      <c r="N126">
        <v>313.50489568064359</v>
      </c>
      <c r="O126">
        <v>109.7317139783674</v>
      </c>
      <c r="P126">
        <v>1487.3293684579539</v>
      </c>
      <c r="Q126">
        <v>48.788879964984289</v>
      </c>
      <c r="R126">
        <v>42.183500519453439</v>
      </c>
      <c r="S126">
        <v>6.5396031594331667</v>
      </c>
      <c r="U126" s="50" t="s">
        <v>899</v>
      </c>
    </row>
    <row r="127" spans="1:21" ht="15.75" customHeight="1" x14ac:dyDescent="0.5">
      <c r="A127" t="s">
        <v>401</v>
      </c>
      <c r="B127" t="s">
        <v>778</v>
      </c>
      <c r="C127" t="s">
        <v>336</v>
      </c>
      <c r="D127" t="s">
        <v>397</v>
      </c>
      <c r="E127" t="s">
        <v>243</v>
      </c>
      <c r="F127" t="s">
        <v>226</v>
      </c>
      <c r="G127" t="s">
        <v>398</v>
      </c>
      <c r="I127">
        <v>169.817045331001</v>
      </c>
      <c r="J127">
        <v>4437.3227815885402</v>
      </c>
      <c r="K127">
        <v>6700.7147724134911</v>
      </c>
      <c r="L127">
        <v>0.20279917120933569</v>
      </c>
      <c r="M127">
        <v>4995.5573597107104</v>
      </c>
      <c r="N127">
        <v>-686.67392715225787</v>
      </c>
      <c r="O127">
        <v>1557.415106345316</v>
      </c>
      <c r="P127">
        <v>6323.6980868756018</v>
      </c>
      <c r="Q127">
        <v>1791.5554520143789</v>
      </c>
      <c r="R127">
        <v>2155.293239085885</v>
      </c>
      <c r="S127">
        <v>5.2438713420463001</v>
      </c>
      <c r="U127" s="50" t="s">
        <v>900</v>
      </c>
    </row>
    <row r="128" spans="1:21" ht="15.75" customHeight="1" x14ac:dyDescent="0.5">
      <c r="A128" t="s">
        <v>401</v>
      </c>
      <c r="B128" t="s">
        <v>778</v>
      </c>
      <c r="C128" t="s">
        <v>336</v>
      </c>
      <c r="D128" t="s">
        <v>397</v>
      </c>
      <c r="E128" t="s">
        <v>243</v>
      </c>
      <c r="F128" t="s">
        <v>226</v>
      </c>
      <c r="G128" t="s">
        <v>398</v>
      </c>
      <c r="I128">
        <v>116.92365258932099</v>
      </c>
      <c r="J128">
        <v>4267.5025154069463</v>
      </c>
      <c r="K128">
        <v>3652.401382813397</v>
      </c>
      <c r="L128">
        <v>1.7638809978962E-2</v>
      </c>
      <c r="M128">
        <v>4331.1608639211354</v>
      </c>
      <c r="N128">
        <v>385.17636600279678</v>
      </c>
      <c r="O128">
        <v>190.59256847944451</v>
      </c>
      <c r="P128">
        <v>3452.5338088526901</v>
      </c>
      <c r="Q128">
        <v>111.5197624596512</v>
      </c>
      <c r="R128">
        <v>178.9879277573622</v>
      </c>
      <c r="S128">
        <v>7.8772197535874602</v>
      </c>
      <c r="U128" s="50" t="s">
        <v>901</v>
      </c>
    </row>
    <row r="129" spans="1:21" ht="15.75" customHeight="1" x14ac:dyDescent="0.5">
      <c r="A129" t="s">
        <v>401</v>
      </c>
      <c r="B129" t="s">
        <v>778</v>
      </c>
      <c r="C129" t="s">
        <v>336</v>
      </c>
      <c r="D129" t="s">
        <v>397</v>
      </c>
      <c r="E129" t="s">
        <v>243</v>
      </c>
      <c r="F129" t="s">
        <v>226</v>
      </c>
      <c r="G129" t="s">
        <v>398</v>
      </c>
      <c r="I129">
        <v>116.923809051514</v>
      </c>
      <c r="J129">
        <v>4238.4554515370919</v>
      </c>
      <c r="K129">
        <v>3175.103771874717</v>
      </c>
      <c r="L129">
        <v>4.4008567929269956E-3</v>
      </c>
      <c r="M129">
        <v>4050.2354126368782</v>
      </c>
      <c r="N129">
        <v>-146.75775318169369</v>
      </c>
      <c r="O129">
        <v>187.94247953564161</v>
      </c>
      <c r="P129">
        <v>3031.6813280140432</v>
      </c>
      <c r="Q129">
        <v>-1.615927533135618</v>
      </c>
      <c r="R129">
        <v>167.34011840206929</v>
      </c>
      <c r="S129">
        <v>7.79245546378373</v>
      </c>
      <c r="U129" s="50" t="s">
        <v>902</v>
      </c>
    </row>
    <row r="130" spans="1:21" ht="15.75" customHeight="1" x14ac:dyDescent="0.5">
      <c r="A130" t="s">
        <v>401</v>
      </c>
      <c r="B130" t="s">
        <v>778</v>
      </c>
      <c r="C130" t="s">
        <v>336</v>
      </c>
      <c r="D130" t="s">
        <v>397</v>
      </c>
      <c r="E130" t="s">
        <v>243</v>
      </c>
      <c r="F130" t="s">
        <v>226</v>
      </c>
      <c r="G130" t="s">
        <v>398</v>
      </c>
      <c r="I130">
        <v>143.36247742176101</v>
      </c>
      <c r="J130">
        <v>4311.0088017546568</v>
      </c>
      <c r="K130">
        <v>3390.6996481430392</v>
      </c>
      <c r="L130">
        <v>3.0868567526341002E-2</v>
      </c>
      <c r="M130">
        <v>4172.7362802085372</v>
      </c>
      <c r="N130">
        <v>203.84517229207771</v>
      </c>
      <c r="O130">
        <v>76.976203218529989</v>
      </c>
      <c r="P130">
        <v>3459.1954381835199</v>
      </c>
      <c r="Q130">
        <v>165.6244237078827</v>
      </c>
      <c r="R130">
        <v>116.5308392026251</v>
      </c>
      <c r="S130">
        <v>8.1170021725396992</v>
      </c>
      <c r="U130" s="50" t="s">
        <v>903</v>
      </c>
    </row>
    <row r="131" spans="1:21" ht="15.75" customHeight="1" x14ac:dyDescent="0.5">
      <c r="A131" t="s">
        <v>401</v>
      </c>
      <c r="B131" t="s">
        <v>778</v>
      </c>
      <c r="C131" t="s">
        <v>336</v>
      </c>
      <c r="D131" t="s">
        <v>397</v>
      </c>
      <c r="E131" t="s">
        <v>243</v>
      </c>
      <c r="F131" t="s">
        <v>226</v>
      </c>
      <c r="G131" t="s">
        <v>398</v>
      </c>
      <c r="I131">
        <v>143.35902035236401</v>
      </c>
      <c r="J131">
        <v>4599.0569396206874</v>
      </c>
      <c r="K131">
        <v>3506.63887183515</v>
      </c>
      <c r="L131">
        <v>-4.4008046388619992E-3</v>
      </c>
      <c r="M131">
        <v>4554.6357691221619</v>
      </c>
      <c r="N131">
        <v>106.7263443820602</v>
      </c>
      <c r="O131">
        <v>155.03968571289241</v>
      </c>
      <c r="P131">
        <v>3527.21574261356</v>
      </c>
      <c r="Q131">
        <v>-116.2103097721711</v>
      </c>
      <c r="R131">
        <v>111.7337514394529</v>
      </c>
      <c r="S131">
        <v>8.1744842751034934</v>
      </c>
      <c r="U131" s="50" t="s">
        <v>904</v>
      </c>
    </row>
    <row r="132" spans="1:21" ht="15.75" customHeight="1" x14ac:dyDescent="0.5">
      <c r="A132" t="s">
        <v>401</v>
      </c>
      <c r="B132" t="s">
        <v>778</v>
      </c>
      <c r="C132" t="s">
        <v>336</v>
      </c>
      <c r="D132" t="s">
        <v>397</v>
      </c>
      <c r="E132" t="s">
        <v>243</v>
      </c>
      <c r="F132" t="s">
        <v>226</v>
      </c>
      <c r="G132" t="s">
        <v>398</v>
      </c>
      <c r="I132">
        <v>160.959184169769</v>
      </c>
      <c r="J132">
        <v>3726.3502888590938</v>
      </c>
      <c r="K132">
        <v>3062.529908024972</v>
      </c>
      <c r="L132">
        <v>-2.6436135172843989E-2</v>
      </c>
      <c r="M132">
        <v>3502.377485899025</v>
      </c>
      <c r="N132">
        <v>141.7662878584365</v>
      </c>
      <c r="O132">
        <v>186.65310562713171</v>
      </c>
      <c r="P132">
        <v>2920.8313339601909</v>
      </c>
      <c r="Q132">
        <v>323.30556322329488</v>
      </c>
      <c r="R132">
        <v>194.42195201884229</v>
      </c>
      <c r="S132">
        <v>7.6912371267895914</v>
      </c>
      <c r="U132" s="50" t="s">
        <v>905</v>
      </c>
    </row>
    <row r="133" spans="1:21" ht="15.75" customHeight="1" x14ac:dyDescent="0.5">
      <c r="A133" t="s">
        <v>400</v>
      </c>
      <c r="B133" t="s">
        <v>778</v>
      </c>
      <c r="C133" t="s">
        <v>381</v>
      </c>
      <c r="D133" t="s">
        <v>397</v>
      </c>
      <c r="E133" t="s">
        <v>243</v>
      </c>
      <c r="F133" t="s">
        <v>226</v>
      </c>
      <c r="G133" t="s">
        <v>398</v>
      </c>
      <c r="I133">
        <v>522.47452735900902</v>
      </c>
      <c r="J133">
        <v>3137.1086021694291</v>
      </c>
      <c r="K133">
        <v>1837.013158241529</v>
      </c>
      <c r="L133">
        <v>-0.14551076292991599</v>
      </c>
      <c r="M133">
        <v>3108.9725391348402</v>
      </c>
      <c r="N133">
        <v>104.61013545254541</v>
      </c>
      <c r="O133">
        <v>59.388875537831311</v>
      </c>
      <c r="P133">
        <v>1767.3111521722481</v>
      </c>
      <c r="Q133">
        <v>347.31838099918991</v>
      </c>
      <c r="R133">
        <v>135.0628428181198</v>
      </c>
      <c r="S133">
        <v>6.3662451376793232</v>
      </c>
      <c r="U133" s="50" t="s">
        <v>906</v>
      </c>
    </row>
    <row r="134" spans="1:21" ht="15.75" customHeight="1" x14ac:dyDescent="0.5">
      <c r="A134" t="s">
        <v>400</v>
      </c>
      <c r="B134" t="s">
        <v>778</v>
      </c>
      <c r="C134" t="s">
        <v>381</v>
      </c>
      <c r="D134" t="s">
        <v>397</v>
      </c>
      <c r="E134" t="s">
        <v>243</v>
      </c>
      <c r="F134" t="s">
        <v>226</v>
      </c>
      <c r="G134" t="s">
        <v>398</v>
      </c>
      <c r="I134">
        <v>540.144324302673</v>
      </c>
      <c r="J134">
        <v>3426.3235262900139</v>
      </c>
      <c r="K134">
        <v>1723.1566987317769</v>
      </c>
      <c r="L134">
        <v>-0.14549261331558189</v>
      </c>
      <c r="M134">
        <v>3431.937461952788</v>
      </c>
      <c r="N134">
        <v>-49.0613547082271</v>
      </c>
      <c r="O134">
        <v>70.777345366769637</v>
      </c>
      <c r="P134">
        <v>1664.298298655119</v>
      </c>
      <c r="Q134">
        <v>162.68995178500401</v>
      </c>
      <c r="R134">
        <v>150.86759743789321</v>
      </c>
      <c r="S134">
        <v>6.302969442706063</v>
      </c>
      <c r="U134" s="50" t="s">
        <v>907</v>
      </c>
    </row>
    <row r="135" spans="1:21" ht="15.75" customHeight="1" x14ac:dyDescent="0.5">
      <c r="A135" t="s">
        <v>400</v>
      </c>
      <c r="B135" t="s">
        <v>778</v>
      </c>
      <c r="C135" t="s">
        <v>381</v>
      </c>
      <c r="D135" t="s">
        <v>397</v>
      </c>
      <c r="E135" t="s">
        <v>243</v>
      </c>
      <c r="F135" t="s">
        <v>226</v>
      </c>
      <c r="G135" t="s">
        <v>398</v>
      </c>
      <c r="I135">
        <v>526.87853574752796</v>
      </c>
      <c r="J135">
        <v>3612.9867162993769</v>
      </c>
      <c r="K135">
        <v>1367.732737212109</v>
      </c>
      <c r="L135">
        <v>-8.3827793598174938E-2</v>
      </c>
      <c r="M135">
        <v>3486.029220490067</v>
      </c>
      <c r="N135">
        <v>116.7416329635921</v>
      </c>
      <c r="O135">
        <v>145.11486008608821</v>
      </c>
      <c r="P135">
        <v>1335.72052402854</v>
      </c>
      <c r="Q135">
        <v>141.35165267518099</v>
      </c>
      <c r="R135">
        <v>133.00420659470089</v>
      </c>
      <c r="S135">
        <v>5.4238284762951317</v>
      </c>
      <c r="U135" s="50" t="s">
        <v>908</v>
      </c>
    </row>
    <row r="136" spans="1:21" ht="15.75" customHeight="1" x14ac:dyDescent="0.5">
      <c r="A136" t="s">
        <v>400</v>
      </c>
      <c r="B136" t="s">
        <v>778</v>
      </c>
      <c r="C136" t="s">
        <v>381</v>
      </c>
      <c r="D136" t="s">
        <v>397</v>
      </c>
      <c r="E136" t="s">
        <v>243</v>
      </c>
      <c r="F136" t="s">
        <v>226</v>
      </c>
      <c r="G136" t="s">
        <v>398</v>
      </c>
      <c r="I136">
        <v>760.53744554519699</v>
      </c>
      <c r="J136">
        <v>3616.5657499504118</v>
      </c>
      <c r="K136">
        <v>1276.1698629819939</v>
      </c>
      <c r="L136">
        <v>-0.141122281551361</v>
      </c>
      <c r="M136">
        <v>3584.9364992865821</v>
      </c>
      <c r="N136">
        <v>360.69050297507511</v>
      </c>
      <c r="O136">
        <v>230.46379081697239</v>
      </c>
      <c r="P136">
        <v>1163.7045936816601</v>
      </c>
      <c r="Q136">
        <v>917.9044035200352</v>
      </c>
      <c r="R136">
        <v>252.7119687971973</v>
      </c>
      <c r="S136">
        <v>2.4530832067263009</v>
      </c>
      <c r="U136" s="50" t="s">
        <v>909</v>
      </c>
    </row>
    <row r="137" spans="1:21" ht="15.75" customHeight="1" x14ac:dyDescent="0.5">
      <c r="A137" t="s">
        <v>396</v>
      </c>
      <c r="B137" t="s">
        <v>778</v>
      </c>
      <c r="C137" t="s">
        <v>381</v>
      </c>
      <c r="D137" t="s">
        <v>397</v>
      </c>
      <c r="E137" t="s">
        <v>243</v>
      </c>
      <c r="F137" t="s">
        <v>216</v>
      </c>
      <c r="G137" t="s">
        <v>398</v>
      </c>
      <c r="I137">
        <v>681.20998144149803</v>
      </c>
      <c r="J137">
        <v>2639.950545349916</v>
      </c>
      <c r="K137">
        <v>997.41527369622122</v>
      </c>
      <c r="L137">
        <v>-0.123440086841583</v>
      </c>
      <c r="M137">
        <v>2617.2222381545862</v>
      </c>
      <c r="N137">
        <v>181.2589576974442</v>
      </c>
      <c r="O137">
        <v>59.19146672482988</v>
      </c>
      <c r="P137">
        <v>1002.294779789565</v>
      </c>
      <c r="Q137">
        <v>206.15702398071301</v>
      </c>
      <c r="R137">
        <v>59.523445071027723</v>
      </c>
      <c r="S137">
        <v>5.333294893223858</v>
      </c>
      <c r="U137" s="50" t="s">
        <v>910</v>
      </c>
    </row>
    <row r="138" spans="1:21" ht="15.75" customHeight="1" x14ac:dyDescent="0.5">
      <c r="A138" t="s">
        <v>396</v>
      </c>
      <c r="B138" t="s">
        <v>778</v>
      </c>
      <c r="C138" t="s">
        <v>381</v>
      </c>
      <c r="D138" t="s">
        <v>397</v>
      </c>
      <c r="E138" t="s">
        <v>243</v>
      </c>
      <c r="F138" t="s">
        <v>216</v>
      </c>
      <c r="G138" t="s">
        <v>398</v>
      </c>
      <c r="I138">
        <v>623.90470504760697</v>
      </c>
      <c r="J138">
        <v>714.52319516742966</v>
      </c>
      <c r="K138">
        <v>225.6187416762848</v>
      </c>
      <c r="L138">
        <v>-0.14546948671340901</v>
      </c>
      <c r="M138">
        <v>694.64695669203968</v>
      </c>
      <c r="N138">
        <v>48.674153485314037</v>
      </c>
      <c r="O138">
        <v>19.031201954902649</v>
      </c>
      <c r="P138">
        <v>190.30530216482811</v>
      </c>
      <c r="Q138">
        <v>193.04837226240781</v>
      </c>
      <c r="R138">
        <v>59.616200674110637</v>
      </c>
      <c r="S138">
        <v>2.473173344795029</v>
      </c>
      <c r="U138" s="50" t="s">
        <v>911</v>
      </c>
    </row>
    <row r="139" spans="1:21" ht="15.75" customHeight="1" x14ac:dyDescent="0.5">
      <c r="A139" t="s">
        <v>396</v>
      </c>
      <c r="B139" t="s">
        <v>778</v>
      </c>
      <c r="C139" t="s">
        <v>381</v>
      </c>
      <c r="D139" t="s">
        <v>397</v>
      </c>
      <c r="E139" t="s">
        <v>243</v>
      </c>
      <c r="F139" t="s">
        <v>216</v>
      </c>
      <c r="G139" t="s">
        <v>398</v>
      </c>
      <c r="I139">
        <v>659.16830301284801</v>
      </c>
      <c r="J139">
        <v>832.09075875037411</v>
      </c>
      <c r="K139">
        <v>421.2362180168189</v>
      </c>
      <c r="L139">
        <v>-3.078359365463201E-2</v>
      </c>
      <c r="M139">
        <v>848.87909219647031</v>
      </c>
      <c r="N139">
        <v>-41.007516504605967</v>
      </c>
      <c r="O139">
        <v>22.099413099368039</v>
      </c>
      <c r="P139">
        <v>411.32701417800263</v>
      </c>
      <c r="Q139">
        <v>72.92638878714331</v>
      </c>
      <c r="R139">
        <v>31.770691643484842</v>
      </c>
      <c r="S139">
        <v>5.4598535501681269</v>
      </c>
      <c r="U139" s="50" t="s">
        <v>912</v>
      </c>
    </row>
    <row r="140" spans="1:21" ht="15.75" customHeight="1" x14ac:dyDescent="0.5">
      <c r="A140" t="s">
        <v>396</v>
      </c>
      <c r="B140" t="s">
        <v>778</v>
      </c>
      <c r="C140" t="s">
        <v>381</v>
      </c>
      <c r="D140" t="s">
        <v>397</v>
      </c>
      <c r="E140" t="s">
        <v>243</v>
      </c>
      <c r="F140" t="s">
        <v>216</v>
      </c>
      <c r="G140" t="s">
        <v>398</v>
      </c>
      <c r="I140">
        <v>654.77055311203003</v>
      </c>
      <c r="J140">
        <v>1210.665776870472</v>
      </c>
      <c r="K140">
        <v>476.16070474726052</v>
      </c>
      <c r="L140">
        <v>-1.322203874588102E-2</v>
      </c>
      <c r="M140">
        <v>1240.4530583826711</v>
      </c>
      <c r="N140">
        <v>33.654464410380108</v>
      </c>
      <c r="O140">
        <v>29.624684911457841</v>
      </c>
      <c r="P140">
        <v>445.55589161203449</v>
      </c>
      <c r="Q140">
        <v>87.206233626245194</v>
      </c>
      <c r="R140">
        <v>41.674487277487813</v>
      </c>
      <c r="S140">
        <v>5.1444098450465434</v>
      </c>
      <c r="U140" s="50" t="s">
        <v>913</v>
      </c>
    </row>
    <row r="141" spans="1:21" ht="15.75" customHeight="1" x14ac:dyDescent="0.5">
      <c r="A141" t="s">
        <v>402</v>
      </c>
      <c r="B141" t="s">
        <v>778</v>
      </c>
      <c r="C141" t="s">
        <v>381</v>
      </c>
      <c r="D141" t="s">
        <v>354</v>
      </c>
      <c r="E141" t="s">
        <v>214</v>
      </c>
      <c r="F141" t="s">
        <v>216</v>
      </c>
      <c r="G141" t="s">
        <v>231</v>
      </c>
      <c r="I141">
        <v>81.589296460151701</v>
      </c>
      <c r="J141">
        <v>911.28437519193903</v>
      </c>
      <c r="K141">
        <v>688.98239737085078</v>
      </c>
      <c r="L141">
        <v>-2.6456937193870499E-2</v>
      </c>
      <c r="M141">
        <v>877.53215898539008</v>
      </c>
      <c r="N141">
        <v>276.75866215587831</v>
      </c>
      <c r="O141">
        <v>78.640791462681591</v>
      </c>
      <c r="P141">
        <v>661.33194744985838</v>
      </c>
      <c r="Q141">
        <v>181.02855357703609</v>
      </c>
      <c r="R141">
        <v>59.648970745235317</v>
      </c>
      <c r="S141">
        <v>5.0142111911643452</v>
      </c>
      <c r="U141" s="50" t="s">
        <v>914</v>
      </c>
    </row>
    <row r="142" spans="1:21" ht="15.75" customHeight="1" x14ac:dyDescent="0.5">
      <c r="A142" t="s">
        <v>402</v>
      </c>
      <c r="B142" t="s">
        <v>778</v>
      </c>
      <c r="C142" t="s">
        <v>381</v>
      </c>
      <c r="D142" t="s">
        <v>354</v>
      </c>
      <c r="E142" t="s">
        <v>214</v>
      </c>
      <c r="F142" t="s">
        <v>216</v>
      </c>
      <c r="G142" t="s">
        <v>231</v>
      </c>
      <c r="I142">
        <v>266.77274703979498</v>
      </c>
      <c r="J142">
        <v>948.78166658170574</v>
      </c>
      <c r="K142">
        <v>668.16441464016702</v>
      </c>
      <c r="L142">
        <v>3.9707347750664007E-2</v>
      </c>
      <c r="M142">
        <v>912.78528566613363</v>
      </c>
      <c r="N142">
        <v>127.7882281398042</v>
      </c>
      <c r="O142">
        <v>40.886088758590901</v>
      </c>
      <c r="P142">
        <v>650.90747883041615</v>
      </c>
      <c r="Q142">
        <v>25.422704288727459</v>
      </c>
      <c r="R142">
        <v>11.96226773906295</v>
      </c>
      <c r="S142">
        <v>6.1070731318044826</v>
      </c>
      <c r="U142" s="50" t="s">
        <v>915</v>
      </c>
    </row>
    <row r="143" spans="1:21" ht="15.75" customHeight="1" x14ac:dyDescent="0.5">
      <c r="A143" t="s">
        <v>411</v>
      </c>
      <c r="B143" t="s">
        <v>778</v>
      </c>
      <c r="C143" t="s">
        <v>381</v>
      </c>
      <c r="D143" t="s">
        <v>354</v>
      </c>
      <c r="E143" t="s">
        <v>214</v>
      </c>
      <c r="F143" t="s">
        <v>216</v>
      </c>
      <c r="G143" t="s">
        <v>231</v>
      </c>
      <c r="I143">
        <v>403.47644686698902</v>
      </c>
      <c r="J143">
        <v>2326.3429965541432</v>
      </c>
      <c r="K143">
        <v>483.28612588480598</v>
      </c>
      <c r="L143">
        <v>5.2945554256439993E-2</v>
      </c>
      <c r="M143">
        <v>2219.2267511356908</v>
      </c>
      <c r="N143">
        <v>105.3203870795455</v>
      </c>
      <c r="O143">
        <v>154.80426604336739</v>
      </c>
      <c r="P143">
        <v>621.1674220041308</v>
      </c>
      <c r="Q143">
        <v>-334.79192971575588</v>
      </c>
      <c r="R143">
        <v>171.60904925860149</v>
      </c>
      <c r="S143">
        <v>2.93611560989343</v>
      </c>
      <c r="U143" s="50" t="s">
        <v>916</v>
      </c>
    </row>
    <row r="144" spans="1:21" ht="15.75" customHeight="1" x14ac:dyDescent="0.5">
      <c r="A144" t="s">
        <v>409</v>
      </c>
      <c r="B144" t="s">
        <v>778</v>
      </c>
      <c r="C144" t="s">
        <v>381</v>
      </c>
      <c r="D144" t="s">
        <v>354</v>
      </c>
      <c r="E144" t="s">
        <v>214</v>
      </c>
      <c r="F144" t="s">
        <v>216</v>
      </c>
      <c r="G144" t="s">
        <v>231</v>
      </c>
      <c r="I144">
        <v>315.27817249298101</v>
      </c>
      <c r="J144">
        <v>2910.033089373369</v>
      </c>
      <c r="K144">
        <v>1016.483159316054</v>
      </c>
      <c r="L144">
        <v>9.704691171646096E-2</v>
      </c>
      <c r="M144">
        <v>2580.035853119376</v>
      </c>
      <c r="N144">
        <v>720.71624860587258</v>
      </c>
      <c r="O144">
        <v>519.61874760014803</v>
      </c>
      <c r="P144">
        <v>1011.344918272463</v>
      </c>
      <c r="Q144">
        <v>142.3586299229963</v>
      </c>
      <c r="R144">
        <v>47.83998079284644</v>
      </c>
      <c r="S144">
        <v>3.9185451310169261</v>
      </c>
      <c r="U144" s="50" t="s">
        <v>917</v>
      </c>
    </row>
    <row r="145" spans="1:21" ht="15.75" customHeight="1" x14ac:dyDescent="0.5">
      <c r="A145" t="s">
        <v>409</v>
      </c>
      <c r="B145" t="s">
        <v>778</v>
      </c>
      <c r="C145" t="s">
        <v>381</v>
      </c>
      <c r="D145" t="s">
        <v>354</v>
      </c>
      <c r="E145" t="s">
        <v>214</v>
      </c>
      <c r="F145" t="s">
        <v>216</v>
      </c>
      <c r="G145" t="s">
        <v>231</v>
      </c>
      <c r="I145">
        <v>359.34332013130199</v>
      </c>
      <c r="J145">
        <v>2707.263130049083</v>
      </c>
      <c r="K145">
        <v>1082.60476946671</v>
      </c>
      <c r="L145">
        <v>2.6457458734512E-2</v>
      </c>
      <c r="M145">
        <v>3830.8321855725349</v>
      </c>
      <c r="N145">
        <v>3502.7053604666098</v>
      </c>
      <c r="O145">
        <v>1338.966067755242</v>
      </c>
      <c r="P145">
        <v>1193.8847187979011</v>
      </c>
      <c r="Q145">
        <v>110.47313064803259</v>
      </c>
      <c r="R145">
        <v>119.5349069216616</v>
      </c>
      <c r="S145">
        <v>1.203211483638692</v>
      </c>
      <c r="U145" s="50" t="s">
        <v>918</v>
      </c>
    </row>
    <row r="146" spans="1:21" ht="15.75" customHeight="1" x14ac:dyDescent="0.5">
      <c r="A146" t="s">
        <v>407</v>
      </c>
      <c r="B146" t="s">
        <v>778</v>
      </c>
      <c r="C146" t="s">
        <v>336</v>
      </c>
      <c r="D146">
        <v>20</v>
      </c>
      <c r="E146" t="s">
        <v>243</v>
      </c>
      <c r="F146" t="s">
        <v>226</v>
      </c>
      <c r="G146" t="s">
        <v>77</v>
      </c>
      <c r="I146">
        <v>147.75186777114899</v>
      </c>
      <c r="J146">
        <v>2972.9017845606381</v>
      </c>
      <c r="K146">
        <v>2820.2610758004339</v>
      </c>
      <c r="L146">
        <v>7.0567734539508598E-2</v>
      </c>
      <c r="M146">
        <v>3136.619729107797</v>
      </c>
      <c r="N146">
        <v>-620.96319456347601</v>
      </c>
      <c r="O146">
        <v>215.68099411174211</v>
      </c>
      <c r="P146">
        <v>2636.5284723237069</v>
      </c>
      <c r="Q146">
        <v>-151.16467928652219</v>
      </c>
      <c r="R146">
        <v>118.4292867306762</v>
      </c>
      <c r="S146">
        <v>6.8873054947236128</v>
      </c>
      <c r="U146" s="50" t="s">
        <v>919</v>
      </c>
    </row>
    <row r="147" spans="1:21" ht="15.75" customHeight="1" x14ac:dyDescent="0.5">
      <c r="A147" t="s">
        <v>407</v>
      </c>
      <c r="B147" t="s">
        <v>778</v>
      </c>
      <c r="C147" t="s">
        <v>336</v>
      </c>
      <c r="D147">
        <v>20</v>
      </c>
      <c r="E147" t="s">
        <v>243</v>
      </c>
      <c r="F147" t="s">
        <v>226</v>
      </c>
      <c r="G147" t="s">
        <v>77</v>
      </c>
      <c r="I147">
        <v>108.03971439599999</v>
      </c>
      <c r="J147">
        <v>3157.1618742237192</v>
      </c>
      <c r="K147">
        <v>2884.554244257235</v>
      </c>
      <c r="L147">
        <v>-4.4091790914534967E-3</v>
      </c>
      <c r="M147">
        <v>3237.5281333162238</v>
      </c>
      <c r="N147">
        <v>-511.92376167001879</v>
      </c>
      <c r="O147">
        <v>148.49529181469191</v>
      </c>
      <c r="P147">
        <v>2874.522829153228</v>
      </c>
      <c r="Q147">
        <v>3.8279139622409279</v>
      </c>
      <c r="R147">
        <v>153.76402852581111</v>
      </c>
      <c r="S147">
        <v>7.807504949073615</v>
      </c>
      <c r="U147" s="50" t="s">
        <v>920</v>
      </c>
    </row>
    <row r="148" spans="1:21" ht="15.75" customHeight="1" x14ac:dyDescent="0.5">
      <c r="A148" t="s">
        <v>407</v>
      </c>
      <c r="B148" t="s">
        <v>778</v>
      </c>
      <c r="C148" t="s">
        <v>336</v>
      </c>
      <c r="D148">
        <v>20</v>
      </c>
      <c r="E148" t="s">
        <v>243</v>
      </c>
      <c r="F148" t="s">
        <v>226</v>
      </c>
      <c r="G148" t="s">
        <v>77</v>
      </c>
      <c r="I148">
        <v>152.154967188835</v>
      </c>
      <c r="J148">
        <v>2637.9635976389468</v>
      </c>
      <c r="K148">
        <v>2406.9450700088578</v>
      </c>
      <c r="L148">
        <v>4.4111341238022017E-2</v>
      </c>
      <c r="M148">
        <v>2864.9236468602548</v>
      </c>
      <c r="N148">
        <v>-1106.094843242395</v>
      </c>
      <c r="O148">
        <v>306.38277837068171</v>
      </c>
      <c r="P148">
        <v>2522.4028969967981</v>
      </c>
      <c r="Q148">
        <v>-564.74092209788932</v>
      </c>
      <c r="R148">
        <v>215.78530403628619</v>
      </c>
      <c r="S148">
        <v>5.7172681423688294</v>
      </c>
      <c r="U148" s="50" t="s">
        <v>921</v>
      </c>
    </row>
    <row r="149" spans="1:21" ht="15.75" customHeight="1" x14ac:dyDescent="0.5">
      <c r="A149" t="s">
        <v>435</v>
      </c>
      <c r="B149" t="s">
        <v>778</v>
      </c>
      <c r="C149" t="s">
        <v>381</v>
      </c>
      <c r="D149" t="s">
        <v>354</v>
      </c>
      <c r="E149" t="s">
        <v>214</v>
      </c>
      <c r="F149" t="s">
        <v>216</v>
      </c>
      <c r="G149" t="s">
        <v>231</v>
      </c>
      <c r="I149">
        <v>293.232321739197</v>
      </c>
      <c r="J149">
        <v>2580.5657877131098</v>
      </c>
      <c r="K149">
        <v>821.12060963502165</v>
      </c>
      <c r="L149">
        <v>-2.2052377462387029E-2</v>
      </c>
      <c r="M149">
        <v>2375.4211431670851</v>
      </c>
      <c r="N149">
        <v>916.6877452482488</v>
      </c>
      <c r="O149">
        <v>313.63988096961049</v>
      </c>
      <c r="P149">
        <v>818.45266196465718</v>
      </c>
      <c r="Q149">
        <v>-30.465428467734679</v>
      </c>
      <c r="R149">
        <v>15.281914298045111</v>
      </c>
      <c r="S149">
        <v>4.5811260356925319</v>
      </c>
      <c r="U149" s="50" t="s">
        <v>922</v>
      </c>
    </row>
    <row r="150" spans="1:21" ht="15.75" customHeight="1" x14ac:dyDescent="0.5">
      <c r="A150" t="s">
        <v>407</v>
      </c>
      <c r="B150" t="s">
        <v>778</v>
      </c>
      <c r="C150" t="s">
        <v>336</v>
      </c>
      <c r="D150">
        <v>20</v>
      </c>
      <c r="E150" t="s">
        <v>243</v>
      </c>
      <c r="F150" t="s">
        <v>226</v>
      </c>
      <c r="G150" t="s">
        <v>77</v>
      </c>
      <c r="I150">
        <v>134.47985053062399</v>
      </c>
      <c r="J150">
        <v>3057.8504240253578</v>
      </c>
      <c r="K150">
        <v>2483.121724595564</v>
      </c>
      <c r="L150">
        <v>4.8498347401619207E-2</v>
      </c>
      <c r="M150">
        <v>3098.6910749236681</v>
      </c>
      <c r="N150">
        <v>-670.26615414566095</v>
      </c>
      <c r="O150">
        <v>237.7539420335923</v>
      </c>
      <c r="P150">
        <v>2558.8261286016141</v>
      </c>
      <c r="Q150">
        <v>-375.62779303395928</v>
      </c>
      <c r="R150">
        <v>139.34689042779431</v>
      </c>
      <c r="S150">
        <v>6.5346377613965281</v>
      </c>
      <c r="U150" s="50" t="s">
        <v>923</v>
      </c>
    </row>
    <row r="151" spans="1:21" ht="15.75" customHeight="1" x14ac:dyDescent="0.5">
      <c r="A151" t="s">
        <v>415</v>
      </c>
      <c r="B151" t="s">
        <v>778</v>
      </c>
      <c r="C151" t="s">
        <v>381</v>
      </c>
      <c r="D151" t="s">
        <v>354</v>
      </c>
      <c r="E151" t="s">
        <v>214</v>
      </c>
      <c r="F151" t="s">
        <v>216</v>
      </c>
      <c r="G151" t="s">
        <v>231</v>
      </c>
      <c r="I151">
        <v>425.50221085548401</v>
      </c>
      <c r="J151">
        <v>2519.3869065513841</v>
      </c>
      <c r="K151">
        <v>718.37199757359815</v>
      </c>
      <c r="L151">
        <v>0.52904284000396706</v>
      </c>
      <c r="M151">
        <v>2357.6052068148701</v>
      </c>
      <c r="N151">
        <v>296.76998579220799</v>
      </c>
      <c r="O151">
        <v>216.5932619585204</v>
      </c>
      <c r="P151">
        <v>694.41283176675927</v>
      </c>
      <c r="Q151">
        <v>108.6699754324903</v>
      </c>
      <c r="R151">
        <v>130.7815828812133</v>
      </c>
      <c r="S151">
        <v>2.1247523029543021</v>
      </c>
      <c r="U151" s="50" t="s">
        <v>924</v>
      </c>
    </row>
    <row r="152" spans="1:21" ht="15.75" customHeight="1" x14ac:dyDescent="0.5">
      <c r="A152" t="s">
        <v>428</v>
      </c>
      <c r="B152" t="s">
        <v>778</v>
      </c>
      <c r="C152" t="s">
        <v>336</v>
      </c>
      <c r="D152">
        <v>20</v>
      </c>
      <c r="E152" t="s">
        <v>243</v>
      </c>
      <c r="F152" t="s">
        <v>226</v>
      </c>
      <c r="G152" t="s">
        <v>429</v>
      </c>
      <c r="I152">
        <v>998.66974353790306</v>
      </c>
      <c r="J152">
        <v>4045.2521542758891</v>
      </c>
      <c r="K152">
        <v>2670.5933884424849</v>
      </c>
      <c r="L152">
        <v>-8.8018178939819336E-3</v>
      </c>
      <c r="M152">
        <v>4115.2280390243859</v>
      </c>
      <c r="N152">
        <v>-416.66320249212282</v>
      </c>
      <c r="O152">
        <v>95.619733127579792</v>
      </c>
      <c r="P152">
        <v>1709.5315389994059</v>
      </c>
      <c r="Q152">
        <v>414.63861353263343</v>
      </c>
      <c r="R152">
        <v>304.63669612419937</v>
      </c>
      <c r="S152">
        <v>3.9367411468638309</v>
      </c>
      <c r="U152" s="50" t="s">
        <v>925</v>
      </c>
    </row>
    <row r="153" spans="1:21" ht="15.75" customHeight="1" x14ac:dyDescent="0.5">
      <c r="A153" t="s">
        <v>428</v>
      </c>
      <c r="B153" t="s">
        <v>778</v>
      </c>
      <c r="C153" t="s">
        <v>336</v>
      </c>
      <c r="D153">
        <v>20</v>
      </c>
      <c r="E153" t="s">
        <v>243</v>
      </c>
      <c r="F153" t="s">
        <v>226</v>
      </c>
      <c r="G153" t="s">
        <v>429</v>
      </c>
      <c r="I153">
        <v>249.138802289963</v>
      </c>
      <c r="J153">
        <v>3536.3065996852151</v>
      </c>
      <c r="K153">
        <v>2520.1525136062942</v>
      </c>
      <c r="L153">
        <v>-2.204228937625902E-2</v>
      </c>
      <c r="M153">
        <v>3525.6718467417181</v>
      </c>
      <c r="N153">
        <v>-8.5225464316386024</v>
      </c>
      <c r="O153">
        <v>93.019568680455023</v>
      </c>
      <c r="P153">
        <v>2494.6959290563218</v>
      </c>
      <c r="Q153">
        <v>126.40629922769951</v>
      </c>
      <c r="R153">
        <v>102.72174977739969</v>
      </c>
      <c r="S153">
        <v>7.4529030940247063</v>
      </c>
      <c r="U153" s="50" t="s">
        <v>926</v>
      </c>
    </row>
    <row r="154" spans="1:21" ht="15.75" customHeight="1" x14ac:dyDescent="0.5">
      <c r="A154" t="s">
        <v>428</v>
      </c>
      <c r="B154" t="s">
        <v>778</v>
      </c>
      <c r="C154" t="s">
        <v>336</v>
      </c>
      <c r="D154">
        <v>20</v>
      </c>
      <c r="E154" t="s">
        <v>243</v>
      </c>
      <c r="F154" t="s">
        <v>226</v>
      </c>
      <c r="G154" t="s">
        <v>429</v>
      </c>
      <c r="I154">
        <v>235.86995899677299</v>
      </c>
      <c r="J154">
        <v>3278.6794707736158</v>
      </c>
      <c r="K154">
        <v>2289.1070137685761</v>
      </c>
      <c r="L154">
        <v>-8.8723003864289995E-3</v>
      </c>
      <c r="M154">
        <v>3268.1661864608782</v>
      </c>
      <c r="N154">
        <v>-59.810554476313882</v>
      </c>
      <c r="O154">
        <v>71.996827389191438</v>
      </c>
      <c r="P154">
        <v>2274.5282733970039</v>
      </c>
      <c r="Q154">
        <v>-119.65079246756611</v>
      </c>
      <c r="R154">
        <v>49.784177844354218</v>
      </c>
      <c r="S154">
        <v>7.3090770250598656</v>
      </c>
      <c r="U154" s="50" t="s">
        <v>927</v>
      </c>
    </row>
    <row r="155" spans="1:21" ht="15.75" customHeight="1" x14ac:dyDescent="0.5">
      <c r="A155" t="s">
        <v>428</v>
      </c>
      <c r="B155" t="s">
        <v>778</v>
      </c>
      <c r="C155" t="s">
        <v>336</v>
      </c>
      <c r="D155">
        <v>20</v>
      </c>
      <c r="E155" t="s">
        <v>243</v>
      </c>
      <c r="F155" t="s">
        <v>226</v>
      </c>
      <c r="G155" t="s">
        <v>429</v>
      </c>
      <c r="I155">
        <v>231.46466910839101</v>
      </c>
      <c r="J155">
        <v>3306.9285144480682</v>
      </c>
      <c r="K155">
        <v>2537.9678584638091</v>
      </c>
      <c r="L155">
        <v>-4.4020712375640036E-3</v>
      </c>
      <c r="M155">
        <v>3157.5896861917881</v>
      </c>
      <c r="N155">
        <v>-91.986543750900182</v>
      </c>
      <c r="O155">
        <v>57.523025759899213</v>
      </c>
      <c r="P155">
        <v>2523.5559486716502</v>
      </c>
      <c r="Q155">
        <v>135.81606388055661</v>
      </c>
      <c r="R155">
        <v>78.15375740071326</v>
      </c>
      <c r="S155">
        <v>7.6494102344414809</v>
      </c>
      <c r="U155" s="50" t="s">
        <v>928</v>
      </c>
    </row>
    <row r="156" spans="1:21" ht="15.75" customHeight="1" x14ac:dyDescent="0.5">
      <c r="A156" t="s">
        <v>425</v>
      </c>
      <c r="B156" t="s">
        <v>778</v>
      </c>
      <c r="C156" t="s">
        <v>336</v>
      </c>
      <c r="D156">
        <v>20</v>
      </c>
      <c r="E156" t="s">
        <v>243</v>
      </c>
      <c r="F156" t="s">
        <v>226</v>
      </c>
      <c r="G156" t="s">
        <v>48</v>
      </c>
      <c r="I156">
        <v>240.331187844276</v>
      </c>
      <c r="J156">
        <v>3891.5558552651019</v>
      </c>
      <c r="K156">
        <v>2421.1478387266161</v>
      </c>
      <c r="L156">
        <v>-2.6437997817994021E-2</v>
      </c>
      <c r="M156">
        <v>3912.008703548795</v>
      </c>
      <c r="N156">
        <v>199.26358694563669</v>
      </c>
      <c r="O156">
        <v>67.234623464307973</v>
      </c>
      <c r="P156">
        <v>2472.4297555392191</v>
      </c>
      <c r="Q156">
        <v>-386.36117236143309</v>
      </c>
      <c r="R156">
        <v>447.80292665225102</v>
      </c>
      <c r="S156">
        <v>6.3374595614385072</v>
      </c>
      <c r="U156" s="50" t="s">
        <v>929</v>
      </c>
    </row>
    <row r="157" spans="1:21" ht="15.75" customHeight="1" x14ac:dyDescent="0.5">
      <c r="A157" t="s">
        <v>425</v>
      </c>
      <c r="B157" t="s">
        <v>778</v>
      </c>
      <c r="C157" t="s">
        <v>336</v>
      </c>
      <c r="D157">
        <v>20</v>
      </c>
      <c r="E157" t="s">
        <v>243</v>
      </c>
      <c r="F157" t="s">
        <v>226</v>
      </c>
      <c r="G157" t="s">
        <v>48</v>
      </c>
      <c r="I157">
        <v>103.634849190712</v>
      </c>
      <c r="J157">
        <v>3401.2599883461139</v>
      </c>
      <c r="K157">
        <v>2759.7841728211379</v>
      </c>
      <c r="L157">
        <v>3.9664216339588498E-2</v>
      </c>
      <c r="M157">
        <v>3414.6261374067722</v>
      </c>
      <c r="N157">
        <v>135.65576736844741</v>
      </c>
      <c r="O157">
        <v>65.608451150321088</v>
      </c>
      <c r="P157">
        <v>2703.3986329305849</v>
      </c>
      <c r="Q157">
        <v>-680.16831013091587</v>
      </c>
      <c r="R157">
        <v>187.57188085838729</v>
      </c>
      <c r="S157">
        <v>6.9260533047575539</v>
      </c>
      <c r="U157" s="50" t="s">
        <v>930</v>
      </c>
    </row>
    <row r="158" spans="1:21" ht="15.75" customHeight="1" x14ac:dyDescent="0.5">
      <c r="A158" t="s">
        <v>425</v>
      </c>
      <c r="B158" t="s">
        <v>778</v>
      </c>
      <c r="C158" t="s">
        <v>336</v>
      </c>
      <c r="D158">
        <v>20</v>
      </c>
      <c r="E158" t="s">
        <v>243</v>
      </c>
      <c r="F158" t="s">
        <v>226</v>
      </c>
      <c r="G158" t="s">
        <v>48</v>
      </c>
      <c r="I158">
        <v>108.039326965809</v>
      </c>
      <c r="J158">
        <v>4581.49048677062</v>
      </c>
      <c r="K158">
        <v>3666.8410575203038</v>
      </c>
      <c r="L158">
        <v>8.8022276759149032E-3</v>
      </c>
      <c r="M158">
        <v>4509.2808819354577</v>
      </c>
      <c r="N158">
        <v>-69.995124859270618</v>
      </c>
      <c r="O158">
        <v>81.021299241620923</v>
      </c>
      <c r="P158">
        <v>3613.7358348385401</v>
      </c>
      <c r="Q158">
        <v>333.05468166572609</v>
      </c>
      <c r="R158">
        <v>117.306783754474</v>
      </c>
      <c r="S158">
        <v>8.1945338514290729</v>
      </c>
      <c r="U158" s="50" t="s">
        <v>931</v>
      </c>
    </row>
    <row r="159" spans="1:21" ht="15.75" customHeight="1" x14ac:dyDescent="0.5">
      <c r="A159" t="s">
        <v>425</v>
      </c>
      <c r="B159" t="s">
        <v>778</v>
      </c>
      <c r="C159" t="s">
        <v>336</v>
      </c>
      <c r="D159">
        <v>20</v>
      </c>
      <c r="E159" t="s">
        <v>243</v>
      </c>
      <c r="F159" t="s">
        <v>226</v>
      </c>
      <c r="G159" t="s">
        <v>48</v>
      </c>
      <c r="I159">
        <v>94.828844070434599</v>
      </c>
      <c r="J159">
        <v>4533.4807094999114</v>
      </c>
      <c r="K159">
        <v>3551.0301744081471</v>
      </c>
      <c r="L159">
        <v>1.5199184418002169E-6</v>
      </c>
      <c r="M159">
        <v>4612.8862107473878</v>
      </c>
      <c r="N159">
        <v>138.71194314067361</v>
      </c>
      <c r="O159">
        <v>63.169686392808821</v>
      </c>
      <c r="P159">
        <v>3574.2960852094338</v>
      </c>
      <c r="Q159">
        <v>-834.7841882722646</v>
      </c>
      <c r="R159">
        <v>395.19238727654692</v>
      </c>
      <c r="S159">
        <v>7.431990140066123</v>
      </c>
      <c r="U159" s="50" t="s">
        <v>932</v>
      </c>
    </row>
    <row r="160" spans="1:21" ht="15.75" customHeight="1" x14ac:dyDescent="0.5">
      <c r="A160" t="s">
        <v>431</v>
      </c>
      <c r="B160" t="s">
        <v>778</v>
      </c>
      <c r="C160" t="s">
        <v>336</v>
      </c>
      <c r="D160">
        <v>70</v>
      </c>
      <c r="E160" t="s">
        <v>214</v>
      </c>
      <c r="F160" t="s">
        <v>226</v>
      </c>
      <c r="G160" t="s">
        <v>37</v>
      </c>
      <c r="I160">
        <v>112.44113743305201</v>
      </c>
      <c r="J160">
        <v>3387.635403509395</v>
      </c>
      <c r="K160">
        <v>3024.1701132499152</v>
      </c>
      <c r="L160">
        <v>3.0849978327750809E-2</v>
      </c>
      <c r="M160">
        <v>3503.7150503068319</v>
      </c>
      <c r="N160">
        <v>-108.63789967309729</v>
      </c>
      <c r="O160">
        <v>101.8605693645632</v>
      </c>
      <c r="P160">
        <v>3008.6222316985591</v>
      </c>
      <c r="Q160">
        <v>-83.076029077320527</v>
      </c>
      <c r="R160">
        <v>197.5311020136682</v>
      </c>
      <c r="S160">
        <v>7.9798063198647178</v>
      </c>
      <c r="U160" s="50" t="s">
        <v>933</v>
      </c>
    </row>
    <row r="161" spans="1:21" ht="15.75" customHeight="1" x14ac:dyDescent="0.5">
      <c r="A161" t="s">
        <v>431</v>
      </c>
      <c r="B161" t="s">
        <v>778</v>
      </c>
      <c r="C161" t="s">
        <v>336</v>
      </c>
      <c r="D161">
        <v>70</v>
      </c>
      <c r="E161" t="s">
        <v>214</v>
      </c>
      <c r="F161" t="s">
        <v>226</v>
      </c>
      <c r="G161" t="s">
        <v>37</v>
      </c>
      <c r="I161">
        <v>178.59725654125199</v>
      </c>
      <c r="J161">
        <v>1990.9782491191211</v>
      </c>
      <c r="K161">
        <v>1896.1036393060219</v>
      </c>
      <c r="L161">
        <v>9.2585965991021008E-2</v>
      </c>
      <c r="M161">
        <v>2020.80975429111</v>
      </c>
      <c r="N161">
        <v>-41.992480822347723</v>
      </c>
      <c r="O161">
        <v>55.606927901308012</v>
      </c>
      <c r="P161">
        <v>1998.2169075716879</v>
      </c>
      <c r="Q161">
        <v>1124.9780928113551</v>
      </c>
      <c r="R161">
        <v>276.13433587701439</v>
      </c>
      <c r="S161">
        <v>5.5197060024931819</v>
      </c>
      <c r="U161" s="50" t="s">
        <v>934</v>
      </c>
    </row>
    <row r="162" spans="1:21" ht="15.75" customHeight="1" x14ac:dyDescent="0.5">
      <c r="A162" t="s">
        <v>431</v>
      </c>
      <c r="B162" t="s">
        <v>778</v>
      </c>
      <c r="C162" t="s">
        <v>336</v>
      </c>
      <c r="D162">
        <v>70</v>
      </c>
      <c r="E162" t="s">
        <v>214</v>
      </c>
      <c r="F162" t="s">
        <v>226</v>
      </c>
      <c r="G162" t="s">
        <v>37</v>
      </c>
      <c r="I162">
        <v>94.829142093658405</v>
      </c>
      <c r="J162">
        <v>3425.1735031075118</v>
      </c>
      <c r="K162">
        <v>2539.1922069240072</v>
      </c>
      <c r="L162">
        <v>7.938989996910141E-2</v>
      </c>
      <c r="M162">
        <v>3181.5547641385028</v>
      </c>
      <c r="N162">
        <v>57.322011837165967</v>
      </c>
      <c r="O162">
        <v>136.09905297947731</v>
      </c>
      <c r="P162">
        <v>2518.810899681951</v>
      </c>
      <c r="Q162">
        <v>587.32328466230183</v>
      </c>
      <c r="R162">
        <v>148.43283091815459</v>
      </c>
      <c r="S162">
        <v>6.7662921102174254</v>
      </c>
      <c r="U162" s="50" t="s">
        <v>935</v>
      </c>
    </row>
    <row r="163" spans="1:21" ht="15.75" customHeight="1" x14ac:dyDescent="0.5">
      <c r="A163" t="s">
        <v>431</v>
      </c>
      <c r="B163" t="s">
        <v>778</v>
      </c>
      <c r="C163" t="s">
        <v>336</v>
      </c>
      <c r="D163">
        <v>70</v>
      </c>
      <c r="E163" t="s">
        <v>214</v>
      </c>
      <c r="F163" t="s">
        <v>226</v>
      </c>
      <c r="G163" t="s">
        <v>37</v>
      </c>
      <c r="I163">
        <v>103.64002734422699</v>
      </c>
      <c r="J163">
        <v>2912.979334697598</v>
      </c>
      <c r="K163">
        <v>2311.231960322069</v>
      </c>
      <c r="L163">
        <v>2.20511108636855E-2</v>
      </c>
      <c r="M163">
        <v>2816.2549086288</v>
      </c>
      <c r="N163">
        <v>-77.942146252024486</v>
      </c>
      <c r="O163">
        <v>71.212167225769292</v>
      </c>
      <c r="P163">
        <v>2265.6390535190458</v>
      </c>
      <c r="Q163">
        <v>244.01357038151849</v>
      </c>
      <c r="R163">
        <v>97.97826957087392</v>
      </c>
      <c r="S163">
        <v>7.3397769603722729</v>
      </c>
      <c r="U163" s="50" t="s">
        <v>936</v>
      </c>
    </row>
    <row r="164" spans="1:21" ht="15.75" customHeight="1" x14ac:dyDescent="0.5">
      <c r="A164" t="s">
        <v>434</v>
      </c>
      <c r="B164" t="s">
        <v>778</v>
      </c>
      <c r="C164" t="s">
        <v>381</v>
      </c>
      <c r="D164" t="s">
        <v>354</v>
      </c>
      <c r="E164" t="s">
        <v>214</v>
      </c>
      <c r="F164" t="s">
        <v>226</v>
      </c>
      <c r="G164" t="s">
        <v>231</v>
      </c>
      <c r="I164">
        <v>112.446814775467</v>
      </c>
      <c r="J164">
        <v>1990.7889329433449</v>
      </c>
      <c r="K164">
        <v>1179.4145799962109</v>
      </c>
      <c r="L164">
        <v>-0.1146090701222424</v>
      </c>
      <c r="M164">
        <v>2001.182762919015</v>
      </c>
      <c r="N164">
        <v>-4.8102313445128857</v>
      </c>
      <c r="O164">
        <v>167.23110252716381</v>
      </c>
      <c r="P164">
        <v>1111.1552809370969</v>
      </c>
      <c r="Q164">
        <v>156.1492860192927</v>
      </c>
      <c r="R164">
        <v>144.0845098473724</v>
      </c>
      <c r="S164">
        <v>6.4248994952023537</v>
      </c>
      <c r="U164" s="50" t="s">
        <v>937</v>
      </c>
    </row>
    <row r="165" spans="1:21" ht="15.75" customHeight="1" x14ac:dyDescent="0.5">
      <c r="A165" t="s">
        <v>434</v>
      </c>
      <c r="B165" t="s">
        <v>778</v>
      </c>
      <c r="C165" t="s">
        <v>381</v>
      </c>
      <c r="D165" t="s">
        <v>354</v>
      </c>
      <c r="E165" t="s">
        <v>214</v>
      </c>
      <c r="F165" t="s">
        <v>226</v>
      </c>
      <c r="G165" t="s">
        <v>231</v>
      </c>
      <c r="I165">
        <v>143.355742096901</v>
      </c>
      <c r="J165">
        <v>3545.818459241134</v>
      </c>
      <c r="K165">
        <v>1934.5438929639399</v>
      </c>
      <c r="L165">
        <v>-2.6495173573493989E-2</v>
      </c>
      <c r="M165">
        <v>3472.94061182621</v>
      </c>
      <c r="N165">
        <v>407.81291701310278</v>
      </c>
      <c r="O165">
        <v>185.7552098420274</v>
      </c>
      <c r="P165">
        <v>1892.0945887227581</v>
      </c>
      <c r="Q165">
        <v>144.86886921980161</v>
      </c>
      <c r="R165">
        <v>42.533444359199251</v>
      </c>
      <c r="S165">
        <v>6.3602525267539241</v>
      </c>
      <c r="U165" s="50" t="s">
        <v>938</v>
      </c>
    </row>
    <row r="166" spans="1:21" ht="15.75" customHeight="1" x14ac:dyDescent="0.5">
      <c r="A166" t="s">
        <v>434</v>
      </c>
      <c r="B166" t="s">
        <v>778</v>
      </c>
      <c r="C166" t="s">
        <v>381</v>
      </c>
      <c r="D166" t="s">
        <v>354</v>
      </c>
      <c r="E166" t="s">
        <v>214</v>
      </c>
      <c r="F166" t="s">
        <v>226</v>
      </c>
      <c r="G166" t="s">
        <v>231</v>
      </c>
      <c r="I166">
        <v>63.973307609558113</v>
      </c>
      <c r="J166">
        <v>2629.3750067902879</v>
      </c>
      <c r="K166">
        <v>1639.4995890812979</v>
      </c>
      <c r="L166">
        <v>-8.8224317878484615E-2</v>
      </c>
      <c r="M166">
        <v>2579.5233653445889</v>
      </c>
      <c r="N166">
        <v>-14.334088911371509</v>
      </c>
      <c r="O166">
        <v>177.5173689537213</v>
      </c>
      <c r="P166">
        <v>1605.565892538722</v>
      </c>
      <c r="Q166">
        <v>119.7930439974086</v>
      </c>
      <c r="R166">
        <v>81.343750648133394</v>
      </c>
      <c r="S166">
        <v>7.1110478156736932</v>
      </c>
      <c r="U166" s="50" t="s">
        <v>939</v>
      </c>
    </row>
    <row r="167" spans="1:21" ht="15.75" customHeight="1" x14ac:dyDescent="0.5">
      <c r="A167" t="s">
        <v>434</v>
      </c>
      <c r="B167" t="s">
        <v>778</v>
      </c>
      <c r="C167" t="s">
        <v>381</v>
      </c>
      <c r="D167" t="s">
        <v>354</v>
      </c>
      <c r="E167" t="s">
        <v>214</v>
      </c>
      <c r="F167" t="s">
        <v>226</v>
      </c>
      <c r="G167" t="s">
        <v>231</v>
      </c>
      <c r="I167">
        <v>134.485214948654</v>
      </c>
      <c r="J167">
        <v>3314.5422227485378</v>
      </c>
      <c r="K167">
        <v>1849.689429585356</v>
      </c>
      <c r="L167">
        <v>-8.3745017647743003E-2</v>
      </c>
      <c r="M167">
        <v>3177.516440484324</v>
      </c>
      <c r="N167">
        <v>409.91194533420588</v>
      </c>
      <c r="O167">
        <v>195.6001890954648</v>
      </c>
      <c r="P167">
        <v>1802.726590373833</v>
      </c>
      <c r="Q167">
        <v>65.815845070932482</v>
      </c>
      <c r="R167">
        <v>61.811484396148707</v>
      </c>
      <c r="S167">
        <v>6.7017111788418928</v>
      </c>
      <c r="U167" s="50" t="s">
        <v>940</v>
      </c>
    </row>
    <row r="168" spans="1:21" ht="15.75" customHeight="1" x14ac:dyDescent="0.5">
      <c r="A168" t="s">
        <v>434</v>
      </c>
      <c r="B168" t="s">
        <v>778</v>
      </c>
      <c r="C168" t="s">
        <v>381</v>
      </c>
      <c r="D168" t="s">
        <v>354</v>
      </c>
      <c r="E168" t="s">
        <v>214</v>
      </c>
      <c r="F168" t="s">
        <v>226</v>
      </c>
      <c r="G168" t="s">
        <v>231</v>
      </c>
      <c r="I168">
        <v>108.044609427452</v>
      </c>
      <c r="J168">
        <v>2872.0099685062592</v>
      </c>
      <c r="K168">
        <v>1500.7887155930589</v>
      </c>
      <c r="L168">
        <v>-7.9365156590938887E-2</v>
      </c>
      <c r="M168">
        <v>2803.9328788989742</v>
      </c>
      <c r="N168">
        <v>366.13531928498293</v>
      </c>
      <c r="O168">
        <v>167.48457155514589</v>
      </c>
      <c r="P168">
        <v>1510.3166183376341</v>
      </c>
      <c r="Q168">
        <v>-101.5754530199069</v>
      </c>
      <c r="R168">
        <v>60.628327908806341</v>
      </c>
      <c r="S168">
        <v>6.4607576480487428</v>
      </c>
      <c r="U168" s="50" t="s">
        <v>941</v>
      </c>
    </row>
    <row r="169" spans="1:21" ht="15.75" customHeight="1" x14ac:dyDescent="0.5">
      <c r="A169" t="s">
        <v>435</v>
      </c>
      <c r="B169" t="s">
        <v>778</v>
      </c>
      <c r="C169" t="s">
        <v>381</v>
      </c>
      <c r="D169" t="s">
        <v>354</v>
      </c>
      <c r="E169" t="s">
        <v>214</v>
      </c>
      <c r="F169" t="s">
        <v>216</v>
      </c>
      <c r="G169" t="s">
        <v>231</v>
      </c>
      <c r="I169">
        <v>315.282434225082</v>
      </c>
      <c r="J169">
        <v>1873.746396387168</v>
      </c>
      <c r="K169">
        <v>934.91651271552143</v>
      </c>
      <c r="L169">
        <v>4.4102430343627992E-2</v>
      </c>
      <c r="M169">
        <v>1844.5700946586251</v>
      </c>
      <c r="N169">
        <v>255.76060050879599</v>
      </c>
      <c r="O169">
        <v>86.545944145495881</v>
      </c>
      <c r="P169">
        <v>908.77215530861235</v>
      </c>
      <c r="Q169">
        <v>208.03262261214999</v>
      </c>
      <c r="R169">
        <v>70.184624447040832</v>
      </c>
      <c r="S169">
        <v>5.0151259774660346</v>
      </c>
      <c r="U169" s="50" t="s">
        <v>942</v>
      </c>
    </row>
    <row r="170" spans="1:21" ht="15.75" customHeight="1" x14ac:dyDescent="0.5">
      <c r="A170" t="s">
        <v>438</v>
      </c>
      <c r="B170" t="s">
        <v>778</v>
      </c>
      <c r="C170" t="s">
        <v>381</v>
      </c>
      <c r="D170" t="s">
        <v>354</v>
      </c>
      <c r="E170" t="s">
        <v>214</v>
      </c>
      <c r="F170" t="s">
        <v>216</v>
      </c>
      <c r="G170" t="s">
        <v>231</v>
      </c>
      <c r="I170">
        <v>182.99220502376599</v>
      </c>
      <c r="J170">
        <v>3506.253743303289</v>
      </c>
      <c r="K170">
        <v>2157.981220641082</v>
      </c>
      <c r="L170">
        <v>-4.4001340866089977E-3</v>
      </c>
      <c r="M170">
        <v>3360.3694871090388</v>
      </c>
      <c r="N170">
        <v>159.72021635338839</v>
      </c>
      <c r="O170">
        <v>96.992183228899464</v>
      </c>
      <c r="P170">
        <v>2121.5723628450969</v>
      </c>
      <c r="Q170">
        <v>163.7096520992377</v>
      </c>
      <c r="R170">
        <v>61.461736790964117</v>
      </c>
      <c r="S170">
        <v>6.8755402549363769</v>
      </c>
      <c r="U170" s="50" t="s">
        <v>943</v>
      </c>
    </row>
    <row r="171" spans="1:21" ht="15.75" customHeight="1" x14ac:dyDescent="0.5">
      <c r="A171" t="s">
        <v>438</v>
      </c>
      <c r="B171" t="s">
        <v>778</v>
      </c>
      <c r="C171" t="s">
        <v>381</v>
      </c>
      <c r="D171" t="s">
        <v>354</v>
      </c>
      <c r="E171" t="s">
        <v>214</v>
      </c>
      <c r="F171" t="s">
        <v>216</v>
      </c>
      <c r="G171" t="s">
        <v>231</v>
      </c>
      <c r="I171">
        <v>178.59064042568201</v>
      </c>
      <c r="J171">
        <v>2710.6053889751111</v>
      </c>
      <c r="K171">
        <v>1797.478603161647</v>
      </c>
      <c r="L171">
        <v>-1.7637923359869991E-2</v>
      </c>
      <c r="M171">
        <v>2714.6839276772062</v>
      </c>
      <c r="N171">
        <v>-6.9512834581823881</v>
      </c>
      <c r="O171">
        <v>30.078842551183879</v>
      </c>
      <c r="P171">
        <v>1758.8304247739279</v>
      </c>
      <c r="Q171">
        <v>130.0207463540244</v>
      </c>
      <c r="R171">
        <v>45.170332446201883</v>
      </c>
      <c r="S171">
        <v>7.0875372384619943</v>
      </c>
      <c r="U171" s="50" t="s">
        <v>944</v>
      </c>
    </row>
    <row r="172" spans="1:21" ht="15.75" customHeight="1" x14ac:dyDescent="0.5">
      <c r="A172" t="s">
        <v>438</v>
      </c>
      <c r="B172" t="s">
        <v>778</v>
      </c>
      <c r="C172" t="s">
        <v>381</v>
      </c>
      <c r="D172" t="s">
        <v>354</v>
      </c>
      <c r="E172" t="s">
        <v>214</v>
      </c>
      <c r="F172" t="s">
        <v>216</v>
      </c>
      <c r="G172" t="s">
        <v>231</v>
      </c>
      <c r="I172">
        <v>200.62853395938899</v>
      </c>
      <c r="J172">
        <v>1189.8339572107261</v>
      </c>
      <c r="K172">
        <v>683.46547501047303</v>
      </c>
      <c r="L172">
        <v>1.7627969384193001E-2</v>
      </c>
      <c r="M172">
        <v>1183.9601182182739</v>
      </c>
      <c r="N172">
        <v>141.44683729780169</v>
      </c>
      <c r="O172">
        <v>42.719464589004318</v>
      </c>
      <c r="P172">
        <v>669.59519674094258</v>
      </c>
      <c r="Q172">
        <v>128.34113033269841</v>
      </c>
      <c r="R172">
        <v>34.542864617171901</v>
      </c>
      <c r="S172">
        <v>5.6359208933609048</v>
      </c>
      <c r="U172" s="50" t="s">
        <v>945</v>
      </c>
    </row>
    <row r="173" spans="1:21" ht="15.75" customHeight="1" x14ac:dyDescent="0.5">
      <c r="A173" t="s">
        <v>438</v>
      </c>
      <c r="B173" t="s">
        <v>778</v>
      </c>
      <c r="C173" t="s">
        <v>381</v>
      </c>
      <c r="D173" t="s">
        <v>354</v>
      </c>
      <c r="E173" t="s">
        <v>214</v>
      </c>
      <c r="F173" t="s">
        <v>216</v>
      </c>
      <c r="G173" t="s">
        <v>231</v>
      </c>
      <c r="I173">
        <v>231.46313428878801</v>
      </c>
      <c r="J173">
        <v>2827.9847032050802</v>
      </c>
      <c r="K173">
        <v>1647.543342368919</v>
      </c>
      <c r="L173">
        <v>-3.087730705738001E-2</v>
      </c>
      <c r="M173">
        <v>2837.0885311174711</v>
      </c>
      <c r="N173">
        <v>35.86349967114711</v>
      </c>
      <c r="O173">
        <v>26.98092301712677</v>
      </c>
      <c r="P173">
        <v>1627.734537779784</v>
      </c>
      <c r="Q173">
        <v>156.08570363534801</v>
      </c>
      <c r="R173">
        <v>58.04075251933174</v>
      </c>
      <c r="S173">
        <v>6.709867105167759</v>
      </c>
      <c r="U173" s="50" t="s">
        <v>946</v>
      </c>
    </row>
    <row r="174" spans="1:21" ht="15.75" customHeight="1" x14ac:dyDescent="0.5">
      <c r="A174" t="s">
        <v>438</v>
      </c>
      <c r="B174" t="s">
        <v>778</v>
      </c>
      <c r="C174" t="s">
        <v>381</v>
      </c>
      <c r="D174" t="s">
        <v>354</v>
      </c>
      <c r="E174" t="s">
        <v>214</v>
      </c>
      <c r="F174" t="s">
        <v>216</v>
      </c>
      <c r="G174" t="s">
        <v>231</v>
      </c>
      <c r="I174">
        <v>134.48423147201501</v>
      </c>
      <c r="J174">
        <v>3388.8478599547789</v>
      </c>
      <c r="K174">
        <v>1810.5295663083909</v>
      </c>
      <c r="L174">
        <v>-4.4004768133159844E-3</v>
      </c>
      <c r="M174">
        <v>3322.7466373396969</v>
      </c>
      <c r="N174">
        <v>244.44329153204851</v>
      </c>
      <c r="O174">
        <v>94.656256352900343</v>
      </c>
      <c r="P174">
        <v>1776.920520451665</v>
      </c>
      <c r="Q174">
        <v>170.3628755039463</v>
      </c>
      <c r="R174">
        <v>65.501641323284247</v>
      </c>
      <c r="S174">
        <v>6.3328052517658664</v>
      </c>
      <c r="U174" s="50" t="s">
        <v>947</v>
      </c>
    </row>
    <row r="175" spans="1:21" ht="15.75" customHeight="1" x14ac:dyDescent="0.5">
      <c r="A175" t="s">
        <v>440</v>
      </c>
      <c r="B175" t="s">
        <v>778</v>
      </c>
      <c r="C175" t="s">
        <v>381</v>
      </c>
      <c r="D175" t="s">
        <v>354</v>
      </c>
      <c r="E175" t="s">
        <v>214</v>
      </c>
      <c r="F175" t="s">
        <v>216</v>
      </c>
      <c r="G175" t="s">
        <v>231</v>
      </c>
      <c r="I175">
        <v>218.26070547103899</v>
      </c>
      <c r="J175">
        <v>1744.6750119717351</v>
      </c>
      <c r="K175">
        <v>1331.1787336180239</v>
      </c>
      <c r="L175">
        <v>3.203749656982557E-6</v>
      </c>
      <c r="M175">
        <v>1784.7172952383739</v>
      </c>
      <c r="N175">
        <v>34.17553592915101</v>
      </c>
      <c r="O175">
        <v>96.910776338762972</v>
      </c>
      <c r="P175">
        <v>1304.6026873802359</v>
      </c>
      <c r="Q175">
        <v>122.4705936528203</v>
      </c>
      <c r="R175">
        <v>89.568477238886658</v>
      </c>
      <c r="S175">
        <v>6.6234425809055422</v>
      </c>
      <c r="U175" s="50" t="s">
        <v>948</v>
      </c>
    </row>
    <row r="176" spans="1:21" ht="15.75" customHeight="1" x14ac:dyDescent="0.5">
      <c r="A176" t="s">
        <v>440</v>
      </c>
      <c r="B176" t="s">
        <v>778</v>
      </c>
      <c r="C176" t="s">
        <v>381</v>
      </c>
      <c r="D176" t="s">
        <v>354</v>
      </c>
      <c r="E176" t="s">
        <v>214</v>
      </c>
      <c r="F176" t="s">
        <v>216</v>
      </c>
      <c r="G176" t="s">
        <v>231</v>
      </c>
      <c r="I176">
        <v>191.82968139648401</v>
      </c>
      <c r="J176">
        <v>2067.2320785715492</v>
      </c>
      <c r="K176">
        <v>1504.530126613492</v>
      </c>
      <c r="L176">
        <v>-5.2880525588989008E-2</v>
      </c>
      <c r="M176">
        <v>2004.790932467422</v>
      </c>
      <c r="N176">
        <v>243.45643483575239</v>
      </c>
      <c r="O176">
        <v>87.986234873857939</v>
      </c>
      <c r="P176">
        <v>1535.2168774645761</v>
      </c>
      <c r="Q176">
        <v>154.03927535827711</v>
      </c>
      <c r="R176">
        <v>77.217629952834258</v>
      </c>
      <c r="S176">
        <v>6.7822410138661162</v>
      </c>
      <c r="U176" s="50" t="s">
        <v>949</v>
      </c>
    </row>
    <row r="177" spans="1:21" ht="15.75" customHeight="1" x14ac:dyDescent="0.5">
      <c r="A177" t="s">
        <v>440</v>
      </c>
      <c r="B177" t="s">
        <v>778</v>
      </c>
      <c r="C177" t="s">
        <v>381</v>
      </c>
      <c r="D177" t="s">
        <v>354</v>
      </c>
      <c r="E177" t="s">
        <v>214</v>
      </c>
      <c r="F177" t="s">
        <v>216</v>
      </c>
      <c r="G177" t="s">
        <v>231</v>
      </c>
      <c r="I177">
        <v>165.39317369461099</v>
      </c>
      <c r="J177">
        <v>2265.597001341237</v>
      </c>
      <c r="K177">
        <v>1545.771607945014</v>
      </c>
      <c r="L177">
        <v>-8.8087916374209874E-3</v>
      </c>
      <c r="M177">
        <v>2251.543188463595</v>
      </c>
      <c r="N177">
        <v>50.07314595202979</v>
      </c>
      <c r="O177">
        <v>76.473085329044466</v>
      </c>
      <c r="P177">
        <v>1557.520831510009</v>
      </c>
      <c r="Q177">
        <v>101.8201164687482</v>
      </c>
      <c r="R177">
        <v>42.931775481559647</v>
      </c>
      <c r="S177">
        <v>6.9980828649851521</v>
      </c>
      <c r="U177" s="50" t="s">
        <v>950</v>
      </c>
    </row>
    <row r="178" spans="1:21" ht="15.75" customHeight="1" x14ac:dyDescent="0.5">
      <c r="A178" t="s">
        <v>440</v>
      </c>
      <c r="B178" t="s">
        <v>778</v>
      </c>
      <c r="C178" t="s">
        <v>381</v>
      </c>
      <c r="D178" t="s">
        <v>354</v>
      </c>
      <c r="E178" t="s">
        <v>214</v>
      </c>
      <c r="F178" t="s">
        <v>216</v>
      </c>
      <c r="G178" t="s">
        <v>231</v>
      </c>
      <c r="I178">
        <v>182.99305438995401</v>
      </c>
      <c r="J178">
        <v>1836.6233634799589</v>
      </c>
      <c r="K178">
        <v>1255.638936043182</v>
      </c>
      <c r="L178">
        <v>-4.4136345386500131E-3</v>
      </c>
      <c r="M178">
        <v>1723.206204423617</v>
      </c>
      <c r="N178">
        <v>31.72323470114884</v>
      </c>
      <c r="O178">
        <v>75.997619924950243</v>
      </c>
      <c r="P178">
        <v>1273.5219614319749</v>
      </c>
      <c r="Q178">
        <v>59.830578088188297</v>
      </c>
      <c r="R178">
        <v>61.459758050526823</v>
      </c>
      <c r="S178">
        <v>6.9106307515748888</v>
      </c>
      <c r="U178" s="50" t="s">
        <v>951</v>
      </c>
    </row>
    <row r="179" spans="1:21" ht="15.75" customHeight="1" x14ac:dyDescent="0.5">
      <c r="A179" t="s">
        <v>440</v>
      </c>
      <c r="B179" t="s">
        <v>778</v>
      </c>
      <c r="C179" t="s">
        <v>381</v>
      </c>
      <c r="D179" t="s">
        <v>354</v>
      </c>
      <c r="E179" t="s">
        <v>214</v>
      </c>
      <c r="F179" t="s">
        <v>216</v>
      </c>
      <c r="G179" t="s">
        <v>231</v>
      </c>
      <c r="I179">
        <v>182.99145996570601</v>
      </c>
      <c r="J179">
        <v>1337.9334522913321</v>
      </c>
      <c r="K179">
        <v>928.79398309583098</v>
      </c>
      <c r="L179">
        <v>-5.2883565425872997E-2</v>
      </c>
      <c r="M179">
        <v>1301.374533836218</v>
      </c>
      <c r="N179">
        <v>301.52730413886661</v>
      </c>
      <c r="O179">
        <v>73.807448997515252</v>
      </c>
      <c r="P179">
        <v>923.29709158452943</v>
      </c>
      <c r="Q179">
        <v>36.057693696730553</v>
      </c>
      <c r="R179">
        <v>14.27124409159857</v>
      </c>
      <c r="S179">
        <v>6.363250251869041</v>
      </c>
      <c r="U179" s="50" t="s">
        <v>952</v>
      </c>
    </row>
    <row r="180" spans="1:21" ht="15.75" customHeight="1" x14ac:dyDescent="0.5">
      <c r="A180" t="s">
        <v>440</v>
      </c>
      <c r="B180" t="s">
        <v>778</v>
      </c>
      <c r="C180" t="s">
        <v>381</v>
      </c>
      <c r="D180" t="s">
        <v>354</v>
      </c>
      <c r="E180" t="s">
        <v>214</v>
      </c>
      <c r="F180" t="s">
        <v>216</v>
      </c>
      <c r="G180" t="s">
        <v>231</v>
      </c>
      <c r="I180">
        <v>121.286384761333</v>
      </c>
      <c r="J180">
        <v>2216.1278373013479</v>
      </c>
      <c r="K180">
        <v>1594.1825640269381</v>
      </c>
      <c r="L180">
        <v>-3.084713220596301E-2</v>
      </c>
      <c r="M180">
        <v>2143.2348541625852</v>
      </c>
      <c r="N180">
        <v>133.56750209868781</v>
      </c>
      <c r="O180">
        <v>91.185151514100028</v>
      </c>
      <c r="P180">
        <v>1592.241133275211</v>
      </c>
      <c r="Q180">
        <v>65.64553065895916</v>
      </c>
      <c r="R180">
        <v>36.909552458785733</v>
      </c>
      <c r="S180">
        <v>7.1884410245386867</v>
      </c>
      <c r="U180" s="50" t="s">
        <v>953</v>
      </c>
    </row>
    <row r="181" spans="1:21" ht="15.75" customHeight="1" x14ac:dyDescent="0.5">
      <c r="A181" t="s">
        <v>443</v>
      </c>
      <c r="B181" t="s">
        <v>778</v>
      </c>
      <c r="C181" t="s">
        <v>336</v>
      </c>
      <c r="D181">
        <v>20</v>
      </c>
      <c r="E181" t="s">
        <v>243</v>
      </c>
      <c r="F181" t="s">
        <v>226</v>
      </c>
      <c r="G181" t="s">
        <v>37</v>
      </c>
      <c r="I181">
        <v>72.780422866344495</v>
      </c>
      <c r="J181">
        <v>2415.5646934689348</v>
      </c>
      <c r="K181">
        <v>1857.980265998696</v>
      </c>
      <c r="L181">
        <v>-2.6452898979187001E-2</v>
      </c>
      <c r="M181">
        <v>2406.174547073721</v>
      </c>
      <c r="N181">
        <v>-385.58844765853843</v>
      </c>
      <c r="O181">
        <v>136.54187251359409</v>
      </c>
      <c r="P181">
        <v>1817.9779729121781</v>
      </c>
      <c r="Q181">
        <v>24.64827939607494</v>
      </c>
      <c r="R181">
        <v>68.02077553300812</v>
      </c>
      <c r="S181">
        <v>7.0489762685437034</v>
      </c>
      <c r="U181" s="50" t="s">
        <v>954</v>
      </c>
    </row>
    <row r="182" spans="1:21" ht="15.75" customHeight="1" x14ac:dyDescent="0.5">
      <c r="A182" t="s">
        <v>444</v>
      </c>
      <c r="B182" t="s">
        <v>778</v>
      </c>
      <c r="C182" t="s">
        <v>336</v>
      </c>
      <c r="D182">
        <v>70</v>
      </c>
      <c r="E182" t="s">
        <v>214</v>
      </c>
      <c r="F182" t="s">
        <v>226</v>
      </c>
      <c r="G182" t="s">
        <v>48</v>
      </c>
      <c r="I182">
        <v>81.586524844169602</v>
      </c>
      <c r="J182">
        <v>3769.358053578454</v>
      </c>
      <c r="K182">
        <v>2303.451598598861</v>
      </c>
      <c r="L182">
        <v>3.0855827033519509E-2</v>
      </c>
      <c r="M182">
        <v>3814.6933538259082</v>
      </c>
      <c r="N182">
        <v>47.29281521984376</v>
      </c>
      <c r="O182">
        <v>93.77654438009283</v>
      </c>
      <c r="P182">
        <v>2944.7529214305532</v>
      </c>
      <c r="Q182">
        <v>1911.8612359820829</v>
      </c>
      <c r="R182">
        <v>623.80140807402574</v>
      </c>
      <c r="S182">
        <v>5.4840222197869757</v>
      </c>
      <c r="U182" s="50" t="s">
        <v>955</v>
      </c>
    </row>
    <row r="183" spans="1:21" ht="15.75" customHeight="1" x14ac:dyDescent="0.5">
      <c r="A183" t="s">
        <v>444</v>
      </c>
      <c r="B183" t="s">
        <v>778</v>
      </c>
      <c r="C183" t="s">
        <v>336</v>
      </c>
      <c r="D183">
        <v>70</v>
      </c>
      <c r="E183" t="s">
        <v>214</v>
      </c>
      <c r="F183" t="s">
        <v>226</v>
      </c>
      <c r="G183" t="s">
        <v>48</v>
      </c>
      <c r="I183">
        <v>160.957887768745</v>
      </c>
      <c r="J183">
        <v>3911.9145457704331</v>
      </c>
      <c r="K183">
        <v>2868.3724517500718</v>
      </c>
      <c r="L183">
        <v>-3.0840724706649999E-2</v>
      </c>
      <c r="M183">
        <v>4116.9129763931714</v>
      </c>
      <c r="N183">
        <v>-473.37979108481608</v>
      </c>
      <c r="O183">
        <v>178.43625220748939</v>
      </c>
      <c r="P183">
        <v>2923.60431828738</v>
      </c>
      <c r="Q183">
        <v>-1761.3565383187861</v>
      </c>
      <c r="R183">
        <v>349.27943386238968</v>
      </c>
      <c r="S183">
        <v>5.4751679649713854</v>
      </c>
      <c r="U183" s="50" t="s">
        <v>956</v>
      </c>
    </row>
    <row r="184" spans="1:21" ht="15.75" customHeight="1" x14ac:dyDescent="0.5">
      <c r="A184" t="s">
        <v>448</v>
      </c>
      <c r="B184" t="s">
        <v>778</v>
      </c>
      <c r="C184" t="s">
        <v>381</v>
      </c>
      <c r="D184" t="s">
        <v>354</v>
      </c>
      <c r="E184" t="s">
        <v>214</v>
      </c>
      <c r="F184" t="s">
        <v>226</v>
      </c>
      <c r="G184" t="s">
        <v>231</v>
      </c>
      <c r="I184">
        <v>249.136656522751</v>
      </c>
      <c r="J184">
        <v>2365.0735738154381</v>
      </c>
      <c r="K184">
        <v>1122.2466753178369</v>
      </c>
      <c r="L184">
        <v>3.0869379639624991E-2</v>
      </c>
      <c r="M184">
        <v>2647.0844124044002</v>
      </c>
      <c r="N184">
        <v>670.65089912916801</v>
      </c>
      <c r="O184">
        <v>2204.2960441206119</v>
      </c>
      <c r="P184">
        <v>1064.049103665121</v>
      </c>
      <c r="Q184">
        <v>629.98890769934246</v>
      </c>
      <c r="R184">
        <v>151.32435019556459</v>
      </c>
      <c r="S184">
        <v>0.82030406282075519</v>
      </c>
      <c r="U184" s="50" t="s">
        <v>957</v>
      </c>
    </row>
    <row r="185" spans="1:21" ht="15.75" customHeight="1" x14ac:dyDescent="0.5">
      <c r="A185" t="s">
        <v>450</v>
      </c>
      <c r="B185" t="s">
        <v>778</v>
      </c>
      <c r="C185" t="s">
        <v>381</v>
      </c>
      <c r="D185" t="s">
        <v>354</v>
      </c>
      <c r="E185" t="s">
        <v>214</v>
      </c>
      <c r="F185" t="s">
        <v>226</v>
      </c>
      <c r="G185" t="s">
        <v>231</v>
      </c>
      <c r="I185">
        <v>544.52681541442905</v>
      </c>
      <c r="J185">
        <v>3719.0144746205829</v>
      </c>
      <c r="K185">
        <v>5172.8183546654227</v>
      </c>
      <c r="L185">
        <v>0.1190100908279421</v>
      </c>
      <c r="M185">
        <v>3010.9651189704332</v>
      </c>
      <c r="N185">
        <v>1116.6487022792969</v>
      </c>
      <c r="O185">
        <v>986.64248318953173</v>
      </c>
      <c r="P185">
        <v>4573.2768119431103</v>
      </c>
      <c r="Q185">
        <v>2882.9936955834842</v>
      </c>
      <c r="R185">
        <v>1079.2337533735749</v>
      </c>
      <c r="S185">
        <v>2.250409287131478</v>
      </c>
      <c r="U185" s="50" t="s">
        <v>958</v>
      </c>
    </row>
    <row r="186" spans="1:21" ht="15.75" customHeight="1" x14ac:dyDescent="0.5">
      <c r="A186" t="s">
        <v>452</v>
      </c>
      <c r="B186" t="s">
        <v>778</v>
      </c>
      <c r="C186" t="s">
        <v>381</v>
      </c>
      <c r="D186">
        <v>70</v>
      </c>
      <c r="E186" t="s">
        <v>214</v>
      </c>
      <c r="F186" t="s">
        <v>226</v>
      </c>
      <c r="G186" t="s">
        <v>231</v>
      </c>
      <c r="I186">
        <v>103.64034026861199</v>
      </c>
      <c r="J186">
        <v>1471.5661285819831</v>
      </c>
      <c r="K186">
        <v>1503.2541981731331</v>
      </c>
      <c r="L186">
        <v>1.7640866339205991E-2</v>
      </c>
      <c r="M186">
        <v>1311.837541718083</v>
      </c>
      <c r="N186">
        <v>5.807148707881197</v>
      </c>
      <c r="O186">
        <v>34.351019703533552</v>
      </c>
      <c r="P186">
        <v>866.27536303100521</v>
      </c>
      <c r="Q186">
        <v>-292.2711800724428</v>
      </c>
      <c r="R186">
        <v>210.74517183664071</v>
      </c>
      <c r="S186">
        <v>5.2724382308997253</v>
      </c>
      <c r="U186" s="50" t="s">
        <v>959</v>
      </c>
    </row>
    <row r="187" spans="1:21" ht="15.75" customHeight="1" x14ac:dyDescent="0.5">
      <c r="A187" t="s">
        <v>357</v>
      </c>
      <c r="B187" t="s">
        <v>778</v>
      </c>
      <c r="C187" t="s">
        <v>227</v>
      </c>
      <c r="D187" t="s">
        <v>213</v>
      </c>
      <c r="E187" t="s">
        <v>214</v>
      </c>
      <c r="F187" t="s">
        <v>226</v>
      </c>
      <c r="G187" t="s">
        <v>48</v>
      </c>
      <c r="I187">
        <v>156.55644237995099</v>
      </c>
      <c r="J187">
        <v>3773.6704970600899</v>
      </c>
      <c r="K187">
        <v>2029.234950938308</v>
      </c>
      <c r="L187">
        <v>-0.21609124541282701</v>
      </c>
      <c r="M187">
        <v>3630.3112559910951</v>
      </c>
      <c r="N187">
        <v>750.17489394286076</v>
      </c>
      <c r="O187">
        <v>262.33821351273758</v>
      </c>
      <c r="P187">
        <v>1872.3945946341801</v>
      </c>
      <c r="Q187">
        <v>891.40972289108595</v>
      </c>
      <c r="R187">
        <v>394.80195781745749</v>
      </c>
      <c r="S187">
        <v>4.8866089379668907</v>
      </c>
      <c r="U187" s="50" t="s">
        <v>960</v>
      </c>
    </row>
    <row r="188" spans="1:21" ht="15.75" customHeight="1" x14ac:dyDescent="0.5">
      <c r="A188" t="s">
        <v>434</v>
      </c>
      <c r="B188" t="s">
        <v>778</v>
      </c>
      <c r="C188" t="s">
        <v>381</v>
      </c>
      <c r="D188" t="s">
        <v>354</v>
      </c>
      <c r="E188" t="s">
        <v>214</v>
      </c>
      <c r="F188" t="s">
        <v>226</v>
      </c>
      <c r="G188" t="s">
        <v>231</v>
      </c>
      <c r="I188">
        <v>77.181667089462294</v>
      </c>
      <c r="J188">
        <v>2175.5529373926038</v>
      </c>
      <c r="K188">
        <v>1414.148284580961</v>
      </c>
      <c r="L188">
        <v>-0.1102570332586762</v>
      </c>
      <c r="M188">
        <v>2132.2948200205142</v>
      </c>
      <c r="N188">
        <v>111.86233559714989</v>
      </c>
      <c r="O188">
        <v>102.6833686149958</v>
      </c>
      <c r="P188">
        <v>1462.421317527575</v>
      </c>
      <c r="Q188">
        <v>216.1717407945134</v>
      </c>
      <c r="R188">
        <v>472.60737095623318</v>
      </c>
      <c r="S188">
        <v>6.1774035907527036</v>
      </c>
      <c r="U188" s="50" t="s">
        <v>961</v>
      </c>
    </row>
    <row r="189" spans="1:21" ht="15.75" customHeight="1" x14ac:dyDescent="0.5">
      <c r="A189" t="s">
        <v>432</v>
      </c>
      <c r="B189" t="s">
        <v>778</v>
      </c>
      <c r="C189" t="s">
        <v>381</v>
      </c>
      <c r="D189" t="s">
        <v>354</v>
      </c>
      <c r="E189" t="s">
        <v>214</v>
      </c>
      <c r="F189" t="s">
        <v>216</v>
      </c>
      <c r="G189" t="s">
        <v>231</v>
      </c>
      <c r="I189">
        <v>41.929364204406703</v>
      </c>
      <c r="J189">
        <v>2814.3901401294352</v>
      </c>
      <c r="K189">
        <v>1869.98618358306</v>
      </c>
      <c r="L189">
        <v>-3.5323064774274902E-2</v>
      </c>
      <c r="M189">
        <v>2793.801429192175</v>
      </c>
      <c r="N189">
        <v>137.4534463718478</v>
      </c>
      <c r="O189">
        <v>93.966403900805446</v>
      </c>
      <c r="P189">
        <v>1856.286939986174</v>
      </c>
      <c r="Q189">
        <v>177.4769602129968</v>
      </c>
      <c r="R189">
        <v>64.806030846392517</v>
      </c>
      <c r="S189">
        <v>7.0718172212125179</v>
      </c>
      <c r="U189" s="50" t="s">
        <v>962</v>
      </c>
    </row>
    <row r="190" spans="1:21" ht="15.75" customHeight="1" x14ac:dyDescent="0.5">
      <c r="A190" t="s">
        <v>432</v>
      </c>
      <c r="B190" t="s">
        <v>778</v>
      </c>
      <c r="C190" t="s">
        <v>381</v>
      </c>
      <c r="D190" t="s">
        <v>354</v>
      </c>
      <c r="E190" t="s">
        <v>214</v>
      </c>
      <c r="F190" t="s">
        <v>216</v>
      </c>
      <c r="G190" t="s">
        <v>231</v>
      </c>
      <c r="I190">
        <v>41.931658983230598</v>
      </c>
      <c r="J190">
        <v>1916.9045620851589</v>
      </c>
      <c r="K190">
        <v>1190.368928545711</v>
      </c>
      <c r="L190">
        <v>-8.8773742318153034E-3</v>
      </c>
      <c r="M190">
        <v>1794.4285297992551</v>
      </c>
      <c r="N190">
        <v>2.318880266600218</v>
      </c>
      <c r="O190">
        <v>83.243584568827472</v>
      </c>
      <c r="P190">
        <v>1200.0232342303029</v>
      </c>
      <c r="Q190">
        <v>46.599329032862897</v>
      </c>
      <c r="R190">
        <v>40.178764183870719</v>
      </c>
      <c r="S190">
        <v>7.037335222218875</v>
      </c>
      <c r="U190" s="50" t="s">
        <v>963</v>
      </c>
    </row>
    <row r="191" spans="1:21" ht="15.75" customHeight="1" x14ac:dyDescent="0.5">
      <c r="A191" t="s">
        <v>432</v>
      </c>
      <c r="B191" t="s">
        <v>778</v>
      </c>
      <c r="C191" t="s">
        <v>381</v>
      </c>
      <c r="D191" t="s">
        <v>354</v>
      </c>
      <c r="E191" t="s">
        <v>214</v>
      </c>
      <c r="F191" t="s">
        <v>216</v>
      </c>
      <c r="G191" t="s">
        <v>231</v>
      </c>
      <c r="I191">
        <v>46.328868716955199</v>
      </c>
      <c r="J191">
        <v>2742.3441018082772</v>
      </c>
      <c r="K191">
        <v>2055.606759934391</v>
      </c>
      <c r="L191">
        <v>-3.5324089229106903E-2</v>
      </c>
      <c r="M191">
        <v>2701.29941322796</v>
      </c>
      <c r="N191">
        <v>76.599015093025173</v>
      </c>
      <c r="O191">
        <v>65.109596369610557</v>
      </c>
      <c r="P191">
        <v>2027.4385156720259</v>
      </c>
      <c r="Q191">
        <v>6.4622809866179978</v>
      </c>
      <c r="R191">
        <v>34.024105295437373</v>
      </c>
      <c r="S191">
        <v>7.7800666043565139</v>
      </c>
      <c r="U191" s="50" t="s">
        <v>964</v>
      </c>
    </row>
    <row r="192" spans="1:21" ht="15.75" customHeight="1" x14ac:dyDescent="0.5">
      <c r="A192" t="s">
        <v>432</v>
      </c>
      <c r="B192" t="s">
        <v>778</v>
      </c>
      <c r="C192" t="s">
        <v>381</v>
      </c>
      <c r="D192" t="s">
        <v>354</v>
      </c>
      <c r="E192" t="s">
        <v>214</v>
      </c>
      <c r="F192" t="s">
        <v>216</v>
      </c>
      <c r="G192" t="s">
        <v>231</v>
      </c>
      <c r="I192">
        <v>59.535350650548899</v>
      </c>
      <c r="J192">
        <v>3056.158958982483</v>
      </c>
      <c r="K192">
        <v>2012.972493997803</v>
      </c>
      <c r="L192">
        <v>-3.5258319228887593E-2</v>
      </c>
      <c r="M192">
        <v>3056.7674568592529</v>
      </c>
      <c r="N192">
        <v>-38.065334120544783</v>
      </c>
      <c r="O192">
        <v>80.852540073879666</v>
      </c>
      <c r="P192">
        <v>1983.726579100434</v>
      </c>
      <c r="Q192">
        <v>-38.800817226662048</v>
      </c>
      <c r="R192">
        <v>53.945838704349882</v>
      </c>
      <c r="S192">
        <v>7.4316510366253219</v>
      </c>
      <c r="U192" s="50" t="s">
        <v>965</v>
      </c>
    </row>
    <row r="193" spans="1:21" ht="15.75" customHeight="1" x14ac:dyDescent="0.5">
      <c r="A193" t="s">
        <v>432</v>
      </c>
      <c r="B193" t="s">
        <v>778</v>
      </c>
      <c r="C193" t="s">
        <v>381</v>
      </c>
      <c r="D193" t="s">
        <v>354</v>
      </c>
      <c r="E193" t="s">
        <v>214</v>
      </c>
      <c r="F193" t="s">
        <v>216</v>
      </c>
      <c r="G193" t="s">
        <v>231</v>
      </c>
      <c r="I193">
        <v>59.536453336477301</v>
      </c>
      <c r="J193">
        <v>2443.633830915679</v>
      </c>
      <c r="K193">
        <v>1702.3937429928019</v>
      </c>
      <c r="L193">
        <v>-4.4012814760209032E-3</v>
      </c>
      <c r="M193">
        <v>2330.954916976516</v>
      </c>
      <c r="N193">
        <v>341.37079365951382</v>
      </c>
      <c r="O193">
        <v>112.68697632763531</v>
      </c>
      <c r="P193">
        <v>1640.881730284899</v>
      </c>
      <c r="Q193">
        <v>13.226123290283111</v>
      </c>
      <c r="R193">
        <v>63.040446886734451</v>
      </c>
      <c r="S193">
        <v>6.8681197466318551</v>
      </c>
      <c r="U193" s="50" t="s">
        <v>966</v>
      </c>
    </row>
    <row r="194" spans="1:21" ht="15.75" customHeight="1" x14ac:dyDescent="0.5">
      <c r="A194" t="s">
        <v>432</v>
      </c>
      <c r="B194" t="s">
        <v>778</v>
      </c>
      <c r="C194" t="s">
        <v>381</v>
      </c>
      <c r="D194" t="s">
        <v>354</v>
      </c>
      <c r="E194" t="s">
        <v>214</v>
      </c>
      <c r="F194" t="s">
        <v>216</v>
      </c>
      <c r="G194" t="s">
        <v>231</v>
      </c>
      <c r="I194">
        <v>33.055063337087603</v>
      </c>
      <c r="J194">
        <v>1921.033427472898</v>
      </c>
      <c r="K194">
        <v>1217.8669011103179</v>
      </c>
      <c r="L194">
        <v>-4.8496628180146203E-2</v>
      </c>
      <c r="M194">
        <v>1857.3601597904169</v>
      </c>
      <c r="N194">
        <v>341.35715340513661</v>
      </c>
      <c r="O194">
        <v>123.34167743380711</v>
      </c>
      <c r="P194">
        <v>1215.4160293474611</v>
      </c>
      <c r="Q194">
        <v>169.97494021473179</v>
      </c>
      <c r="R194">
        <v>47.569375467423853</v>
      </c>
      <c r="S194">
        <v>6.2557039345934351</v>
      </c>
      <c r="U194" s="50" t="s">
        <v>967</v>
      </c>
    </row>
    <row r="195" spans="1:21" ht="15.75" customHeight="1" x14ac:dyDescent="0.5">
      <c r="A195" t="s">
        <v>968</v>
      </c>
      <c r="B195" t="s">
        <v>778</v>
      </c>
      <c r="C195" s="1" t="s">
        <v>969</v>
      </c>
      <c r="I195">
        <v>394.668757915497</v>
      </c>
      <c r="J195">
        <v>577.31130307447745</v>
      </c>
      <c r="K195">
        <v>239.24742323937829</v>
      </c>
      <c r="L195">
        <v>-0.12781792879104589</v>
      </c>
      <c r="M195">
        <v>577.60095974760543</v>
      </c>
      <c r="N195">
        <v>-70.711244370111103</v>
      </c>
      <c r="O195">
        <v>72.122545920774002</v>
      </c>
      <c r="P195">
        <v>256.04443283232962</v>
      </c>
      <c r="Q195">
        <v>-137.12645770006719</v>
      </c>
      <c r="R195">
        <v>41.572521171922062</v>
      </c>
      <c r="S195">
        <v>4.2372989535529468</v>
      </c>
      <c r="U195" s="50" t="s">
        <v>970</v>
      </c>
    </row>
    <row r="196" spans="1:21" ht="15.75" customHeight="1" x14ac:dyDescent="0.5">
      <c r="A196" t="s">
        <v>968</v>
      </c>
      <c r="B196" t="s">
        <v>778</v>
      </c>
      <c r="C196" s="1" t="s">
        <v>969</v>
      </c>
      <c r="I196">
        <v>271.17684483528097</v>
      </c>
      <c r="J196">
        <v>506.32298835510448</v>
      </c>
      <c r="K196">
        <v>379.37305350802251</v>
      </c>
      <c r="L196">
        <v>-6.1708450317383007E-2</v>
      </c>
      <c r="M196">
        <v>458.27498610318281</v>
      </c>
      <c r="N196">
        <v>18.01216879425829</v>
      </c>
      <c r="O196">
        <v>13.612763920450019</v>
      </c>
      <c r="P196">
        <v>397.95361653506922</v>
      </c>
      <c r="Q196">
        <v>-107.2125990336922</v>
      </c>
      <c r="R196">
        <v>31.850467060054068</v>
      </c>
      <c r="S196">
        <v>5.9453829658877506</v>
      </c>
      <c r="U196" s="50" t="s">
        <v>971</v>
      </c>
    </row>
    <row r="197" spans="1:21" ht="15.75" customHeight="1" x14ac:dyDescent="0.5">
      <c r="A197" t="s">
        <v>968</v>
      </c>
      <c r="B197" t="s">
        <v>778</v>
      </c>
      <c r="C197" s="1" t="s">
        <v>969</v>
      </c>
      <c r="I197">
        <v>77.187091112136798</v>
      </c>
      <c r="J197">
        <v>269.65300702382251</v>
      </c>
      <c r="K197">
        <v>134.78731254267649</v>
      </c>
      <c r="L197">
        <v>-0.11905242875218409</v>
      </c>
      <c r="M197">
        <v>289.1289028725011</v>
      </c>
      <c r="N197">
        <v>-24.487059056771098</v>
      </c>
      <c r="O197">
        <v>103.2939638408542</v>
      </c>
      <c r="P197">
        <v>193.2388643540485</v>
      </c>
      <c r="Q197">
        <v>-28.134884180465999</v>
      </c>
      <c r="R197">
        <v>262.98900978835701</v>
      </c>
      <c r="S197">
        <v>1.618418427111298</v>
      </c>
      <c r="U197" s="50" t="s">
        <v>972</v>
      </c>
    </row>
    <row r="198" spans="1:21" ht="15.75" customHeight="1" x14ac:dyDescent="0.5">
      <c r="A198" t="s">
        <v>438</v>
      </c>
      <c r="B198" t="s">
        <v>778</v>
      </c>
      <c r="C198" t="s">
        <v>381</v>
      </c>
      <c r="D198" t="s">
        <v>354</v>
      </c>
      <c r="E198" t="s">
        <v>214</v>
      </c>
      <c r="F198" t="s">
        <v>216</v>
      </c>
      <c r="G198" t="s">
        <v>231</v>
      </c>
      <c r="I198">
        <v>152.09999680519101</v>
      </c>
      <c r="J198">
        <v>2075.3989625401091</v>
      </c>
      <c r="K198">
        <v>1746.0329782578151</v>
      </c>
      <c r="L198">
        <v>1.7649993300438011E-2</v>
      </c>
      <c r="M198">
        <v>2102.5202995275481</v>
      </c>
      <c r="N198">
        <v>-53.390677301947562</v>
      </c>
      <c r="O198">
        <v>54.730563319329463</v>
      </c>
      <c r="P198">
        <v>1650.246689483316</v>
      </c>
      <c r="Q198">
        <v>-174.90019813239789</v>
      </c>
      <c r="R198">
        <v>71.569788662622699</v>
      </c>
      <c r="S198">
        <v>6.9736147251914291</v>
      </c>
      <c r="U198" s="50" t="s">
        <v>973</v>
      </c>
    </row>
    <row r="199" spans="1:21" ht="15.75" customHeight="1" x14ac:dyDescent="0.5">
      <c r="A199" t="s">
        <v>438</v>
      </c>
      <c r="B199" t="s">
        <v>778</v>
      </c>
      <c r="C199" t="s">
        <v>381</v>
      </c>
      <c r="D199" t="s">
        <v>354</v>
      </c>
      <c r="E199" t="s">
        <v>214</v>
      </c>
      <c r="F199" t="s">
        <v>216</v>
      </c>
      <c r="G199" t="s">
        <v>231</v>
      </c>
      <c r="I199">
        <v>222.65000641346001</v>
      </c>
      <c r="J199">
        <v>1291.831830085516</v>
      </c>
      <c r="K199">
        <v>596.95982532076152</v>
      </c>
      <c r="L199">
        <v>-2.6449993252753989E-2</v>
      </c>
      <c r="M199">
        <v>1255.5490462756941</v>
      </c>
      <c r="N199">
        <v>58.942590547456348</v>
      </c>
      <c r="O199">
        <v>18.145574386122529</v>
      </c>
      <c r="P199">
        <v>594.8484022953885</v>
      </c>
      <c r="Q199">
        <v>54.217270203063777</v>
      </c>
      <c r="R199">
        <v>16.17081739995729</v>
      </c>
      <c r="S199">
        <v>6.3000661899743591</v>
      </c>
      <c r="U199" s="50" t="s">
        <v>974</v>
      </c>
    </row>
    <row r="200" spans="1:21" ht="15.75" customHeight="1" x14ac:dyDescent="0.5">
      <c r="A200" t="s">
        <v>440</v>
      </c>
      <c r="B200" t="s">
        <v>778</v>
      </c>
      <c r="C200" t="s">
        <v>381</v>
      </c>
      <c r="D200" t="s">
        <v>354</v>
      </c>
      <c r="E200" t="s">
        <v>214</v>
      </c>
      <c r="F200" t="s">
        <v>216</v>
      </c>
      <c r="G200" t="s">
        <v>231</v>
      </c>
      <c r="I200">
        <v>235.85000600000001</v>
      </c>
      <c r="J200">
        <v>2280.1043111330691</v>
      </c>
      <c r="K200">
        <v>1374.7017742926389</v>
      </c>
      <c r="L200">
        <v>2.1999999999999988E-2</v>
      </c>
      <c r="M200">
        <v>2342.720202448455</v>
      </c>
      <c r="N200">
        <v>123.4252371023526</v>
      </c>
      <c r="O200">
        <v>70.840702083820887</v>
      </c>
      <c r="P200">
        <v>1400.7444452814441</v>
      </c>
      <c r="Q200">
        <v>50.645625522656019</v>
      </c>
      <c r="R200">
        <v>54.040059337310481</v>
      </c>
      <c r="S200">
        <v>6.5090188333028429</v>
      </c>
      <c r="U200" s="50" t="s">
        <v>975</v>
      </c>
    </row>
    <row r="201" spans="1:21" ht="15.75" customHeight="1" x14ac:dyDescent="0.5">
      <c r="A201" t="s">
        <v>440</v>
      </c>
      <c r="B201" t="s">
        <v>778</v>
      </c>
      <c r="C201" t="s">
        <v>381</v>
      </c>
      <c r="D201" t="s">
        <v>354</v>
      </c>
      <c r="E201" t="s">
        <v>214</v>
      </c>
      <c r="F201" t="s">
        <v>216</v>
      </c>
      <c r="G201" t="s">
        <v>231</v>
      </c>
      <c r="I201">
        <v>182.95000493526501</v>
      </c>
      <c r="J201">
        <v>1731.1356285061911</v>
      </c>
      <c r="K201">
        <v>1257.6789090278251</v>
      </c>
      <c r="L201">
        <v>-2.204999327659601E-2</v>
      </c>
      <c r="M201">
        <v>1729.7532902506671</v>
      </c>
      <c r="N201">
        <v>-9.1221384173556999</v>
      </c>
      <c r="O201">
        <v>31.812225631819611</v>
      </c>
      <c r="P201">
        <v>1327.7381115273099</v>
      </c>
      <c r="Q201">
        <v>93.79805167644372</v>
      </c>
      <c r="R201">
        <v>277.84134562265098</v>
      </c>
      <c r="S201">
        <v>6.6116915925202058</v>
      </c>
      <c r="U201" s="50" t="s">
        <v>976</v>
      </c>
    </row>
    <row r="202" spans="1:21" ht="15.75" customHeight="1" x14ac:dyDescent="0.5">
      <c r="A202" t="s">
        <v>452</v>
      </c>
      <c r="B202" t="s">
        <v>778</v>
      </c>
      <c r="C202" t="s">
        <v>381</v>
      </c>
      <c r="D202">
        <v>70</v>
      </c>
      <c r="E202" t="s">
        <v>214</v>
      </c>
      <c r="F202" t="s">
        <v>226</v>
      </c>
      <c r="G202" t="s">
        <v>231</v>
      </c>
      <c r="I202">
        <v>112.443201243877</v>
      </c>
      <c r="J202">
        <v>1977.211412307124</v>
      </c>
      <c r="K202">
        <v>1245.4391099422339</v>
      </c>
      <c r="L202">
        <v>-7.4962005019187816E-2</v>
      </c>
      <c r="M202">
        <v>1811.9516515568359</v>
      </c>
      <c r="N202">
        <v>369.12375928188891</v>
      </c>
      <c r="O202">
        <v>145.36593622384609</v>
      </c>
      <c r="P202">
        <v>1249.088181490991</v>
      </c>
      <c r="Q202">
        <v>473.75019343822862</v>
      </c>
      <c r="R202">
        <v>147.3601322681213</v>
      </c>
      <c r="S202">
        <v>5.3013081513424343</v>
      </c>
      <c r="U202" s="50" t="s">
        <v>977</v>
      </c>
    </row>
    <row r="203" spans="1:21" ht="15.75" customHeight="1" x14ac:dyDescent="0.5">
      <c r="A203" t="s">
        <v>452</v>
      </c>
      <c r="B203" t="s">
        <v>778</v>
      </c>
      <c r="C203" t="s">
        <v>381</v>
      </c>
      <c r="D203">
        <v>70</v>
      </c>
      <c r="E203" t="s">
        <v>214</v>
      </c>
      <c r="F203" t="s">
        <v>226</v>
      </c>
      <c r="G203" t="s">
        <v>231</v>
      </c>
      <c r="I203">
        <v>108.03999006748199</v>
      </c>
      <c r="J203">
        <v>2511.7496621751111</v>
      </c>
      <c r="K203">
        <v>1826.8325796599279</v>
      </c>
      <c r="L203">
        <v>-9.7009696066379311E-2</v>
      </c>
      <c r="M203">
        <v>2475.4387188700348</v>
      </c>
      <c r="N203">
        <v>274.28317586390182</v>
      </c>
      <c r="O203">
        <v>97.473624500107462</v>
      </c>
      <c r="P203">
        <v>1753.1446677272811</v>
      </c>
      <c r="Q203">
        <v>196.13274256760701</v>
      </c>
      <c r="R203">
        <v>102.9768741942261</v>
      </c>
      <c r="S203">
        <v>7.0048585055809252</v>
      </c>
      <c r="U203" s="50" t="s">
        <v>978</v>
      </c>
    </row>
    <row r="204" spans="1:21" ht="15.75" customHeight="1" x14ac:dyDescent="0.5">
      <c r="A204" t="s">
        <v>455</v>
      </c>
      <c r="B204" t="s">
        <v>778</v>
      </c>
      <c r="C204" t="s">
        <v>336</v>
      </c>
      <c r="D204">
        <v>20</v>
      </c>
      <c r="E204" t="s">
        <v>243</v>
      </c>
      <c r="F204" t="s">
        <v>226</v>
      </c>
      <c r="G204" t="s">
        <v>37</v>
      </c>
      <c r="I204">
        <v>147.69999682903301</v>
      </c>
      <c r="J204">
        <v>4269.1777791984878</v>
      </c>
      <c r="K204">
        <v>3054.437644188682</v>
      </c>
      <c r="L204">
        <v>-8.8499933481220039E-3</v>
      </c>
      <c r="M204">
        <v>4233.8376373802575</v>
      </c>
      <c r="N204">
        <v>262.67825715444093</v>
      </c>
      <c r="O204">
        <v>101.4408830046584</v>
      </c>
      <c r="P204">
        <v>3253.8122208023692</v>
      </c>
      <c r="Q204">
        <v>142.2503847440407</v>
      </c>
      <c r="R204">
        <v>118.78740942203289</v>
      </c>
      <c r="S204">
        <v>7.904875742159625</v>
      </c>
      <c r="U204" s="50" t="s">
        <v>979</v>
      </c>
    </row>
    <row r="205" spans="1:21" ht="15.75" customHeight="1" x14ac:dyDescent="0.5">
      <c r="A205" t="s">
        <v>455</v>
      </c>
      <c r="B205" t="s">
        <v>778</v>
      </c>
      <c r="C205" t="s">
        <v>336</v>
      </c>
      <c r="D205">
        <v>20</v>
      </c>
      <c r="E205" t="s">
        <v>243</v>
      </c>
      <c r="F205" t="s">
        <v>226</v>
      </c>
      <c r="G205" t="s">
        <v>37</v>
      </c>
      <c r="I205">
        <v>204.999998211861</v>
      </c>
      <c r="J205">
        <v>4279.4276189788488</v>
      </c>
      <c r="K205">
        <v>3095.7440310082588</v>
      </c>
      <c r="L205">
        <v>1.325000822544101E-2</v>
      </c>
      <c r="M205">
        <v>4331.4347756267589</v>
      </c>
      <c r="N205">
        <v>-49.082516576585483</v>
      </c>
      <c r="O205">
        <v>82.572626615237169</v>
      </c>
      <c r="P205">
        <v>3128.2454465471392</v>
      </c>
      <c r="Q205">
        <v>110.6785174287829</v>
      </c>
      <c r="R205">
        <v>77.612254454594094</v>
      </c>
      <c r="S205">
        <v>7.7536132847306716</v>
      </c>
      <c r="U205" s="50" t="s">
        <v>980</v>
      </c>
    </row>
    <row r="206" spans="1:21" ht="15.75" customHeight="1" x14ac:dyDescent="0.5">
      <c r="A206" t="s">
        <v>455</v>
      </c>
      <c r="B206" t="s">
        <v>778</v>
      </c>
      <c r="C206" t="s">
        <v>336</v>
      </c>
      <c r="D206">
        <v>20</v>
      </c>
      <c r="E206" t="s">
        <v>243</v>
      </c>
      <c r="F206" t="s">
        <v>226</v>
      </c>
      <c r="G206" t="s">
        <v>37</v>
      </c>
      <c r="I206">
        <v>156.55256807804099</v>
      </c>
      <c r="J206">
        <v>4304.7126098683748</v>
      </c>
      <c r="K206">
        <v>3462.1262980211081</v>
      </c>
      <c r="L206">
        <v>-3.9703220129012978E-2</v>
      </c>
      <c r="M206">
        <v>4282.5252413428261</v>
      </c>
      <c r="N206">
        <v>-113.4371610169987</v>
      </c>
      <c r="O206">
        <v>107.8896722289344</v>
      </c>
      <c r="P206">
        <v>3348.0697227001278</v>
      </c>
      <c r="Q206">
        <v>51.031878484683602</v>
      </c>
      <c r="R206">
        <v>87.501144164478717</v>
      </c>
      <c r="S206">
        <v>8.3321613474539866</v>
      </c>
      <c r="U206" s="50" t="s">
        <v>981</v>
      </c>
    </row>
    <row r="207" spans="1:21" ht="15.75" customHeight="1" x14ac:dyDescent="0.5">
      <c r="A207" t="s">
        <v>455</v>
      </c>
      <c r="B207" t="s">
        <v>778</v>
      </c>
      <c r="C207" t="s">
        <v>336</v>
      </c>
      <c r="D207">
        <v>20</v>
      </c>
      <c r="E207" t="s">
        <v>243</v>
      </c>
      <c r="F207" t="s">
        <v>226</v>
      </c>
      <c r="G207" t="s">
        <v>37</v>
      </c>
      <c r="I207">
        <v>77.181957662105603</v>
      </c>
      <c r="J207">
        <v>3478.2469208698508</v>
      </c>
      <c r="K207">
        <v>2777.660409687006</v>
      </c>
      <c r="L207">
        <v>-5.729997903108551E-2</v>
      </c>
      <c r="M207">
        <v>3514.3127672898868</v>
      </c>
      <c r="N207">
        <v>276.43606926038319</v>
      </c>
      <c r="O207">
        <v>138.07872584029249</v>
      </c>
      <c r="P207">
        <v>2831.925168917885</v>
      </c>
      <c r="Q207">
        <v>267.4371781087375</v>
      </c>
      <c r="R207">
        <v>158.67429605740759</v>
      </c>
      <c r="S207">
        <v>7.7797904350276346</v>
      </c>
      <c r="U207" s="50" t="s">
        <v>982</v>
      </c>
    </row>
    <row r="208" spans="1:21" ht="15.75" customHeight="1" x14ac:dyDescent="0.5">
      <c r="A208" t="s">
        <v>457</v>
      </c>
      <c r="B208" t="s">
        <v>778</v>
      </c>
      <c r="C208" t="s">
        <v>381</v>
      </c>
      <c r="D208">
        <v>70</v>
      </c>
      <c r="E208" t="s">
        <v>214</v>
      </c>
      <c r="F208" t="s">
        <v>226</v>
      </c>
      <c r="G208" t="s">
        <v>48</v>
      </c>
      <c r="I208">
        <v>478.40410470962502</v>
      </c>
      <c r="J208">
        <v>2718.5870740205569</v>
      </c>
      <c r="K208">
        <v>247.4959735402449</v>
      </c>
      <c r="L208">
        <v>-6.1667114496231017E-2</v>
      </c>
      <c r="M208">
        <v>2743.0126483911831</v>
      </c>
      <c r="N208">
        <v>-534.28501813581488</v>
      </c>
      <c r="O208">
        <v>176.0271018129304</v>
      </c>
      <c r="P208">
        <v>309.05046531070752</v>
      </c>
      <c r="Q208">
        <v>-354.56303491733649</v>
      </c>
      <c r="R208">
        <v>186.5988199042219</v>
      </c>
      <c r="S208">
        <v>-0.67834395315622853</v>
      </c>
      <c r="U208" s="50" t="s">
        <v>983</v>
      </c>
    </row>
    <row r="209" spans="1:21" ht="15.75" customHeight="1" x14ac:dyDescent="0.5">
      <c r="A209" t="s">
        <v>457</v>
      </c>
      <c r="B209" t="s">
        <v>778</v>
      </c>
      <c r="C209" t="s">
        <v>381</v>
      </c>
      <c r="D209">
        <v>70</v>
      </c>
      <c r="E209" t="s">
        <v>214</v>
      </c>
      <c r="F209" t="s">
        <v>226</v>
      </c>
      <c r="G209" t="s">
        <v>48</v>
      </c>
      <c r="I209">
        <v>491.64006114006003</v>
      </c>
      <c r="J209">
        <v>3223.859959631794</v>
      </c>
      <c r="K209">
        <v>798.45752021633189</v>
      </c>
      <c r="L209">
        <v>-0.1058558821678159</v>
      </c>
      <c r="M209">
        <v>3375.9645834360572</v>
      </c>
      <c r="N209">
        <v>-643.589484686172</v>
      </c>
      <c r="O209">
        <v>214.34516011081439</v>
      </c>
      <c r="P209">
        <v>869.6640291603494</v>
      </c>
      <c r="Q209">
        <v>-365.45846787644331</v>
      </c>
      <c r="R209">
        <v>138.02646819890219</v>
      </c>
      <c r="S209">
        <v>3.3414761029760789</v>
      </c>
      <c r="U209" s="50" t="s">
        <v>984</v>
      </c>
    </row>
    <row r="210" spans="1:21" ht="15.75" customHeight="1" x14ac:dyDescent="0.5">
      <c r="A210" t="s">
        <v>457</v>
      </c>
      <c r="B210" t="s">
        <v>778</v>
      </c>
      <c r="C210" t="s">
        <v>381</v>
      </c>
      <c r="D210">
        <v>70</v>
      </c>
      <c r="E210" t="s">
        <v>214</v>
      </c>
      <c r="F210" t="s">
        <v>226</v>
      </c>
      <c r="G210" t="s">
        <v>48</v>
      </c>
      <c r="I210">
        <v>562.125682830811</v>
      </c>
      <c r="J210">
        <v>1669.295853798026</v>
      </c>
      <c r="K210">
        <v>57.882664172935257</v>
      </c>
      <c r="L210">
        <v>3.5234600305556973E-2</v>
      </c>
      <c r="M210">
        <v>1841.829579182112</v>
      </c>
      <c r="N210">
        <v>-668.08893137189921</v>
      </c>
      <c r="O210">
        <v>177.4671802149046</v>
      </c>
      <c r="P210">
        <v>87.321352697362812</v>
      </c>
      <c r="Q210">
        <v>-92.217094681931385</v>
      </c>
      <c r="R210">
        <v>96.071663015531485</v>
      </c>
      <c r="S210">
        <v>-2.660598476482031</v>
      </c>
      <c r="U210" s="50" t="s">
        <v>985</v>
      </c>
    </row>
    <row r="211" spans="1:21" ht="15.75" customHeight="1" x14ac:dyDescent="0.5">
      <c r="A211" t="s">
        <v>457</v>
      </c>
      <c r="B211" t="s">
        <v>778</v>
      </c>
      <c r="C211" t="s">
        <v>381</v>
      </c>
      <c r="D211">
        <v>70</v>
      </c>
      <c r="E211" t="s">
        <v>214</v>
      </c>
      <c r="F211" t="s">
        <v>226</v>
      </c>
      <c r="G211" t="s">
        <v>48</v>
      </c>
      <c r="I211">
        <v>998.65227937698398</v>
      </c>
      <c r="J211">
        <v>3450.1242653598711</v>
      </c>
      <c r="K211">
        <v>152.2138180506247</v>
      </c>
      <c r="L211">
        <v>0.49821424484252907</v>
      </c>
      <c r="M211">
        <v>3565.0510929158941</v>
      </c>
      <c r="N211">
        <v>-587.48722935403021</v>
      </c>
      <c r="O211">
        <v>185.3554775095088</v>
      </c>
      <c r="P211">
        <v>225.89676561806041</v>
      </c>
      <c r="Q211">
        <v>-924.44967931955432</v>
      </c>
      <c r="R211">
        <v>394.01034023686691</v>
      </c>
      <c r="S211">
        <v>-16.227043408250971</v>
      </c>
      <c r="U211" s="50" t="s">
        <v>986</v>
      </c>
    </row>
    <row r="212" spans="1:21" ht="15.75" customHeight="1" x14ac:dyDescent="0.5">
      <c r="A212" t="s">
        <v>460</v>
      </c>
      <c r="B212" t="s">
        <v>778</v>
      </c>
      <c r="C212" t="s">
        <v>381</v>
      </c>
      <c r="D212" t="s">
        <v>354</v>
      </c>
      <c r="E212" t="s">
        <v>214</v>
      </c>
      <c r="F212" t="s">
        <v>216</v>
      </c>
      <c r="G212" t="s">
        <v>231</v>
      </c>
      <c r="I212">
        <v>284.38553214073198</v>
      </c>
      <c r="J212">
        <v>1148.5073342053311</v>
      </c>
      <c r="K212">
        <v>682.42891412710367</v>
      </c>
      <c r="L212">
        <v>4.4033527374269799E-3</v>
      </c>
      <c r="M212">
        <v>1116.8491243645769</v>
      </c>
      <c r="N212">
        <v>-29.248011792296211</v>
      </c>
      <c r="O212">
        <v>31.491673658423281</v>
      </c>
      <c r="P212">
        <v>673.3837364717017</v>
      </c>
      <c r="Q212">
        <v>42.656041661003307</v>
      </c>
      <c r="R212">
        <v>34.484818094921252</v>
      </c>
      <c r="S212">
        <v>6.3444541961005596</v>
      </c>
      <c r="U212" s="50" t="s">
        <v>987</v>
      </c>
    </row>
    <row r="213" spans="1:21" ht="15.75" customHeight="1" x14ac:dyDescent="0.5">
      <c r="A213" t="s">
        <v>460</v>
      </c>
      <c r="B213" t="s">
        <v>778</v>
      </c>
      <c r="C213" t="s">
        <v>381</v>
      </c>
      <c r="D213" t="s">
        <v>354</v>
      </c>
      <c r="E213" t="s">
        <v>214</v>
      </c>
      <c r="F213" t="s">
        <v>216</v>
      </c>
      <c r="G213" t="s">
        <v>231</v>
      </c>
      <c r="I213">
        <v>293.22877526283298</v>
      </c>
      <c r="J213">
        <v>1156.644913240317</v>
      </c>
      <c r="K213">
        <v>658.06877981454284</v>
      </c>
      <c r="L213">
        <v>-2.2051632404327001E-2</v>
      </c>
      <c r="M213">
        <v>1088.3653782669271</v>
      </c>
      <c r="N213">
        <v>121.9506675432892</v>
      </c>
      <c r="O213">
        <v>49.555138235170404</v>
      </c>
      <c r="P213">
        <v>650.63177957089476</v>
      </c>
      <c r="Q213">
        <v>154.00532207512001</v>
      </c>
      <c r="R213">
        <v>52.821840628416993</v>
      </c>
      <c r="S213">
        <v>5.5105066189863798</v>
      </c>
      <c r="U213" s="50" t="s">
        <v>988</v>
      </c>
    </row>
    <row r="214" spans="1:21" ht="15.75" customHeight="1" x14ac:dyDescent="0.5">
      <c r="A214" t="s">
        <v>460</v>
      </c>
      <c r="B214" t="s">
        <v>778</v>
      </c>
      <c r="C214" t="s">
        <v>381</v>
      </c>
      <c r="D214" t="s">
        <v>354</v>
      </c>
      <c r="E214" t="s">
        <v>214</v>
      </c>
      <c r="F214" t="s">
        <v>216</v>
      </c>
      <c r="G214" t="s">
        <v>231</v>
      </c>
      <c r="I214">
        <v>284.386664628983</v>
      </c>
      <c r="J214">
        <v>1426.465482043564</v>
      </c>
      <c r="K214">
        <v>946.94256004308534</v>
      </c>
      <c r="L214">
        <v>-8.8422894477849789E-3</v>
      </c>
      <c r="M214">
        <v>1363.8951387131269</v>
      </c>
      <c r="N214">
        <v>135.81070662076061</v>
      </c>
      <c r="O214">
        <v>50.698945936271031</v>
      </c>
      <c r="P214">
        <v>882.918578843928</v>
      </c>
      <c r="Q214">
        <v>197.46475217535109</v>
      </c>
      <c r="R214">
        <v>65.945171577125308</v>
      </c>
      <c r="S214">
        <v>5.7136804719386234</v>
      </c>
      <c r="U214" s="50" t="s">
        <v>989</v>
      </c>
    </row>
    <row r="215" spans="1:21" ht="15.75" customHeight="1" x14ac:dyDescent="0.5">
      <c r="A215" t="s">
        <v>460</v>
      </c>
      <c r="B215" t="s">
        <v>778</v>
      </c>
      <c r="C215" t="s">
        <v>381</v>
      </c>
      <c r="D215" t="s">
        <v>354</v>
      </c>
      <c r="E215" t="s">
        <v>214</v>
      </c>
      <c r="F215" t="s">
        <v>216</v>
      </c>
      <c r="G215" t="s">
        <v>231</v>
      </c>
      <c r="I215">
        <v>138.94946873187999</v>
      </c>
      <c r="J215">
        <v>1422.8919535671321</v>
      </c>
      <c r="K215">
        <v>899.97404796837907</v>
      </c>
      <c r="L215">
        <v>-8.7994635105130004E-3</v>
      </c>
      <c r="M215">
        <v>1445.001846078434</v>
      </c>
      <c r="N215">
        <v>193.4578942619014</v>
      </c>
      <c r="O215">
        <v>75.997652233678849</v>
      </c>
      <c r="P215">
        <v>900.082645538571</v>
      </c>
      <c r="Q215">
        <v>271.83469301361907</v>
      </c>
      <c r="R215">
        <v>84.167762146821048</v>
      </c>
      <c r="S215">
        <v>5.3870355599693536</v>
      </c>
      <c r="U215" s="50" t="s">
        <v>990</v>
      </c>
    </row>
    <row r="216" spans="1:21" ht="15.75" customHeight="1" x14ac:dyDescent="0.5">
      <c r="A216" t="s">
        <v>460</v>
      </c>
      <c r="B216" t="s">
        <v>778</v>
      </c>
      <c r="C216" t="s">
        <v>381</v>
      </c>
      <c r="D216" t="s">
        <v>354</v>
      </c>
      <c r="E216" t="s">
        <v>214</v>
      </c>
      <c r="F216" t="s">
        <v>216</v>
      </c>
      <c r="G216" t="s">
        <v>231</v>
      </c>
      <c r="I216">
        <v>94.830892980098696</v>
      </c>
      <c r="J216">
        <v>1428.213710890557</v>
      </c>
      <c r="K216">
        <v>960.04347772829965</v>
      </c>
      <c r="L216">
        <v>-1.7642371356487298E-2</v>
      </c>
      <c r="M216">
        <v>1487.491534017312</v>
      </c>
      <c r="N216">
        <v>12.75235301528028</v>
      </c>
      <c r="O216">
        <v>45.865421505006907</v>
      </c>
      <c r="P216">
        <v>950.48239641619125</v>
      </c>
      <c r="Q216">
        <v>35.341512956536228</v>
      </c>
      <c r="R216">
        <v>18.379367842553759</v>
      </c>
      <c r="S216">
        <v>6.9636072498807602</v>
      </c>
      <c r="U216" s="50" t="s">
        <v>991</v>
      </c>
    </row>
    <row r="217" spans="1:21" ht="15.75" customHeight="1" x14ac:dyDescent="0.5">
      <c r="A217" t="s">
        <v>463</v>
      </c>
      <c r="B217" t="s">
        <v>778</v>
      </c>
      <c r="C217" t="s">
        <v>381</v>
      </c>
      <c r="D217" t="s">
        <v>354</v>
      </c>
      <c r="E217" t="s">
        <v>214</v>
      </c>
      <c r="F217" t="s">
        <v>216</v>
      </c>
      <c r="G217" t="s">
        <v>231</v>
      </c>
      <c r="I217">
        <v>623.89981746673595</v>
      </c>
      <c r="J217">
        <v>1187.4435032970221</v>
      </c>
      <c r="K217">
        <v>189.32162295760591</v>
      </c>
      <c r="L217">
        <v>3.0840218067169019E-2</v>
      </c>
      <c r="M217">
        <v>1318.427037904358</v>
      </c>
      <c r="N217">
        <v>26.732034734158109</v>
      </c>
      <c r="O217">
        <v>96.167130566435233</v>
      </c>
      <c r="P217">
        <v>368.90135278863602</v>
      </c>
      <c r="Q217">
        <v>55.707045020692988</v>
      </c>
      <c r="R217">
        <v>123.20648929324039</v>
      </c>
      <c r="S217">
        <v>4.1310363495938649</v>
      </c>
      <c r="U217" s="50" t="s">
        <v>992</v>
      </c>
    </row>
    <row r="218" spans="1:21" ht="15.75" customHeight="1" x14ac:dyDescent="0.5">
      <c r="A218" t="s">
        <v>463</v>
      </c>
      <c r="B218" t="s">
        <v>778</v>
      </c>
      <c r="C218" t="s">
        <v>381</v>
      </c>
      <c r="D218" t="s">
        <v>354</v>
      </c>
      <c r="E218" t="s">
        <v>214</v>
      </c>
      <c r="F218" t="s">
        <v>216</v>
      </c>
      <c r="G218" t="s">
        <v>231</v>
      </c>
      <c r="I218">
        <v>257.93537497520401</v>
      </c>
      <c r="J218">
        <v>575.85994148809357</v>
      </c>
      <c r="K218">
        <v>445.39770467217949</v>
      </c>
      <c r="L218">
        <v>0.11901400983333631</v>
      </c>
      <c r="M218">
        <v>599.7525778201217</v>
      </c>
      <c r="N218">
        <v>62.745906088071372</v>
      </c>
      <c r="O218">
        <v>16.61766933985686</v>
      </c>
      <c r="P218">
        <v>496.15673246450137</v>
      </c>
      <c r="Q218">
        <v>-49.652262589273391</v>
      </c>
      <c r="R218">
        <v>44.682736823396269</v>
      </c>
      <c r="S218">
        <v>5.5603399105388789</v>
      </c>
      <c r="U218" s="50" t="s">
        <v>993</v>
      </c>
    </row>
    <row r="219" spans="1:21" ht="15.75" customHeight="1" x14ac:dyDescent="0.5">
      <c r="A219" t="s">
        <v>466</v>
      </c>
      <c r="B219" t="s">
        <v>778</v>
      </c>
      <c r="C219" t="s">
        <v>336</v>
      </c>
      <c r="D219">
        <v>70</v>
      </c>
      <c r="E219" t="s">
        <v>214</v>
      </c>
      <c r="F219" t="s">
        <v>226</v>
      </c>
      <c r="G219" t="s">
        <v>231</v>
      </c>
      <c r="I219">
        <v>209.42752063274401</v>
      </c>
      <c r="J219">
        <v>1610.509221744569</v>
      </c>
      <c r="K219">
        <v>1273.4747753957511</v>
      </c>
      <c r="L219">
        <v>-4.400044679641002E-3</v>
      </c>
      <c r="M219">
        <v>1559.1288789462931</v>
      </c>
      <c r="N219">
        <v>34.674527855845326</v>
      </c>
      <c r="O219">
        <v>63.446354300911537</v>
      </c>
      <c r="P219">
        <v>1281.7601538214001</v>
      </c>
      <c r="Q219">
        <v>52.767005921778257</v>
      </c>
      <c r="R219">
        <v>46.846880499083497</v>
      </c>
      <c r="S219">
        <v>7.0558180742655736</v>
      </c>
      <c r="U219" s="50" t="s">
        <v>994</v>
      </c>
    </row>
    <row r="220" spans="1:21" ht="15.75" customHeight="1" x14ac:dyDescent="0.5">
      <c r="A220" t="s">
        <v>466</v>
      </c>
      <c r="B220" t="s">
        <v>778</v>
      </c>
      <c r="C220" t="s">
        <v>336</v>
      </c>
      <c r="D220">
        <v>70</v>
      </c>
      <c r="E220" t="s">
        <v>214</v>
      </c>
      <c r="F220" t="s">
        <v>226</v>
      </c>
      <c r="G220" t="s">
        <v>231</v>
      </c>
      <c r="I220">
        <v>121.27874046564099</v>
      </c>
      <c r="J220">
        <v>1694.471429419345</v>
      </c>
      <c r="K220">
        <v>1442.921111746663</v>
      </c>
      <c r="L220">
        <v>-2.6510931551456989E-2</v>
      </c>
      <c r="M220">
        <v>1738.028243063897</v>
      </c>
      <c r="N220">
        <v>78.003041209862886</v>
      </c>
      <c r="O220">
        <v>125.8364802061536</v>
      </c>
      <c r="P220">
        <v>1417.24206489324</v>
      </c>
      <c r="Q220">
        <v>78.666263568917429</v>
      </c>
      <c r="R220">
        <v>64.85766252170113</v>
      </c>
      <c r="S220">
        <v>7.0600797927488941</v>
      </c>
      <c r="U220" s="50" t="s">
        <v>995</v>
      </c>
    </row>
    <row r="221" spans="1:21" ht="15.75" customHeight="1" x14ac:dyDescent="0.5">
      <c r="A221" t="s">
        <v>466</v>
      </c>
      <c r="B221" t="s">
        <v>778</v>
      </c>
      <c r="C221" t="s">
        <v>336</v>
      </c>
      <c r="D221">
        <v>70</v>
      </c>
      <c r="E221" t="s">
        <v>214</v>
      </c>
      <c r="F221" t="s">
        <v>226</v>
      </c>
      <c r="G221" t="s">
        <v>231</v>
      </c>
      <c r="I221">
        <v>165.38834571838399</v>
      </c>
      <c r="J221">
        <v>1846.299936812826</v>
      </c>
      <c r="K221">
        <v>1647.476633786561</v>
      </c>
      <c r="L221">
        <v>3.5272225737572022E-2</v>
      </c>
      <c r="M221">
        <v>1852.251531833409</v>
      </c>
      <c r="N221">
        <v>80.857847772894274</v>
      </c>
      <c r="O221">
        <v>75.079485286052105</v>
      </c>
      <c r="P221">
        <v>1578.985087005007</v>
      </c>
      <c r="Q221">
        <v>83.279061036364283</v>
      </c>
      <c r="R221">
        <v>78.254388699291312</v>
      </c>
      <c r="S221">
        <v>7.0045316537441327</v>
      </c>
      <c r="U221" s="50" t="s">
        <v>996</v>
      </c>
    </row>
    <row r="222" spans="1:21" ht="14.25" customHeight="1" x14ac:dyDescent="0.5">
      <c r="A222" t="s">
        <v>466</v>
      </c>
      <c r="B222" t="s">
        <v>778</v>
      </c>
      <c r="C222" t="s">
        <v>336</v>
      </c>
      <c r="D222">
        <v>70</v>
      </c>
      <c r="E222" t="s">
        <v>214</v>
      </c>
      <c r="F222" t="s">
        <v>226</v>
      </c>
      <c r="G222" t="s">
        <v>231</v>
      </c>
      <c r="I222">
        <v>112.442880868912</v>
      </c>
      <c r="J222">
        <v>2306.2147365559681</v>
      </c>
      <c r="K222">
        <v>1540.287861481931</v>
      </c>
      <c r="L222">
        <v>-7.4957974255084991E-2</v>
      </c>
      <c r="M222">
        <v>2230.9479400999162</v>
      </c>
      <c r="N222">
        <v>123.88388120168629</v>
      </c>
      <c r="O222">
        <v>118.0903024318215</v>
      </c>
      <c r="P222">
        <v>1467.0937250211821</v>
      </c>
      <c r="Q222">
        <v>-215.79435863876211</v>
      </c>
      <c r="R222">
        <v>155.7097422192405</v>
      </c>
      <c r="S222">
        <v>6.571154313021851</v>
      </c>
      <c r="U222" s="50" t="s">
        <v>997</v>
      </c>
    </row>
    <row r="223" spans="1:21" ht="15.75" customHeight="1" x14ac:dyDescent="0.5">
      <c r="A223" t="s">
        <v>440</v>
      </c>
      <c r="B223" t="s">
        <v>778</v>
      </c>
      <c r="C223" t="s">
        <v>381</v>
      </c>
      <c r="D223" t="s">
        <v>354</v>
      </c>
      <c r="E223" t="s">
        <v>214</v>
      </c>
      <c r="F223" t="s">
        <v>216</v>
      </c>
      <c r="G223" t="s">
        <v>231</v>
      </c>
      <c r="I223">
        <v>187.39625811576801</v>
      </c>
      <c r="J223">
        <v>1713.2702166388769</v>
      </c>
      <c r="K223">
        <v>1124.55874464717</v>
      </c>
      <c r="L223">
        <v>-1.7634093761444009E-2</v>
      </c>
      <c r="M223">
        <v>1722.1804853057481</v>
      </c>
      <c r="N223">
        <v>117.9913204964835</v>
      </c>
      <c r="O223">
        <v>35.365549387510107</v>
      </c>
      <c r="P223">
        <v>1141.9366280817001</v>
      </c>
      <c r="Q223">
        <v>36.721161186851987</v>
      </c>
      <c r="R223">
        <v>20.47233661476152</v>
      </c>
      <c r="S223">
        <v>6.8402037629172412</v>
      </c>
      <c r="U223" s="50" t="s">
        <v>998</v>
      </c>
    </row>
    <row r="224" spans="1:21" ht="15.75" customHeight="1" x14ac:dyDescent="0.5">
      <c r="A224" t="s">
        <v>460</v>
      </c>
      <c r="B224" t="s">
        <v>778</v>
      </c>
      <c r="C224" t="s">
        <v>381</v>
      </c>
      <c r="D224" t="s">
        <v>354</v>
      </c>
      <c r="E224" t="s">
        <v>214</v>
      </c>
      <c r="F224" t="s">
        <v>216</v>
      </c>
      <c r="G224" t="s">
        <v>231</v>
      </c>
      <c r="I224">
        <v>209.42984521388999</v>
      </c>
      <c r="J224">
        <v>801.46533789707905</v>
      </c>
      <c r="K224">
        <v>529.16905111074152</v>
      </c>
      <c r="L224">
        <v>8.7916851099212323E-7</v>
      </c>
      <c r="M224">
        <v>780.77093186523518</v>
      </c>
      <c r="N224">
        <v>50.226447018316428</v>
      </c>
      <c r="O224">
        <v>20.694144377914441</v>
      </c>
      <c r="P224">
        <v>500.19574482968687</v>
      </c>
      <c r="Q224">
        <v>104.0706653270453</v>
      </c>
      <c r="R224">
        <v>35.481191474607293</v>
      </c>
      <c r="S224">
        <v>5.8274947016136203</v>
      </c>
      <c r="U224" s="50" t="s">
        <v>999</v>
      </c>
    </row>
    <row r="225" spans="1:21" ht="15.75" customHeight="1" x14ac:dyDescent="0.5">
      <c r="A225" t="s">
        <v>460</v>
      </c>
      <c r="B225" t="s">
        <v>778</v>
      </c>
      <c r="C225" t="s">
        <v>381</v>
      </c>
      <c r="D225" t="s">
        <v>354</v>
      </c>
      <c r="E225" t="s">
        <v>214</v>
      </c>
      <c r="F225" t="s">
        <v>216</v>
      </c>
      <c r="G225" t="s">
        <v>231</v>
      </c>
      <c r="I225">
        <v>205.02914488315599</v>
      </c>
      <c r="J225">
        <v>1179.1383853739219</v>
      </c>
      <c r="K225">
        <v>836.14419564006459</v>
      </c>
      <c r="L225">
        <v>-1.7599731683730999E-2</v>
      </c>
      <c r="M225">
        <v>1177.695763644276</v>
      </c>
      <c r="N225">
        <v>44.728945636968319</v>
      </c>
      <c r="O225">
        <v>38.004399007267139</v>
      </c>
      <c r="P225">
        <v>774.62667991899195</v>
      </c>
      <c r="Q225">
        <v>100.51733217693329</v>
      </c>
      <c r="R225">
        <v>42.261912654226599</v>
      </c>
      <c r="S225">
        <v>6.3493640788384234</v>
      </c>
      <c r="U225" s="50" t="s">
        <v>1000</v>
      </c>
    </row>
    <row r="226" spans="1:21" ht="15.75" customHeight="1" x14ac:dyDescent="0.5">
      <c r="A226" t="s">
        <v>460</v>
      </c>
      <c r="B226" t="s">
        <v>778</v>
      </c>
      <c r="C226" t="s">
        <v>381</v>
      </c>
      <c r="D226" t="s">
        <v>354</v>
      </c>
      <c r="E226" t="s">
        <v>214</v>
      </c>
      <c r="F226" t="s">
        <v>216</v>
      </c>
      <c r="G226" t="s">
        <v>231</v>
      </c>
      <c r="I226">
        <v>187.39208579063401</v>
      </c>
      <c r="J226">
        <v>1325.6969404655631</v>
      </c>
      <c r="K226">
        <v>755.81908410415895</v>
      </c>
      <c r="L226">
        <v>0</v>
      </c>
      <c r="M226">
        <v>1354.8875627408011</v>
      </c>
      <c r="N226">
        <v>114.1039850448644</v>
      </c>
      <c r="O226">
        <v>60.744880185770349</v>
      </c>
      <c r="P226">
        <v>722.83208753666315</v>
      </c>
      <c r="Q226">
        <v>114.0616146008603</v>
      </c>
      <c r="R226">
        <v>50.331355714489128</v>
      </c>
      <c r="S226">
        <v>5.8036873066775474</v>
      </c>
      <c r="U226" s="50" t="s">
        <v>1001</v>
      </c>
    </row>
    <row r="227" spans="1:21" ht="15.75" customHeight="1" x14ac:dyDescent="0.5">
      <c r="A227" t="s">
        <v>468</v>
      </c>
      <c r="B227" t="s">
        <v>778</v>
      </c>
      <c r="C227" t="s">
        <v>381</v>
      </c>
      <c r="D227" t="s">
        <v>354</v>
      </c>
      <c r="E227" t="s">
        <v>214</v>
      </c>
      <c r="F227" t="s">
        <v>226</v>
      </c>
      <c r="G227" t="s">
        <v>231</v>
      </c>
      <c r="I227">
        <v>257.93802738189697</v>
      </c>
      <c r="J227">
        <v>2715.7271627960208</v>
      </c>
      <c r="K227">
        <v>1397.660696001137</v>
      </c>
      <c r="L227">
        <v>4.4016838073739914E-3</v>
      </c>
      <c r="M227">
        <v>2614.808004271008</v>
      </c>
      <c r="N227">
        <v>-270.47161193935148</v>
      </c>
      <c r="O227">
        <v>143.85229477063459</v>
      </c>
      <c r="P227">
        <v>1414.0992617818381</v>
      </c>
      <c r="Q227">
        <v>-317.47417412514119</v>
      </c>
      <c r="R227">
        <v>93.917269323205034</v>
      </c>
      <c r="S227">
        <v>5.5185933114757129</v>
      </c>
      <c r="U227" s="50" t="s">
        <v>1002</v>
      </c>
    </row>
    <row r="228" spans="1:21" ht="15.75" customHeight="1" x14ac:dyDescent="0.5">
      <c r="A228" t="s">
        <v>468</v>
      </c>
      <c r="B228" t="s">
        <v>778</v>
      </c>
      <c r="C228" t="s">
        <v>381</v>
      </c>
      <c r="D228" t="s">
        <v>354</v>
      </c>
      <c r="E228" t="s">
        <v>214</v>
      </c>
      <c r="F228" t="s">
        <v>226</v>
      </c>
      <c r="G228" t="s">
        <v>231</v>
      </c>
      <c r="I228">
        <v>196.227461099625</v>
      </c>
      <c r="J228">
        <v>1982.593575543601</v>
      </c>
      <c r="K228">
        <v>855.77448475424637</v>
      </c>
      <c r="L228">
        <v>-3.523997962474798E-2</v>
      </c>
      <c r="M228">
        <v>1893.4525326293251</v>
      </c>
      <c r="N228">
        <v>73.384936046552866</v>
      </c>
      <c r="O228">
        <v>83.881368761255516</v>
      </c>
      <c r="P228">
        <v>883.17710997272809</v>
      </c>
      <c r="Q228">
        <v>21.298256510401071</v>
      </c>
      <c r="R228">
        <v>51.361104117083812</v>
      </c>
      <c r="S228">
        <v>6.3640150787185306</v>
      </c>
      <c r="U228" s="50" t="s">
        <v>1003</v>
      </c>
    </row>
    <row r="229" spans="1:21" ht="15.75" customHeight="1" x14ac:dyDescent="0.5">
      <c r="A229" t="s">
        <v>468</v>
      </c>
      <c r="B229" t="s">
        <v>778</v>
      </c>
      <c r="C229" t="s">
        <v>381</v>
      </c>
      <c r="D229" t="s">
        <v>354</v>
      </c>
      <c r="E229" t="s">
        <v>214</v>
      </c>
      <c r="F229" t="s">
        <v>226</v>
      </c>
      <c r="G229" t="s">
        <v>231</v>
      </c>
      <c r="I229">
        <v>354.938864707947</v>
      </c>
      <c r="J229">
        <v>2405.9271643958409</v>
      </c>
      <c r="K229">
        <v>1274.1576006003111</v>
      </c>
      <c r="L229">
        <v>3.0855178833007979E-2</v>
      </c>
      <c r="M229">
        <v>2433.6915635805121</v>
      </c>
      <c r="N229">
        <v>370.59949046270322</v>
      </c>
      <c r="O229">
        <v>99.974443193498558</v>
      </c>
      <c r="P229">
        <v>1315.1423539143691</v>
      </c>
      <c r="Q229">
        <v>-71.501732897588454</v>
      </c>
      <c r="R229">
        <v>63.894948470435203</v>
      </c>
      <c r="S229">
        <v>5.7637719367414233</v>
      </c>
      <c r="U229" s="50" t="s">
        <v>1004</v>
      </c>
    </row>
    <row r="230" spans="1:21" ht="15.75" customHeight="1" x14ac:dyDescent="0.5">
      <c r="A230" t="s">
        <v>468</v>
      </c>
      <c r="B230" t="s">
        <v>778</v>
      </c>
      <c r="C230" t="s">
        <v>381</v>
      </c>
      <c r="D230" t="s">
        <v>354</v>
      </c>
      <c r="E230" t="s">
        <v>214</v>
      </c>
      <c r="F230" t="s">
        <v>226</v>
      </c>
      <c r="G230" t="s">
        <v>231</v>
      </c>
      <c r="I230">
        <v>297.63916134834301</v>
      </c>
      <c r="J230">
        <v>2342.078818352546</v>
      </c>
      <c r="K230">
        <v>1676.0018154685661</v>
      </c>
      <c r="L230">
        <v>-7.4952960014342984E-2</v>
      </c>
      <c r="M230">
        <v>2357.2946403564079</v>
      </c>
      <c r="N230">
        <v>50.780579537164613</v>
      </c>
      <c r="O230">
        <v>48.384272679454007</v>
      </c>
      <c r="P230">
        <v>1520.124892051494</v>
      </c>
      <c r="Q230">
        <v>44.240246455973868</v>
      </c>
      <c r="R230">
        <v>108.1354707414341</v>
      </c>
      <c r="S230">
        <v>7.0305575839976289</v>
      </c>
      <c r="U230" s="50" t="s">
        <v>1005</v>
      </c>
    </row>
    <row r="231" spans="1:21" ht="15.75" customHeight="1" x14ac:dyDescent="0.5">
      <c r="A231" t="s">
        <v>470</v>
      </c>
      <c r="B231" t="s">
        <v>778</v>
      </c>
      <c r="C231" t="s">
        <v>381</v>
      </c>
      <c r="D231" t="s">
        <v>354</v>
      </c>
      <c r="E231" t="s">
        <v>214</v>
      </c>
      <c r="F231" t="s">
        <v>226</v>
      </c>
      <c r="G231" t="s">
        <v>231</v>
      </c>
      <c r="I231">
        <v>200.62722265720399</v>
      </c>
      <c r="J231">
        <v>2100.9429547773188</v>
      </c>
      <c r="K231">
        <v>1544.0922719159771</v>
      </c>
      <c r="L231">
        <v>-1.3202279806137E-2</v>
      </c>
      <c r="M231">
        <v>2082.6085140060509</v>
      </c>
      <c r="N231">
        <v>25.954114300323909</v>
      </c>
      <c r="O231">
        <v>53.053419758685337</v>
      </c>
      <c r="P231">
        <v>1560.9290793766129</v>
      </c>
      <c r="Q231">
        <v>-155.224433682479</v>
      </c>
      <c r="R231">
        <v>65.17081158123959</v>
      </c>
      <c r="S231">
        <v>7.0076198094283253</v>
      </c>
      <c r="U231" s="50" t="s">
        <v>1006</v>
      </c>
    </row>
    <row r="232" spans="1:21" ht="15.75" customHeight="1" x14ac:dyDescent="0.5">
      <c r="A232" t="s">
        <v>470</v>
      </c>
      <c r="B232" t="s">
        <v>778</v>
      </c>
      <c r="C232" t="s">
        <v>381</v>
      </c>
      <c r="D232" t="s">
        <v>354</v>
      </c>
      <c r="E232" t="s">
        <v>214</v>
      </c>
      <c r="F232" t="s">
        <v>226</v>
      </c>
      <c r="G232" t="s">
        <v>231</v>
      </c>
      <c r="I232">
        <v>279.98957037925697</v>
      </c>
      <c r="J232">
        <v>2286.5450024454522</v>
      </c>
      <c r="K232">
        <v>1150.9898701016909</v>
      </c>
      <c r="L232">
        <v>-2.6516616344452019E-2</v>
      </c>
      <c r="M232">
        <v>2249.377950007517</v>
      </c>
      <c r="N232">
        <v>13.91525314867795</v>
      </c>
      <c r="O232">
        <v>95.861594961508061</v>
      </c>
      <c r="P232">
        <v>1231.058296297188</v>
      </c>
      <c r="Q232">
        <v>-375.52164198559223</v>
      </c>
      <c r="R232">
        <v>114.7200155061612</v>
      </c>
      <c r="S232">
        <v>5.6268095986118221</v>
      </c>
      <c r="U232" s="50" t="s">
        <v>1007</v>
      </c>
    </row>
    <row r="233" spans="1:21" ht="15.75" customHeight="1" x14ac:dyDescent="0.5">
      <c r="A233" t="s">
        <v>470</v>
      </c>
      <c r="B233" t="s">
        <v>778</v>
      </c>
      <c r="C233" t="s">
        <v>381</v>
      </c>
      <c r="D233" t="s">
        <v>354</v>
      </c>
      <c r="E233" t="s">
        <v>214</v>
      </c>
      <c r="F233" t="s">
        <v>226</v>
      </c>
      <c r="G233" t="s">
        <v>231</v>
      </c>
      <c r="I233">
        <v>257.93901085853599</v>
      </c>
      <c r="J233">
        <v>1853.638472943652</v>
      </c>
      <c r="K233">
        <v>905.94767580985865</v>
      </c>
      <c r="L233">
        <v>-5.7355150580406022E-2</v>
      </c>
      <c r="M233">
        <v>1780.6168942043209</v>
      </c>
      <c r="N233">
        <v>-100.4077601802567</v>
      </c>
      <c r="O233">
        <v>85.89291132830671</v>
      </c>
      <c r="P233">
        <v>899.69339506281938</v>
      </c>
      <c r="Q233">
        <v>-46.471302699360649</v>
      </c>
      <c r="R233">
        <v>18.712635791179061</v>
      </c>
      <c r="S233">
        <v>6.4527598999481786</v>
      </c>
      <c r="U233" s="50" t="s">
        <v>1008</v>
      </c>
    </row>
    <row r="234" spans="1:21" ht="15.75" customHeight="1" x14ac:dyDescent="0.5">
      <c r="A234" t="s">
        <v>472</v>
      </c>
      <c r="B234" t="s">
        <v>778</v>
      </c>
      <c r="C234" t="s">
        <v>336</v>
      </c>
      <c r="D234">
        <v>70</v>
      </c>
      <c r="E234" t="s">
        <v>214</v>
      </c>
      <c r="F234" t="s">
        <v>226</v>
      </c>
      <c r="G234" t="s">
        <v>429</v>
      </c>
      <c r="I234">
        <v>160.95532476902</v>
      </c>
      <c r="J234">
        <v>3824.7875482339318</v>
      </c>
      <c r="K234">
        <v>3352.38046133538</v>
      </c>
      <c r="L234">
        <v>4.4112101197243E-2</v>
      </c>
      <c r="M234">
        <v>3957.7064662804241</v>
      </c>
      <c r="N234">
        <v>32.979681699633602</v>
      </c>
      <c r="O234">
        <v>120.8904277100856</v>
      </c>
      <c r="P234">
        <v>3294.8936260784449</v>
      </c>
      <c r="Q234">
        <v>477.19704109354137</v>
      </c>
      <c r="R234">
        <v>191.80829882777101</v>
      </c>
      <c r="S234">
        <v>7.6915517463626699</v>
      </c>
      <c r="U234" s="50" t="s">
        <v>1009</v>
      </c>
    </row>
    <row r="235" spans="1:21" ht="15.75" customHeight="1" x14ac:dyDescent="0.5">
      <c r="A235" t="s">
        <v>472</v>
      </c>
      <c r="B235" t="s">
        <v>778</v>
      </c>
      <c r="C235" t="s">
        <v>336</v>
      </c>
      <c r="D235">
        <v>70</v>
      </c>
      <c r="E235" t="s">
        <v>214</v>
      </c>
      <c r="F235" t="s">
        <v>226</v>
      </c>
      <c r="G235" t="s">
        <v>429</v>
      </c>
      <c r="I235">
        <v>130.07964193820999</v>
      </c>
      <c r="J235">
        <v>3747.6186219787028</v>
      </c>
      <c r="K235">
        <v>3079.577601555156</v>
      </c>
      <c r="L235">
        <v>-1.3263702392578011E-2</v>
      </c>
      <c r="M235">
        <v>3866.9496320695212</v>
      </c>
      <c r="N235">
        <v>158.66912391265399</v>
      </c>
      <c r="O235">
        <v>165.89978426178061</v>
      </c>
      <c r="P235">
        <v>3107.1870345767238</v>
      </c>
      <c r="Q235">
        <v>40.983065147906927</v>
      </c>
      <c r="R235">
        <v>135.6669229153236</v>
      </c>
      <c r="S235">
        <v>8.0655663306130201</v>
      </c>
      <c r="U235" s="50" t="s">
        <v>1010</v>
      </c>
    </row>
    <row r="236" spans="1:21" ht="15.75" customHeight="1" x14ac:dyDescent="0.5">
      <c r="A236" t="s">
        <v>472</v>
      </c>
      <c r="B236" t="s">
        <v>778</v>
      </c>
      <c r="C236" t="s">
        <v>336</v>
      </c>
      <c r="D236">
        <v>70</v>
      </c>
      <c r="E236" t="s">
        <v>214</v>
      </c>
      <c r="F236" t="s">
        <v>226</v>
      </c>
      <c r="G236" t="s">
        <v>429</v>
      </c>
      <c r="I236">
        <v>134.48214530944799</v>
      </c>
      <c r="J236">
        <v>3919.9080853698351</v>
      </c>
      <c r="K236">
        <v>3175.191208820198</v>
      </c>
      <c r="L236">
        <v>-2.6472978293895989E-2</v>
      </c>
      <c r="M236">
        <v>3929.350691927254</v>
      </c>
      <c r="N236">
        <v>-152.8794862314717</v>
      </c>
      <c r="O236">
        <v>95.178826768975568</v>
      </c>
      <c r="P236">
        <v>3210.8471169899431</v>
      </c>
      <c r="Q236">
        <v>20.672640800065889</v>
      </c>
      <c r="R236">
        <v>73.884078830915982</v>
      </c>
      <c r="S236">
        <v>8.3552358967213998</v>
      </c>
      <c r="U236" s="50" t="s">
        <v>1011</v>
      </c>
    </row>
    <row r="237" spans="1:21" ht="15.75" customHeight="1" x14ac:dyDescent="0.5">
      <c r="A237" t="s">
        <v>472</v>
      </c>
      <c r="B237" t="s">
        <v>778</v>
      </c>
      <c r="C237" t="s">
        <v>336</v>
      </c>
      <c r="D237">
        <v>70</v>
      </c>
      <c r="E237" t="s">
        <v>214</v>
      </c>
      <c r="F237" t="s">
        <v>226</v>
      </c>
      <c r="G237" t="s">
        <v>429</v>
      </c>
      <c r="I237">
        <v>94.827778637409196</v>
      </c>
      <c r="J237">
        <v>2565.4105328880541</v>
      </c>
      <c r="K237">
        <v>1710.3146574461589</v>
      </c>
      <c r="L237">
        <v>-5.7299144566059022E-2</v>
      </c>
      <c r="M237">
        <v>2590.5794577378279</v>
      </c>
      <c r="N237">
        <v>42.881116089800337</v>
      </c>
      <c r="O237">
        <v>116.4554145639286</v>
      </c>
      <c r="P237">
        <v>1701.366761290943</v>
      </c>
      <c r="Q237">
        <v>87.488934675282735</v>
      </c>
      <c r="R237">
        <v>82.90377808870403</v>
      </c>
      <c r="S237">
        <v>7.1908349705452226</v>
      </c>
      <c r="U237" s="50" t="s">
        <v>1012</v>
      </c>
    </row>
    <row r="238" spans="1:21" ht="15.75" customHeight="1" x14ac:dyDescent="0.5">
      <c r="A238" t="s">
        <v>473</v>
      </c>
      <c r="B238" t="s">
        <v>778</v>
      </c>
      <c r="C238" t="s">
        <v>381</v>
      </c>
      <c r="D238" t="s">
        <v>354</v>
      </c>
      <c r="E238" t="s">
        <v>214</v>
      </c>
      <c r="F238" t="s">
        <v>226</v>
      </c>
      <c r="G238" t="s">
        <v>231</v>
      </c>
      <c r="I238">
        <v>240.3354793787</v>
      </c>
      <c r="J238">
        <v>1886.855409237721</v>
      </c>
      <c r="K238">
        <v>1077.050684448147</v>
      </c>
      <c r="L238">
        <v>4.4651478528980049E-3</v>
      </c>
      <c r="M238">
        <v>2003.342027931646</v>
      </c>
      <c r="N238">
        <v>-328.72664099555891</v>
      </c>
      <c r="O238">
        <v>213.07276435125999</v>
      </c>
      <c r="P238">
        <v>1094.587827454021</v>
      </c>
      <c r="Q238">
        <v>-119.070253947976</v>
      </c>
      <c r="R238">
        <v>38.86287158572101</v>
      </c>
      <c r="S238">
        <v>5.6214932443736583</v>
      </c>
      <c r="U238" s="50" t="s">
        <v>1013</v>
      </c>
    </row>
    <row r="239" spans="1:21" ht="15.75" customHeight="1" x14ac:dyDescent="0.5">
      <c r="A239" t="s">
        <v>473</v>
      </c>
      <c r="B239" t="s">
        <v>778</v>
      </c>
      <c r="C239" t="s">
        <v>381</v>
      </c>
      <c r="D239" t="s">
        <v>354</v>
      </c>
      <c r="E239" t="s">
        <v>214</v>
      </c>
      <c r="F239" t="s">
        <v>226</v>
      </c>
      <c r="G239" t="s">
        <v>231</v>
      </c>
      <c r="I239">
        <v>235.87079346179999</v>
      </c>
      <c r="J239">
        <v>1479.0745822424681</v>
      </c>
      <c r="K239">
        <v>1282.242690812596</v>
      </c>
      <c r="L239">
        <v>2.6470929384232011E-2</v>
      </c>
      <c r="M239">
        <v>1669.629291214472</v>
      </c>
      <c r="N239">
        <v>-249.5556599157828</v>
      </c>
      <c r="O239">
        <v>183.33799115655799</v>
      </c>
      <c r="P239">
        <v>1318.7869652760321</v>
      </c>
      <c r="Q239">
        <v>-165.1140076791439</v>
      </c>
      <c r="R239">
        <v>402.02357540734641</v>
      </c>
      <c r="S239">
        <v>5.2355813450558308</v>
      </c>
      <c r="U239" s="50" t="s">
        <v>1014</v>
      </c>
    </row>
    <row r="240" spans="1:21" ht="15.75" customHeight="1" x14ac:dyDescent="0.5">
      <c r="A240" t="s">
        <v>473</v>
      </c>
      <c r="B240" t="s">
        <v>778</v>
      </c>
      <c r="C240" t="s">
        <v>381</v>
      </c>
      <c r="D240" t="s">
        <v>354</v>
      </c>
      <c r="E240" t="s">
        <v>214</v>
      </c>
      <c r="F240" t="s">
        <v>226</v>
      </c>
      <c r="G240" t="s">
        <v>231</v>
      </c>
      <c r="I240">
        <v>310.84975600242598</v>
      </c>
      <c r="J240">
        <v>1838.171842560954</v>
      </c>
      <c r="K240">
        <v>1009.67195073554</v>
      </c>
      <c r="L240">
        <v>5.2906036376952993E-2</v>
      </c>
      <c r="M240">
        <v>2077.2038323013899</v>
      </c>
      <c r="N240">
        <v>-258.95020548701501</v>
      </c>
      <c r="O240">
        <v>195.63682367809781</v>
      </c>
      <c r="P240">
        <v>1206.7030844689191</v>
      </c>
      <c r="Q240">
        <v>-54.187053427123367</v>
      </c>
      <c r="R240">
        <v>157.554278514819</v>
      </c>
      <c r="S240">
        <v>5.5187111920578582</v>
      </c>
      <c r="U240" s="50" t="s">
        <v>1015</v>
      </c>
    </row>
    <row r="241" spans="1:21" ht="15.75" customHeight="1" x14ac:dyDescent="0.5">
      <c r="A241" t="s">
        <v>473</v>
      </c>
      <c r="B241" t="s">
        <v>778</v>
      </c>
      <c r="C241" t="s">
        <v>381</v>
      </c>
      <c r="D241" t="s">
        <v>354</v>
      </c>
      <c r="E241" t="s">
        <v>214</v>
      </c>
      <c r="F241" t="s">
        <v>226</v>
      </c>
      <c r="G241" t="s">
        <v>231</v>
      </c>
      <c r="I241">
        <v>328.48945260047901</v>
      </c>
      <c r="J241">
        <v>2173.071685817863</v>
      </c>
      <c r="K241">
        <v>1147.5969611086041</v>
      </c>
      <c r="L241">
        <v>-3.5250991582869977E-2</v>
      </c>
      <c r="M241">
        <v>2278.9932691624708</v>
      </c>
      <c r="N241">
        <v>-262.50434453094391</v>
      </c>
      <c r="O241">
        <v>96.693218368442444</v>
      </c>
      <c r="P241">
        <v>1340.9082902828141</v>
      </c>
      <c r="Q241">
        <v>-181.05703951168269</v>
      </c>
      <c r="R241">
        <v>122.32147314555991</v>
      </c>
      <c r="S241">
        <v>5.9294806829492801</v>
      </c>
      <c r="U241" s="50" t="s">
        <v>1016</v>
      </c>
    </row>
    <row r="242" spans="1:21" ht="15.75" customHeight="1" x14ac:dyDescent="0.5">
      <c r="A242" t="s">
        <v>473</v>
      </c>
      <c r="B242" t="s">
        <v>778</v>
      </c>
      <c r="C242" t="s">
        <v>381</v>
      </c>
      <c r="D242" t="s">
        <v>354</v>
      </c>
      <c r="E242" t="s">
        <v>214</v>
      </c>
      <c r="F242" t="s">
        <v>226</v>
      </c>
      <c r="G242" t="s">
        <v>231</v>
      </c>
      <c r="I242">
        <v>222.66326844692199</v>
      </c>
      <c r="J242">
        <v>2118.3649667472018</v>
      </c>
      <c r="K242">
        <v>1403.3472214909009</v>
      </c>
      <c r="L242">
        <v>-5.2912935614586022E-2</v>
      </c>
      <c r="M242">
        <v>2205.0668948529628</v>
      </c>
      <c r="N242">
        <v>-125.71976682500279</v>
      </c>
      <c r="O242">
        <v>99.081807235374399</v>
      </c>
      <c r="P242">
        <v>1420.858845481024</v>
      </c>
      <c r="Q242">
        <v>55.351474173647382</v>
      </c>
      <c r="R242">
        <v>67.289802818830353</v>
      </c>
      <c r="S242">
        <v>6.8486344606741412</v>
      </c>
      <c r="U242" s="50" t="s">
        <v>1017</v>
      </c>
    </row>
    <row r="243" spans="1:21" ht="15.75" customHeight="1" x14ac:dyDescent="0.5">
      <c r="A243" t="s">
        <v>473</v>
      </c>
      <c r="B243" t="s">
        <v>778</v>
      </c>
      <c r="C243" t="s">
        <v>381</v>
      </c>
      <c r="D243" t="s">
        <v>354</v>
      </c>
      <c r="E243" t="s">
        <v>214</v>
      </c>
      <c r="F243" t="s">
        <v>226</v>
      </c>
      <c r="G243" t="s">
        <v>231</v>
      </c>
      <c r="I243">
        <v>324.086785316467</v>
      </c>
      <c r="J243">
        <v>2528.6171499376328</v>
      </c>
      <c r="K243">
        <v>1275.648466183852</v>
      </c>
      <c r="L243">
        <v>1.3238847255707009E-2</v>
      </c>
      <c r="M243">
        <v>2498.4008947931911</v>
      </c>
      <c r="N243">
        <v>-223.08746980633029</v>
      </c>
      <c r="O243">
        <v>71.155559120616587</v>
      </c>
      <c r="P243">
        <v>1318.7181381365019</v>
      </c>
      <c r="Q243">
        <v>-103.46336694191361</v>
      </c>
      <c r="R243">
        <v>43.96865364510257</v>
      </c>
      <c r="S243">
        <v>6.0269319664090277</v>
      </c>
      <c r="U243" s="50" t="s">
        <v>1018</v>
      </c>
    </row>
    <row r="244" spans="1:21" ht="15.75" customHeight="1" x14ac:dyDescent="0.5">
      <c r="A244" t="s">
        <v>475</v>
      </c>
      <c r="B244" t="s">
        <v>778</v>
      </c>
      <c r="C244" t="s">
        <v>336</v>
      </c>
      <c r="D244" t="s">
        <v>476</v>
      </c>
      <c r="E244" t="s">
        <v>214</v>
      </c>
      <c r="F244" t="s">
        <v>226</v>
      </c>
      <c r="G244" t="s">
        <v>48</v>
      </c>
      <c r="I244">
        <v>297.63630032539402</v>
      </c>
      <c r="J244">
        <v>2317.2661795880222</v>
      </c>
      <c r="K244">
        <v>836.50485521595601</v>
      </c>
      <c r="L244">
        <v>0.101405695080757</v>
      </c>
      <c r="M244">
        <v>2372.97175625099</v>
      </c>
      <c r="N244">
        <v>-146.506748557008</v>
      </c>
      <c r="O244">
        <v>70.236035475952988</v>
      </c>
      <c r="P244">
        <v>1054.834790410192</v>
      </c>
      <c r="Q244">
        <v>-718.22117366399289</v>
      </c>
      <c r="R244">
        <v>265.03873023901912</v>
      </c>
      <c r="S244">
        <v>3.0507541295714709</v>
      </c>
      <c r="U244" s="50" t="s">
        <v>1019</v>
      </c>
    </row>
    <row r="245" spans="1:21" ht="15.75" customHeight="1" x14ac:dyDescent="0.5">
      <c r="A245" t="s">
        <v>475</v>
      </c>
      <c r="B245" t="s">
        <v>778</v>
      </c>
      <c r="C245" t="s">
        <v>336</v>
      </c>
      <c r="D245" t="s">
        <v>476</v>
      </c>
      <c r="E245" t="s">
        <v>214</v>
      </c>
      <c r="F245" t="s">
        <v>226</v>
      </c>
      <c r="G245" t="s">
        <v>48</v>
      </c>
      <c r="I245">
        <v>147.74951338768</v>
      </c>
      <c r="J245">
        <v>2445.9306145545488</v>
      </c>
      <c r="K245">
        <v>2157.2078069378258</v>
      </c>
      <c r="L245">
        <v>4.4035315513610007E-3</v>
      </c>
      <c r="M245">
        <v>2398.7488610616911</v>
      </c>
      <c r="N245">
        <v>-30.813414344205739</v>
      </c>
      <c r="O245">
        <v>77.870173779102771</v>
      </c>
      <c r="P245">
        <v>2128.75228990802</v>
      </c>
      <c r="Q245">
        <v>87.95753430075456</v>
      </c>
      <c r="R245">
        <v>93.931460056926198</v>
      </c>
      <c r="S245">
        <v>7.6815496593683861</v>
      </c>
      <c r="U245" s="50" t="s">
        <v>1020</v>
      </c>
    </row>
    <row r="246" spans="1:21" ht="15.75" customHeight="1" x14ac:dyDescent="0.5">
      <c r="A246" t="s">
        <v>475</v>
      </c>
      <c r="B246" t="s">
        <v>778</v>
      </c>
      <c r="C246" t="s">
        <v>336</v>
      </c>
      <c r="D246" t="s">
        <v>476</v>
      </c>
      <c r="E246" t="s">
        <v>214</v>
      </c>
      <c r="F246" t="s">
        <v>226</v>
      </c>
      <c r="G246" t="s">
        <v>48</v>
      </c>
      <c r="I246">
        <v>271.181762218475</v>
      </c>
      <c r="J246">
        <v>1006.813848667516</v>
      </c>
      <c r="K246">
        <v>692.4161496292835</v>
      </c>
      <c r="L246">
        <v>0.132236927747727</v>
      </c>
      <c r="M246">
        <v>1117.3068452522971</v>
      </c>
      <c r="N246">
        <v>-395.2587068861385</v>
      </c>
      <c r="O246">
        <v>112.03673095122269</v>
      </c>
      <c r="P246">
        <v>876.56377229644102</v>
      </c>
      <c r="Q246">
        <v>-445.38833939278169</v>
      </c>
      <c r="R246">
        <v>207.44225415933269</v>
      </c>
      <c r="S246">
        <v>3.027365332244945</v>
      </c>
      <c r="U246" s="50" t="s">
        <v>1021</v>
      </c>
    </row>
    <row r="247" spans="1:21" ht="15.75" customHeight="1" x14ac:dyDescent="0.5">
      <c r="A247" t="s">
        <v>475</v>
      </c>
      <c r="B247" t="s">
        <v>778</v>
      </c>
      <c r="C247" t="s">
        <v>336</v>
      </c>
      <c r="D247" t="s">
        <v>476</v>
      </c>
      <c r="E247" t="s">
        <v>214</v>
      </c>
      <c r="F247" t="s">
        <v>226</v>
      </c>
      <c r="G247" t="s">
        <v>48</v>
      </c>
      <c r="I247">
        <v>143.352970480919</v>
      </c>
      <c r="J247">
        <v>2545.9729466014251</v>
      </c>
      <c r="K247">
        <v>2082.1335035399288</v>
      </c>
      <c r="L247">
        <v>-8.8350623846049914E-3</v>
      </c>
      <c r="M247">
        <v>2607.3891683428492</v>
      </c>
      <c r="N247">
        <v>-784.14644541603593</v>
      </c>
      <c r="O247">
        <v>179.42925746597609</v>
      </c>
      <c r="P247">
        <v>2004.626209565422</v>
      </c>
      <c r="Q247">
        <v>-660.60139084250409</v>
      </c>
      <c r="R247">
        <v>159.0309035823247</v>
      </c>
      <c r="S247">
        <v>5.4912843183466791</v>
      </c>
      <c r="U247" s="50" t="s">
        <v>1022</v>
      </c>
    </row>
    <row r="248" spans="1:21" ht="15.75" customHeight="1" x14ac:dyDescent="0.5">
      <c r="A248" t="s">
        <v>475</v>
      </c>
      <c r="B248" t="s">
        <v>778</v>
      </c>
      <c r="C248" t="s">
        <v>336</v>
      </c>
      <c r="D248" t="s">
        <v>476</v>
      </c>
      <c r="E248" t="s">
        <v>214</v>
      </c>
      <c r="F248" t="s">
        <v>226</v>
      </c>
      <c r="G248" t="s">
        <v>48</v>
      </c>
      <c r="I248">
        <v>279.99058365821799</v>
      </c>
      <c r="J248">
        <v>2082.1105693266441</v>
      </c>
      <c r="K248">
        <v>1653.473064942217</v>
      </c>
      <c r="L248">
        <v>7.0553272962571023E-2</v>
      </c>
      <c r="M248">
        <v>2166.072177592876</v>
      </c>
      <c r="N248">
        <v>-22.755807824282329</v>
      </c>
      <c r="O248">
        <v>57.157364351794563</v>
      </c>
      <c r="P248">
        <v>1602.7861761776701</v>
      </c>
      <c r="Q248">
        <v>46.205653624530903</v>
      </c>
      <c r="R248">
        <v>75.660012719236477</v>
      </c>
      <c r="S248">
        <v>6.7920161466578746</v>
      </c>
      <c r="U248" s="50" t="s">
        <v>1023</v>
      </c>
    </row>
    <row r="249" spans="1:21" ht="15.75" customHeight="1" x14ac:dyDescent="0.5">
      <c r="A249" t="s">
        <v>477</v>
      </c>
      <c r="B249" t="s">
        <v>778</v>
      </c>
      <c r="C249" t="s">
        <v>336</v>
      </c>
      <c r="D249">
        <v>20</v>
      </c>
      <c r="E249" t="s">
        <v>243</v>
      </c>
      <c r="F249" t="s">
        <v>226</v>
      </c>
      <c r="G249" t="s">
        <v>48</v>
      </c>
      <c r="I249">
        <v>81.592336297035203</v>
      </c>
      <c r="J249">
        <v>1692.4639593551769</v>
      </c>
      <c r="K249">
        <v>1347.4953446439381</v>
      </c>
      <c r="L249">
        <v>-0.1014090925455096</v>
      </c>
      <c r="M249">
        <v>1716.9495375601839</v>
      </c>
      <c r="N249">
        <v>-95.390754014931645</v>
      </c>
      <c r="O249">
        <v>45.108066922745849</v>
      </c>
      <c r="P249">
        <v>1325.9355896466759</v>
      </c>
      <c r="Q249">
        <v>276.68456577400798</v>
      </c>
      <c r="R249">
        <v>98.58164143000009</v>
      </c>
      <c r="S249">
        <v>6.8527738488134577</v>
      </c>
      <c r="U249" s="50" t="s">
        <v>1024</v>
      </c>
    </row>
    <row r="250" spans="1:21" ht="15.75" customHeight="1" x14ac:dyDescent="0.5">
      <c r="A250" t="s">
        <v>477</v>
      </c>
      <c r="B250" t="s">
        <v>778</v>
      </c>
      <c r="C250" t="s">
        <v>336</v>
      </c>
      <c r="D250">
        <v>20</v>
      </c>
      <c r="E250" t="s">
        <v>243</v>
      </c>
      <c r="F250" t="s">
        <v>226</v>
      </c>
      <c r="G250" t="s">
        <v>48</v>
      </c>
      <c r="I250">
        <v>138.95250856876399</v>
      </c>
      <c r="J250">
        <v>2270.3762841865268</v>
      </c>
      <c r="K250">
        <v>1881.8284356351489</v>
      </c>
      <c r="L250">
        <v>-1.7668679356575009E-2</v>
      </c>
      <c r="M250">
        <v>2293.4152703180089</v>
      </c>
      <c r="N250">
        <v>-289.50598392719439</v>
      </c>
      <c r="O250">
        <v>97.952407795308304</v>
      </c>
      <c r="P250">
        <v>1863.0554671613861</v>
      </c>
      <c r="Q250">
        <v>49.562606427539087</v>
      </c>
      <c r="R250">
        <v>78.579354690493886</v>
      </c>
      <c r="S250">
        <v>7.1736794993810262</v>
      </c>
      <c r="U250" s="50" t="s">
        <v>1025</v>
      </c>
    </row>
    <row r="251" spans="1:21" ht="15.75" customHeight="1" x14ac:dyDescent="0.5">
      <c r="A251" t="s">
        <v>477</v>
      </c>
      <c r="B251" t="s">
        <v>778</v>
      </c>
      <c r="C251" t="s">
        <v>336</v>
      </c>
      <c r="D251">
        <v>20</v>
      </c>
      <c r="E251" t="s">
        <v>243</v>
      </c>
      <c r="F251" t="s">
        <v>226</v>
      </c>
      <c r="G251" t="s">
        <v>48</v>
      </c>
      <c r="I251">
        <v>134.48370993137399</v>
      </c>
      <c r="J251">
        <v>1856.516485090875</v>
      </c>
      <c r="K251">
        <v>1581.716659480252</v>
      </c>
      <c r="L251">
        <v>2.2039361298084991E-2</v>
      </c>
      <c r="M251">
        <v>1912.8966261536309</v>
      </c>
      <c r="N251">
        <v>-246.329165486638</v>
      </c>
      <c r="O251">
        <v>88.184714861225913</v>
      </c>
      <c r="P251">
        <v>1582.529798759329</v>
      </c>
      <c r="Q251">
        <v>53.314637104874691</v>
      </c>
      <c r="R251">
        <v>43.524955667235268</v>
      </c>
      <c r="S251">
        <v>6.9039365928232659</v>
      </c>
      <c r="U251" s="50" t="s">
        <v>1026</v>
      </c>
    </row>
    <row r="252" spans="1:21" ht="15.75" customHeight="1" x14ac:dyDescent="0.5">
      <c r="A252" t="s">
        <v>477</v>
      </c>
      <c r="B252" t="s">
        <v>778</v>
      </c>
      <c r="C252" t="s">
        <v>336</v>
      </c>
      <c r="D252">
        <v>20</v>
      </c>
      <c r="E252" t="s">
        <v>243</v>
      </c>
      <c r="F252" t="s">
        <v>226</v>
      </c>
      <c r="G252" t="s">
        <v>48</v>
      </c>
      <c r="I252">
        <v>174.194887280464</v>
      </c>
      <c r="J252">
        <v>1754.8307811942359</v>
      </c>
      <c r="K252">
        <v>1567.591438112896</v>
      </c>
      <c r="L252">
        <v>-4.9173831997983974E-7</v>
      </c>
      <c r="M252">
        <v>1760.4845127464221</v>
      </c>
      <c r="N252">
        <v>-164.7758391871416</v>
      </c>
      <c r="O252">
        <v>71.517610305870079</v>
      </c>
      <c r="P252">
        <v>1523.371756583801</v>
      </c>
      <c r="Q252">
        <v>-46.052076513613201</v>
      </c>
      <c r="R252">
        <v>50.61692847284057</v>
      </c>
      <c r="S252">
        <v>7.0902792095822029</v>
      </c>
      <c r="U252" s="50" t="s">
        <v>1027</v>
      </c>
    </row>
    <row r="253" spans="1:21" ht="15.75" customHeight="1" x14ac:dyDescent="0.5">
      <c r="A253" t="s">
        <v>477</v>
      </c>
      <c r="B253" t="s">
        <v>778</v>
      </c>
      <c r="C253" t="s">
        <v>336</v>
      </c>
      <c r="D253">
        <v>20</v>
      </c>
      <c r="E253" t="s">
        <v>243</v>
      </c>
      <c r="F253" t="s">
        <v>226</v>
      </c>
      <c r="G253" t="s">
        <v>48</v>
      </c>
      <c r="I253">
        <v>191.82999432086899</v>
      </c>
      <c r="J253">
        <v>1734.3190104559451</v>
      </c>
      <c r="K253">
        <v>1590.6213721524909</v>
      </c>
      <c r="L253">
        <v>3.9644092321396013E-2</v>
      </c>
      <c r="M253">
        <v>1789.5398456337491</v>
      </c>
      <c r="N253">
        <v>-272.71708561893678</v>
      </c>
      <c r="O253">
        <v>106.3175230396463</v>
      </c>
      <c r="P253">
        <v>1547.2340824257719</v>
      </c>
      <c r="Q253">
        <v>-118.65405090256171</v>
      </c>
      <c r="R253">
        <v>58.361062665362617</v>
      </c>
      <c r="S253">
        <v>6.5409066040325179</v>
      </c>
      <c r="U253" s="50" t="s">
        <v>1028</v>
      </c>
    </row>
    <row r="254" spans="1:21" ht="14.25" customHeight="1" x14ac:dyDescent="0.45">
      <c r="A254" t="s">
        <v>483</v>
      </c>
      <c r="B254" t="s">
        <v>1029</v>
      </c>
      <c r="C254" t="s">
        <v>381</v>
      </c>
      <c r="D254" t="s">
        <v>354</v>
      </c>
      <c r="E254" t="s">
        <v>214</v>
      </c>
      <c r="F254" t="s">
        <v>226</v>
      </c>
      <c r="G254" t="s">
        <v>231</v>
      </c>
      <c r="I254">
        <v>174.18681085109699</v>
      </c>
      <c r="J254">
        <v>2562.8598814327161</v>
      </c>
      <c r="K254">
        <v>1482.799036077397</v>
      </c>
      <c r="L254">
        <v>-4.8507854342461021E-2</v>
      </c>
      <c r="M254">
        <v>2587.5297502359599</v>
      </c>
      <c r="N254">
        <v>-1.333458355462426</v>
      </c>
      <c r="O254">
        <v>50.191106361782282</v>
      </c>
      <c r="P254">
        <v>1467.117496554808</v>
      </c>
      <c r="Q254">
        <v>46.360839378241742</v>
      </c>
      <c r="R254">
        <v>56.358287029391867</v>
      </c>
      <c r="S254">
        <v>6.9812007559546361</v>
      </c>
    </row>
    <row r="255" spans="1:21" ht="14.25" customHeight="1" x14ac:dyDescent="0.45">
      <c r="A255" t="s">
        <v>483</v>
      </c>
      <c r="B255" t="s">
        <v>1029</v>
      </c>
      <c r="C255" t="s">
        <v>381</v>
      </c>
      <c r="D255" t="s">
        <v>354</v>
      </c>
      <c r="E255" t="s">
        <v>214</v>
      </c>
      <c r="F255" t="s">
        <v>226</v>
      </c>
      <c r="G255" t="s">
        <v>231</v>
      </c>
      <c r="I255">
        <v>324.08237457275402</v>
      </c>
      <c r="J255">
        <v>2271.496333286068</v>
      </c>
      <c r="K255">
        <v>1151.995877245444</v>
      </c>
      <c r="L255">
        <v>3.5464763640247199E-6</v>
      </c>
      <c r="M255">
        <v>2298.8385459506821</v>
      </c>
      <c r="N255">
        <v>-35.880754943374093</v>
      </c>
      <c r="O255">
        <v>40.028810330618462</v>
      </c>
      <c r="P255">
        <v>1093.4828279702881</v>
      </c>
      <c r="Q255">
        <v>102.50229464742959</v>
      </c>
      <c r="R255">
        <v>48.270498700001397</v>
      </c>
      <c r="S255">
        <v>6.0886097358805564</v>
      </c>
    </row>
    <row r="256" spans="1:21" ht="14.25" customHeight="1" x14ac:dyDescent="0.45">
      <c r="A256" t="s">
        <v>483</v>
      </c>
      <c r="B256" t="s">
        <v>1029</v>
      </c>
      <c r="C256" t="s">
        <v>381</v>
      </c>
      <c r="D256" t="s">
        <v>354</v>
      </c>
      <c r="E256" t="s">
        <v>214</v>
      </c>
      <c r="F256" t="s">
        <v>226</v>
      </c>
      <c r="G256" t="s">
        <v>231</v>
      </c>
      <c r="I256">
        <v>200.62382519245099</v>
      </c>
      <c r="J256">
        <v>2451.8525784000281</v>
      </c>
      <c r="K256">
        <v>1426.1688707860319</v>
      </c>
      <c r="L256">
        <v>3.083834052085899E-2</v>
      </c>
      <c r="M256">
        <v>2454.30554235918</v>
      </c>
      <c r="N256">
        <v>0.41777544830665653</v>
      </c>
      <c r="O256">
        <v>14.06783998448898</v>
      </c>
      <c r="P256">
        <v>1353.663363123012</v>
      </c>
      <c r="Q256">
        <v>-14.904516019126961</v>
      </c>
      <c r="R256">
        <v>39.243436317258933</v>
      </c>
      <c r="S256">
        <v>6.7069940880757049</v>
      </c>
    </row>
    <row r="257" spans="1:21" ht="14.25" customHeight="1" x14ac:dyDescent="0.45">
      <c r="A257" t="s">
        <v>483</v>
      </c>
      <c r="B257" t="s">
        <v>1029</v>
      </c>
      <c r="C257" t="s">
        <v>381</v>
      </c>
      <c r="D257" t="s">
        <v>354</v>
      </c>
      <c r="E257" t="s">
        <v>214</v>
      </c>
      <c r="F257" t="s">
        <v>226</v>
      </c>
      <c r="G257" t="s">
        <v>231</v>
      </c>
      <c r="I257">
        <v>152.153849601746</v>
      </c>
      <c r="J257">
        <v>2154.4423256354521</v>
      </c>
      <c r="K257">
        <v>1232.860314556681</v>
      </c>
      <c r="L257">
        <v>4.4118091464042712E-2</v>
      </c>
      <c r="M257">
        <v>2171.65004617253</v>
      </c>
      <c r="N257">
        <v>33.833935684468543</v>
      </c>
      <c r="O257">
        <v>42.633088433628167</v>
      </c>
      <c r="P257">
        <v>1233.1828922899581</v>
      </c>
      <c r="Q257">
        <v>100.64026858189639</v>
      </c>
      <c r="R257">
        <v>62.855995668993003</v>
      </c>
      <c r="S257">
        <v>6.3644743549495839</v>
      </c>
    </row>
    <row r="258" spans="1:21" ht="14.25" customHeight="1" x14ac:dyDescent="0.45">
      <c r="A258" t="s">
        <v>485</v>
      </c>
      <c r="B258" t="s">
        <v>1029</v>
      </c>
      <c r="C258" t="s">
        <v>381</v>
      </c>
      <c r="D258" t="s">
        <v>354</v>
      </c>
      <c r="E258" t="s">
        <v>214</v>
      </c>
      <c r="F258" t="s">
        <v>226</v>
      </c>
      <c r="G258" t="s">
        <v>231</v>
      </c>
      <c r="I258">
        <v>63.968040049076087</v>
      </c>
      <c r="J258">
        <v>1477.277976688971</v>
      </c>
      <c r="K258">
        <v>1063.539166801718</v>
      </c>
      <c r="L258">
        <v>-2.6077032089025232E-6</v>
      </c>
      <c r="M258">
        <v>1443.39893729849</v>
      </c>
      <c r="N258">
        <v>43.054925749665927</v>
      </c>
      <c r="O258">
        <v>16.985434115305239</v>
      </c>
      <c r="P258">
        <v>1073.713427081673</v>
      </c>
      <c r="Q258">
        <v>-2.4789302942590439</v>
      </c>
      <c r="R258">
        <v>20.671131349488121</v>
      </c>
      <c r="S258">
        <v>7.2159225664798106</v>
      </c>
    </row>
    <row r="259" spans="1:21" ht="14.25" customHeight="1" x14ac:dyDescent="0.45">
      <c r="A259" t="s">
        <v>485</v>
      </c>
      <c r="B259" t="s">
        <v>1029</v>
      </c>
      <c r="C259" t="s">
        <v>381</v>
      </c>
      <c r="D259" t="s">
        <v>354</v>
      </c>
      <c r="E259" t="s">
        <v>214</v>
      </c>
      <c r="F259" t="s">
        <v>226</v>
      </c>
      <c r="G259" t="s">
        <v>231</v>
      </c>
      <c r="I259">
        <v>94.830065965652494</v>
      </c>
      <c r="J259">
        <v>1699.284566135226</v>
      </c>
      <c r="K259">
        <v>1150.422821064484</v>
      </c>
      <c r="L259">
        <v>4.4090900570154197E-2</v>
      </c>
      <c r="M259">
        <v>1715.62159834765</v>
      </c>
      <c r="N259">
        <v>87.272066539442221</v>
      </c>
      <c r="O259">
        <v>75.561654347521824</v>
      </c>
      <c r="P259">
        <v>1152.543526684226</v>
      </c>
      <c r="Q259">
        <v>-18.209144858732088</v>
      </c>
      <c r="R259">
        <v>41.628595318957082</v>
      </c>
      <c r="S259">
        <v>6.6812922142006137</v>
      </c>
    </row>
    <row r="260" spans="1:21" ht="14.25" customHeight="1" x14ac:dyDescent="0.45">
      <c r="A260" t="s">
        <v>485</v>
      </c>
      <c r="B260" t="s">
        <v>1029</v>
      </c>
      <c r="C260" t="s">
        <v>381</v>
      </c>
      <c r="D260" t="s">
        <v>354</v>
      </c>
      <c r="E260" t="s">
        <v>214</v>
      </c>
      <c r="F260" t="s">
        <v>226</v>
      </c>
      <c r="G260" t="s">
        <v>231</v>
      </c>
      <c r="I260">
        <v>85.990272462367997</v>
      </c>
      <c r="J260">
        <v>1535.7060523954649</v>
      </c>
      <c r="K260">
        <v>1075.7072064445181</v>
      </c>
      <c r="L260">
        <v>9.25991109106689E-2</v>
      </c>
      <c r="M260">
        <v>1575.6396072498651</v>
      </c>
      <c r="N260">
        <v>35.657571120990042</v>
      </c>
      <c r="O260">
        <v>51.209666267525122</v>
      </c>
      <c r="P260">
        <v>1101.2951415968239</v>
      </c>
      <c r="Q260">
        <v>194.68343898685541</v>
      </c>
      <c r="R260">
        <v>60.889686468322488</v>
      </c>
      <c r="S260">
        <v>6.0999882527676776</v>
      </c>
    </row>
    <row r="261" spans="1:21" ht="14.25" customHeight="1" x14ac:dyDescent="0.45">
      <c r="A261" t="s">
        <v>485</v>
      </c>
      <c r="B261" t="s">
        <v>1029</v>
      </c>
      <c r="C261" t="s">
        <v>381</v>
      </c>
      <c r="D261" t="s">
        <v>354</v>
      </c>
      <c r="E261" t="s">
        <v>214</v>
      </c>
      <c r="F261" t="s">
        <v>226</v>
      </c>
      <c r="G261" t="s">
        <v>231</v>
      </c>
      <c r="I261">
        <v>50.7317185401917</v>
      </c>
      <c r="J261">
        <v>1402.454833402722</v>
      </c>
      <c r="K261">
        <v>1201.3680539671441</v>
      </c>
      <c r="L261">
        <v>5.7306211441755302E-2</v>
      </c>
      <c r="M261">
        <v>1351.256898753606</v>
      </c>
      <c r="N261">
        <v>137.5357521449055</v>
      </c>
      <c r="O261">
        <v>43.510742875517757</v>
      </c>
      <c r="P261">
        <v>1150.0703858622121</v>
      </c>
      <c r="Q261">
        <v>7.9197900579877114</v>
      </c>
      <c r="R261">
        <v>75.022085323423326</v>
      </c>
      <c r="S261">
        <v>6.7343245034913872</v>
      </c>
    </row>
    <row r="262" spans="1:21" ht="14.25" customHeight="1" x14ac:dyDescent="0.45">
      <c r="A262" t="s">
        <v>483</v>
      </c>
      <c r="B262" t="s">
        <v>1029</v>
      </c>
      <c r="C262" t="s">
        <v>381</v>
      </c>
      <c r="D262" t="s">
        <v>354</v>
      </c>
      <c r="E262" t="s">
        <v>214</v>
      </c>
      <c r="F262" t="s">
        <v>226</v>
      </c>
      <c r="G262" t="s">
        <v>231</v>
      </c>
      <c r="I262">
        <v>249.13102388382001</v>
      </c>
      <c r="J262">
        <v>2759.1985460034571</v>
      </c>
      <c r="K262">
        <v>1454.2945784799001</v>
      </c>
      <c r="L262">
        <v>-5.2908465266226973E-2</v>
      </c>
      <c r="M262">
        <v>2770.841088835165</v>
      </c>
      <c r="N262">
        <v>30.61127288935495</v>
      </c>
      <c r="O262">
        <v>91.539551924794168</v>
      </c>
      <c r="P262">
        <v>1447.2988843742969</v>
      </c>
      <c r="Q262">
        <v>119.5063730575619</v>
      </c>
      <c r="R262">
        <v>75.850323767368266</v>
      </c>
      <c r="S262">
        <v>6.5078135278271274</v>
      </c>
    </row>
    <row r="263" spans="1:21" ht="14.25" customHeight="1" x14ac:dyDescent="0.45">
      <c r="A263" t="s">
        <v>480</v>
      </c>
      <c r="B263" t="s">
        <v>1029</v>
      </c>
      <c r="C263" t="s">
        <v>381</v>
      </c>
      <c r="D263" t="s">
        <v>354</v>
      </c>
      <c r="E263" t="s">
        <v>214</v>
      </c>
      <c r="F263" t="s">
        <v>226</v>
      </c>
      <c r="G263" t="s">
        <v>231</v>
      </c>
      <c r="I263">
        <v>209.42059159278901</v>
      </c>
      <c r="J263">
        <v>2396.072697615125</v>
      </c>
      <c r="K263">
        <v>1346.0277038986881</v>
      </c>
      <c r="L263">
        <v>-5.2906274795531998E-2</v>
      </c>
      <c r="M263">
        <v>2451.0636921588439</v>
      </c>
      <c r="N263">
        <v>-218.75026911295529</v>
      </c>
      <c r="O263">
        <v>79.633746554623059</v>
      </c>
      <c r="P263">
        <v>1311.460683332856</v>
      </c>
      <c r="Q263">
        <v>90.304369433038119</v>
      </c>
      <c r="R263">
        <v>36.593454906222469</v>
      </c>
      <c r="S263">
        <v>6.4612846348364137</v>
      </c>
    </row>
    <row r="264" spans="1:21" ht="15.75" customHeight="1" x14ac:dyDescent="0.5">
      <c r="A264" t="s">
        <v>440</v>
      </c>
      <c r="B264" t="s">
        <v>778</v>
      </c>
      <c r="C264" t="s">
        <v>381</v>
      </c>
      <c r="D264" t="s">
        <v>354</v>
      </c>
      <c r="E264" t="s">
        <v>214</v>
      </c>
      <c r="F264" t="s">
        <v>216</v>
      </c>
      <c r="G264" t="s">
        <v>231</v>
      </c>
      <c r="I264">
        <v>504.86230850219698</v>
      </c>
      <c r="J264">
        <v>900.97703847205833</v>
      </c>
      <c r="K264">
        <v>373.49143357387771</v>
      </c>
      <c r="L264">
        <v>0.42766737937927302</v>
      </c>
      <c r="M264">
        <v>1046.0017970505589</v>
      </c>
      <c r="N264">
        <v>-94.682128746804892</v>
      </c>
      <c r="O264">
        <v>525.351237320216</v>
      </c>
      <c r="P264">
        <v>625.70047138751102</v>
      </c>
      <c r="Q264">
        <v>-253.0923311793459</v>
      </c>
      <c r="R264">
        <v>743.09135848906396</v>
      </c>
      <c r="S264">
        <v>-1.633223000045807</v>
      </c>
      <c r="U264" s="50" t="s">
        <v>1030</v>
      </c>
    </row>
    <row r="265" spans="1:21" ht="15.75" customHeight="1" x14ac:dyDescent="0.5">
      <c r="A265" t="s">
        <v>479</v>
      </c>
      <c r="B265" t="s">
        <v>778</v>
      </c>
      <c r="C265" t="s">
        <v>381</v>
      </c>
      <c r="D265" t="s">
        <v>354</v>
      </c>
      <c r="E265" t="s">
        <v>214</v>
      </c>
      <c r="F265" t="s">
        <v>226</v>
      </c>
      <c r="G265" t="s">
        <v>231</v>
      </c>
      <c r="I265">
        <v>487.21352219581598</v>
      </c>
      <c r="J265">
        <v>1699.0441764699469</v>
      </c>
      <c r="K265">
        <v>679.76158180277196</v>
      </c>
      <c r="L265">
        <v>-0.20283243060112</v>
      </c>
      <c r="M265">
        <v>1732.057215104717</v>
      </c>
      <c r="N265">
        <v>295.02069015426508</v>
      </c>
      <c r="O265">
        <v>95.391867085375935</v>
      </c>
      <c r="P265">
        <v>786.46631390104744</v>
      </c>
      <c r="Q265">
        <v>-31.257736485525129</v>
      </c>
      <c r="R265">
        <v>220.05937368039241</v>
      </c>
      <c r="S265">
        <v>5.5831643940554976</v>
      </c>
      <c r="U265" s="50" t="s">
        <v>1031</v>
      </c>
    </row>
    <row r="266" spans="1:21" ht="15.75" customHeight="1" x14ac:dyDescent="0.5">
      <c r="A266" t="s">
        <v>479</v>
      </c>
      <c r="B266" t="s">
        <v>778</v>
      </c>
      <c r="C266" t="s">
        <v>381</v>
      </c>
      <c r="D266" t="s">
        <v>354</v>
      </c>
      <c r="E266" t="s">
        <v>214</v>
      </c>
      <c r="F266" t="s">
        <v>226</v>
      </c>
      <c r="G266" t="s">
        <v>231</v>
      </c>
      <c r="I266">
        <v>407.87339210510299</v>
      </c>
      <c r="J266">
        <v>2397.0596586907359</v>
      </c>
      <c r="K266">
        <v>581.6747010515063</v>
      </c>
      <c r="L266">
        <v>0.14991438388824499</v>
      </c>
      <c r="M266">
        <v>2602.6310778048851</v>
      </c>
      <c r="N266">
        <v>108.3959333816551</v>
      </c>
      <c r="O266">
        <v>145.7253669357836</v>
      </c>
      <c r="P266">
        <v>705.97053528329627</v>
      </c>
      <c r="Q266">
        <v>-293.94141966358609</v>
      </c>
      <c r="R266">
        <v>168.33975361323979</v>
      </c>
      <c r="S266">
        <v>2.941305693350337</v>
      </c>
      <c r="U266" s="50" t="s">
        <v>1032</v>
      </c>
    </row>
    <row r="267" spans="1:21" ht="15.75" customHeight="1" x14ac:dyDescent="0.5">
      <c r="A267" t="s">
        <v>479</v>
      </c>
      <c r="B267" t="s">
        <v>778</v>
      </c>
      <c r="C267" t="s">
        <v>381</v>
      </c>
      <c r="D267" t="s">
        <v>354</v>
      </c>
      <c r="E267" t="s">
        <v>214</v>
      </c>
      <c r="F267" t="s">
        <v>226</v>
      </c>
      <c r="G267" t="s">
        <v>231</v>
      </c>
      <c r="I267">
        <v>460.74229478836099</v>
      </c>
      <c r="J267">
        <v>3421.4635175958429</v>
      </c>
      <c r="K267">
        <v>339.1247362423569</v>
      </c>
      <c r="L267">
        <v>9.6940010786056019E-2</v>
      </c>
      <c r="M267">
        <v>3089.974595902192</v>
      </c>
      <c r="N267">
        <v>-89.351413956457236</v>
      </c>
      <c r="O267">
        <v>232.84815543750631</v>
      </c>
      <c r="P267">
        <v>466.66657604212588</v>
      </c>
      <c r="Q267">
        <v>53.91806010179215</v>
      </c>
      <c r="R267">
        <v>115.8740668457325</v>
      </c>
      <c r="S267">
        <v>3.3093979837495269</v>
      </c>
      <c r="U267" s="50" t="s">
        <v>1033</v>
      </c>
    </row>
    <row r="268" spans="1:21" ht="15.75" customHeight="1" x14ac:dyDescent="0.5">
      <c r="A268" t="s">
        <v>480</v>
      </c>
      <c r="B268" t="s">
        <v>778</v>
      </c>
      <c r="C268" t="s">
        <v>381</v>
      </c>
      <c r="D268" t="s">
        <v>354</v>
      </c>
      <c r="E268" t="s">
        <v>214</v>
      </c>
      <c r="F268" t="s">
        <v>226</v>
      </c>
      <c r="G268" t="s">
        <v>231</v>
      </c>
      <c r="I268">
        <v>253.53023409843399</v>
      </c>
      <c r="J268">
        <v>2748.1300425366471</v>
      </c>
      <c r="K268">
        <v>2886.6082696844101</v>
      </c>
      <c r="L268">
        <v>-5.7300627231597977E-2</v>
      </c>
      <c r="M268">
        <v>3045.9535495306282</v>
      </c>
      <c r="N268">
        <v>2340.6584158911178</v>
      </c>
      <c r="O268">
        <v>820.97933186849946</v>
      </c>
      <c r="P268">
        <v>1852.0944592024309</v>
      </c>
      <c r="Q268">
        <v>4116.0669963353212</v>
      </c>
      <c r="R268">
        <v>1316.8564378626961</v>
      </c>
      <c r="S268">
        <v>-4.499626114488354</v>
      </c>
      <c r="U268" s="50" t="s">
        <v>1034</v>
      </c>
    </row>
    <row r="269" spans="1:21" ht="15.75" customHeight="1" x14ac:dyDescent="0.5">
      <c r="A269" t="s">
        <v>480</v>
      </c>
      <c r="B269" t="s">
        <v>778</v>
      </c>
      <c r="C269" t="s">
        <v>381</v>
      </c>
      <c r="D269" t="s">
        <v>354</v>
      </c>
      <c r="E269" t="s">
        <v>214</v>
      </c>
      <c r="F269" t="s">
        <v>226</v>
      </c>
      <c r="G269" t="s">
        <v>231</v>
      </c>
      <c r="I269">
        <v>182.98460543155699</v>
      </c>
      <c r="J269">
        <v>2511.571334737569</v>
      </c>
      <c r="K269">
        <v>1318.509418987458</v>
      </c>
      <c r="L269">
        <v>-1.168402224779129</v>
      </c>
      <c r="M269">
        <v>2314.906469708837</v>
      </c>
      <c r="N269">
        <v>-2852.5137625692919</v>
      </c>
      <c r="O269">
        <v>909.40084020737834</v>
      </c>
      <c r="P269">
        <v>1264.0428158224111</v>
      </c>
      <c r="Q269">
        <v>-1374.43921031174</v>
      </c>
      <c r="R269">
        <v>624.05003400998703</v>
      </c>
      <c r="S269">
        <v>2.014406320049432</v>
      </c>
      <c r="U269" s="50" t="s">
        <v>1035</v>
      </c>
    </row>
    <row r="270" spans="1:21" ht="15.75" customHeight="1" x14ac:dyDescent="0.5">
      <c r="A270" t="s">
        <v>480</v>
      </c>
      <c r="B270" t="s">
        <v>778</v>
      </c>
      <c r="C270" t="s">
        <v>381</v>
      </c>
      <c r="D270" t="s">
        <v>354</v>
      </c>
      <c r="E270" t="s">
        <v>214</v>
      </c>
      <c r="F270" t="s">
        <v>226</v>
      </c>
      <c r="G270" t="s">
        <v>231</v>
      </c>
      <c r="I270">
        <v>209.42059159278901</v>
      </c>
      <c r="J270">
        <v>2396.072697615125</v>
      </c>
      <c r="K270">
        <v>1346.0277038986881</v>
      </c>
      <c r="L270">
        <v>-5.2906274795531998E-2</v>
      </c>
      <c r="M270">
        <v>2451.0636921588439</v>
      </c>
      <c r="N270">
        <v>-218.75026911295529</v>
      </c>
      <c r="O270">
        <v>79.633746554623059</v>
      </c>
      <c r="P270">
        <v>1311.460683332856</v>
      </c>
      <c r="Q270">
        <v>90.304369433038119</v>
      </c>
      <c r="R270">
        <v>36.593454906222469</v>
      </c>
      <c r="S270">
        <v>6.4612846348364137</v>
      </c>
      <c r="U270" s="50" t="s">
        <v>1036</v>
      </c>
    </row>
    <row r="271" spans="1:21" ht="15.75" customHeight="1" x14ac:dyDescent="0.5">
      <c r="A271" t="s">
        <v>483</v>
      </c>
      <c r="B271" t="s">
        <v>778</v>
      </c>
      <c r="C271" t="s">
        <v>381</v>
      </c>
      <c r="D271" t="s">
        <v>354</v>
      </c>
      <c r="E271" t="s">
        <v>214</v>
      </c>
      <c r="F271" t="s">
        <v>226</v>
      </c>
      <c r="G271" t="s">
        <v>231</v>
      </c>
      <c r="I271">
        <v>240.32789468765299</v>
      </c>
      <c r="J271">
        <v>2831.4300218016811</v>
      </c>
      <c r="K271">
        <v>1316.424781674963</v>
      </c>
      <c r="L271">
        <v>-1.7670065164566009E-2</v>
      </c>
      <c r="M271">
        <v>2879.1490819259029</v>
      </c>
      <c r="N271">
        <v>-20.483911675702981</v>
      </c>
      <c r="O271">
        <v>87.427279902440176</v>
      </c>
      <c r="P271">
        <v>1306.29076825792</v>
      </c>
      <c r="Q271">
        <v>-51.104040201608093</v>
      </c>
      <c r="R271">
        <v>25.432419266700791</v>
      </c>
      <c r="S271">
        <v>6.3644279276359033</v>
      </c>
      <c r="U271" s="50" t="s">
        <v>1037</v>
      </c>
    </row>
    <row r="272" spans="1:21" ht="15.75" customHeight="1" x14ac:dyDescent="0.5">
      <c r="A272" t="s">
        <v>483</v>
      </c>
      <c r="B272" t="s">
        <v>778</v>
      </c>
      <c r="C272" t="s">
        <v>381</v>
      </c>
      <c r="D272" t="s">
        <v>354</v>
      </c>
      <c r="E272" t="s">
        <v>214</v>
      </c>
      <c r="F272" t="s">
        <v>226</v>
      </c>
      <c r="G272" t="s">
        <v>231</v>
      </c>
      <c r="I272">
        <v>249.13102388382001</v>
      </c>
      <c r="J272">
        <v>2759.1985460034571</v>
      </c>
      <c r="K272">
        <v>1454.2945784799001</v>
      </c>
      <c r="L272">
        <v>-5.2908465266226973E-2</v>
      </c>
      <c r="M272">
        <v>2770.841088835165</v>
      </c>
      <c r="N272">
        <v>30.61127288935495</v>
      </c>
      <c r="O272">
        <v>91.539551924794168</v>
      </c>
      <c r="P272">
        <v>1447.2988843742969</v>
      </c>
      <c r="Q272">
        <v>119.5063730575619</v>
      </c>
      <c r="R272">
        <v>75.850323767368266</v>
      </c>
      <c r="S272">
        <v>6.5078135278271274</v>
      </c>
      <c r="U272" s="50" t="s">
        <v>1038</v>
      </c>
    </row>
    <row r="273" spans="1:21" ht="15.75" customHeight="1" x14ac:dyDescent="0.5">
      <c r="A273" t="s">
        <v>483</v>
      </c>
      <c r="B273" t="s">
        <v>778</v>
      </c>
      <c r="C273" t="s">
        <v>381</v>
      </c>
      <c r="D273" t="s">
        <v>354</v>
      </c>
      <c r="E273" t="s">
        <v>214</v>
      </c>
      <c r="F273" t="s">
        <v>226</v>
      </c>
      <c r="G273" t="s">
        <v>231</v>
      </c>
      <c r="I273">
        <v>174.18681085109699</v>
      </c>
      <c r="J273">
        <v>2562.8598814327161</v>
      </c>
      <c r="K273">
        <v>1482.799036077397</v>
      </c>
      <c r="L273">
        <v>-4.8507854342461021E-2</v>
      </c>
      <c r="M273">
        <v>2587.5297502359599</v>
      </c>
      <c r="N273">
        <v>-1.333458355462426</v>
      </c>
      <c r="O273">
        <v>50.191106361782282</v>
      </c>
      <c r="P273">
        <v>1467.117496554808</v>
      </c>
      <c r="Q273">
        <v>46.360839378241742</v>
      </c>
      <c r="R273">
        <v>56.358287029391867</v>
      </c>
      <c r="S273">
        <v>6.9812007559546361</v>
      </c>
      <c r="U273" s="50" t="s">
        <v>1039</v>
      </c>
    </row>
    <row r="274" spans="1:21" ht="15.75" customHeight="1" x14ac:dyDescent="0.5">
      <c r="A274" t="s">
        <v>483</v>
      </c>
      <c r="B274" t="s">
        <v>778</v>
      </c>
      <c r="C274" t="s">
        <v>381</v>
      </c>
      <c r="D274" t="s">
        <v>354</v>
      </c>
      <c r="E274" t="s">
        <v>214</v>
      </c>
      <c r="F274" t="s">
        <v>226</v>
      </c>
      <c r="G274" t="s">
        <v>231</v>
      </c>
      <c r="I274">
        <v>324.08237457275402</v>
      </c>
      <c r="J274">
        <v>2271.496333286068</v>
      </c>
      <c r="K274">
        <v>1151.995877245444</v>
      </c>
      <c r="L274">
        <v>3.5464763640247199E-6</v>
      </c>
      <c r="M274">
        <v>2298.8385459506821</v>
      </c>
      <c r="N274">
        <v>-35.880754943374093</v>
      </c>
      <c r="O274">
        <v>40.028810330618462</v>
      </c>
      <c r="P274">
        <v>1093.4828279702881</v>
      </c>
      <c r="Q274">
        <v>102.50229464742959</v>
      </c>
      <c r="R274">
        <v>48.270498700001397</v>
      </c>
      <c r="S274">
        <v>6.0886097358805564</v>
      </c>
      <c r="U274" s="50" t="s">
        <v>1040</v>
      </c>
    </row>
    <row r="275" spans="1:21" ht="15.75" customHeight="1" x14ac:dyDescent="0.5">
      <c r="A275" t="s">
        <v>483</v>
      </c>
      <c r="B275" t="s">
        <v>778</v>
      </c>
      <c r="C275" t="s">
        <v>381</v>
      </c>
      <c r="D275" t="s">
        <v>354</v>
      </c>
      <c r="E275" t="s">
        <v>214</v>
      </c>
      <c r="F275" t="s">
        <v>226</v>
      </c>
      <c r="G275" t="s">
        <v>231</v>
      </c>
      <c r="I275">
        <v>200.62382519245099</v>
      </c>
      <c r="J275">
        <v>2451.8525784000281</v>
      </c>
      <c r="K275">
        <v>1426.1688707860319</v>
      </c>
      <c r="L275">
        <v>3.083834052085899E-2</v>
      </c>
      <c r="M275">
        <v>2454.30554235918</v>
      </c>
      <c r="N275">
        <v>0.41777544830665653</v>
      </c>
      <c r="O275">
        <v>14.06783998448898</v>
      </c>
      <c r="P275">
        <v>1353.663363123012</v>
      </c>
      <c r="Q275">
        <v>-14.904516019126961</v>
      </c>
      <c r="R275">
        <v>39.243436317258933</v>
      </c>
      <c r="S275">
        <v>6.7069940880757049</v>
      </c>
      <c r="U275" s="50" t="s">
        <v>1041</v>
      </c>
    </row>
    <row r="276" spans="1:21" ht="15.75" customHeight="1" x14ac:dyDescent="0.5">
      <c r="A276" t="s">
        <v>483</v>
      </c>
      <c r="B276" t="s">
        <v>778</v>
      </c>
      <c r="C276" t="s">
        <v>381</v>
      </c>
      <c r="D276" t="s">
        <v>354</v>
      </c>
      <c r="E276" t="s">
        <v>214</v>
      </c>
      <c r="F276" t="s">
        <v>226</v>
      </c>
      <c r="G276" t="s">
        <v>231</v>
      </c>
      <c r="I276">
        <v>152.153849601746</v>
      </c>
      <c r="J276">
        <v>2154.4423256354521</v>
      </c>
      <c r="K276">
        <v>1232.860314556681</v>
      </c>
      <c r="L276">
        <v>4.4118091464042712E-2</v>
      </c>
      <c r="M276">
        <v>2171.65004617253</v>
      </c>
      <c r="N276">
        <v>33.833935684468543</v>
      </c>
      <c r="O276">
        <v>42.633088433628167</v>
      </c>
      <c r="P276">
        <v>1233.1828922899581</v>
      </c>
      <c r="Q276">
        <v>100.64026858189639</v>
      </c>
      <c r="R276">
        <v>62.855995668993003</v>
      </c>
      <c r="S276">
        <v>6.3644743549495839</v>
      </c>
      <c r="U276" s="50" t="s">
        <v>1042</v>
      </c>
    </row>
    <row r="277" spans="1:21" ht="15.75" customHeight="1" x14ac:dyDescent="0.5">
      <c r="A277" t="s">
        <v>485</v>
      </c>
      <c r="B277" t="s">
        <v>778</v>
      </c>
      <c r="C277" t="s">
        <v>381</v>
      </c>
      <c r="D277" t="s">
        <v>354</v>
      </c>
      <c r="E277" t="s">
        <v>214</v>
      </c>
      <c r="F277" t="s">
        <v>226</v>
      </c>
      <c r="G277" t="s">
        <v>231</v>
      </c>
      <c r="I277">
        <v>63.968040049076087</v>
      </c>
      <c r="J277">
        <v>1477.277976688971</v>
      </c>
      <c r="K277">
        <v>1063.539166801718</v>
      </c>
      <c r="L277">
        <v>-2.6077032089025232E-6</v>
      </c>
      <c r="M277">
        <v>1443.39893729849</v>
      </c>
      <c r="N277">
        <v>43.054925749665927</v>
      </c>
      <c r="O277">
        <v>16.985434115305239</v>
      </c>
      <c r="P277">
        <v>1073.713427081673</v>
      </c>
      <c r="Q277">
        <v>-2.4789302942590439</v>
      </c>
      <c r="R277">
        <v>20.671131349488121</v>
      </c>
      <c r="S277">
        <v>7.2159225664798106</v>
      </c>
      <c r="U277" s="50" t="s">
        <v>1043</v>
      </c>
    </row>
    <row r="278" spans="1:21" ht="15.75" customHeight="1" x14ac:dyDescent="0.5">
      <c r="A278" t="s">
        <v>485</v>
      </c>
      <c r="B278" t="s">
        <v>778</v>
      </c>
      <c r="C278" t="s">
        <v>381</v>
      </c>
      <c r="D278" t="s">
        <v>354</v>
      </c>
      <c r="E278" t="s">
        <v>214</v>
      </c>
      <c r="F278" t="s">
        <v>226</v>
      </c>
      <c r="G278" t="s">
        <v>231</v>
      </c>
      <c r="I278">
        <v>50.728697329759598</v>
      </c>
      <c r="J278">
        <v>1712.039358885736</v>
      </c>
      <c r="K278">
        <v>1216.9381522540309</v>
      </c>
      <c r="L278">
        <v>-8.8076889514923026E-3</v>
      </c>
      <c r="M278">
        <v>1608.589301810282</v>
      </c>
      <c r="N278">
        <v>153.58156166784099</v>
      </c>
      <c r="O278">
        <v>63.845829329412751</v>
      </c>
      <c r="P278">
        <v>1179.018110935099</v>
      </c>
      <c r="Q278">
        <v>49.166899457782392</v>
      </c>
      <c r="R278">
        <v>38.005055213056629</v>
      </c>
      <c r="S278">
        <v>6.8568256467028181</v>
      </c>
      <c r="U278" s="50" t="s">
        <v>1044</v>
      </c>
    </row>
    <row r="279" spans="1:21" ht="15.75" customHeight="1" x14ac:dyDescent="0.5">
      <c r="A279" t="s">
        <v>485</v>
      </c>
      <c r="B279" t="s">
        <v>778</v>
      </c>
      <c r="C279" t="s">
        <v>381</v>
      </c>
      <c r="D279" t="s">
        <v>354</v>
      </c>
      <c r="E279" t="s">
        <v>214</v>
      </c>
      <c r="F279" t="s">
        <v>226</v>
      </c>
      <c r="G279" t="s">
        <v>231</v>
      </c>
      <c r="I279">
        <v>103.63342612981801</v>
      </c>
      <c r="J279">
        <v>1534.3859380764161</v>
      </c>
      <c r="K279">
        <v>1297.800359407853</v>
      </c>
      <c r="L279">
        <v>1.323817670345301E-2</v>
      </c>
      <c r="M279">
        <v>1562.9299733441071</v>
      </c>
      <c r="N279">
        <v>37.338469032773453</v>
      </c>
      <c r="O279">
        <v>61.2178734475807</v>
      </c>
      <c r="P279">
        <v>1276.9094968348629</v>
      </c>
      <c r="Q279">
        <v>77.166748553827802</v>
      </c>
      <c r="R279">
        <v>54.975628848987697</v>
      </c>
      <c r="S279">
        <v>7.0043721429705492</v>
      </c>
      <c r="U279" s="50" t="s">
        <v>1045</v>
      </c>
    </row>
    <row r="280" spans="1:21" ht="15.75" customHeight="1" x14ac:dyDescent="0.5">
      <c r="A280" t="s">
        <v>485</v>
      </c>
      <c r="B280" t="s">
        <v>778</v>
      </c>
      <c r="C280" t="s">
        <v>381</v>
      </c>
      <c r="D280" t="s">
        <v>354</v>
      </c>
      <c r="E280" t="s">
        <v>214</v>
      </c>
      <c r="F280" t="s">
        <v>226</v>
      </c>
      <c r="G280" t="s">
        <v>231</v>
      </c>
      <c r="I280">
        <v>130.079284310341</v>
      </c>
      <c r="J280">
        <v>1404.612387705534</v>
      </c>
      <c r="K280">
        <v>1211.449424493682</v>
      </c>
      <c r="L280">
        <v>4.409447312355011E-2</v>
      </c>
      <c r="M280">
        <v>1455.040964665066</v>
      </c>
      <c r="N280">
        <v>-53.628872956071973</v>
      </c>
      <c r="O280">
        <v>60.519938813010853</v>
      </c>
      <c r="P280">
        <v>1212.001508863345</v>
      </c>
      <c r="Q280">
        <v>49.99708116783745</v>
      </c>
      <c r="R280">
        <v>39.790658633475452</v>
      </c>
      <c r="S280">
        <v>6.8819191726309574</v>
      </c>
      <c r="U280" s="50" t="s">
        <v>1046</v>
      </c>
    </row>
    <row r="281" spans="1:21" ht="15.75" customHeight="1" x14ac:dyDescent="0.5">
      <c r="A281" t="s">
        <v>485</v>
      </c>
      <c r="B281" t="s">
        <v>778</v>
      </c>
      <c r="C281" t="s">
        <v>381</v>
      </c>
      <c r="D281" t="s">
        <v>354</v>
      </c>
      <c r="E281" t="s">
        <v>214</v>
      </c>
      <c r="F281" t="s">
        <v>226</v>
      </c>
      <c r="G281" t="s">
        <v>231</v>
      </c>
      <c r="I281">
        <v>121.276259422302</v>
      </c>
      <c r="J281">
        <v>1626.048742143654</v>
      </c>
      <c r="K281">
        <v>1269.9730616900711</v>
      </c>
      <c r="L281">
        <v>1.324026286602001E-2</v>
      </c>
      <c r="M281">
        <v>1680.3559077883731</v>
      </c>
      <c r="N281">
        <v>161.80464738216941</v>
      </c>
      <c r="O281">
        <v>67.153426313987268</v>
      </c>
      <c r="P281">
        <v>1310.959035908832</v>
      </c>
      <c r="Q281">
        <v>10.02958139675729</v>
      </c>
      <c r="R281">
        <v>50.43486578111284</v>
      </c>
      <c r="S281">
        <v>6.9063367898690924</v>
      </c>
      <c r="U281" s="50" t="s">
        <v>1047</v>
      </c>
    </row>
    <row r="282" spans="1:21" ht="15.75" customHeight="1" x14ac:dyDescent="0.5">
      <c r="A282" t="s">
        <v>485</v>
      </c>
      <c r="B282" t="s">
        <v>778</v>
      </c>
      <c r="C282" t="s">
        <v>381</v>
      </c>
      <c r="D282" t="s">
        <v>354</v>
      </c>
      <c r="E282" t="s">
        <v>214</v>
      </c>
      <c r="F282" t="s">
        <v>226</v>
      </c>
      <c r="G282" t="s">
        <v>231</v>
      </c>
      <c r="I282">
        <v>156.54981136321999</v>
      </c>
      <c r="J282">
        <v>2056.6040034628659</v>
      </c>
      <c r="K282">
        <v>1567.074931325722</v>
      </c>
      <c r="L282">
        <v>9.2607788741588204E-2</v>
      </c>
      <c r="M282">
        <v>2014.3497507358561</v>
      </c>
      <c r="N282">
        <v>147.2117648520136</v>
      </c>
      <c r="O282">
        <v>45.69035727265215</v>
      </c>
      <c r="P282">
        <v>1600.217014440025</v>
      </c>
      <c r="Q282">
        <v>92.304126735533373</v>
      </c>
      <c r="R282">
        <v>69.910853390037246</v>
      </c>
      <c r="S282">
        <v>6.6723381463309419</v>
      </c>
      <c r="U282" s="50" t="s">
        <v>1048</v>
      </c>
    </row>
    <row r="283" spans="1:21" ht="15.75" customHeight="1" x14ac:dyDescent="0.5">
      <c r="A283" t="s">
        <v>485</v>
      </c>
      <c r="B283" t="s">
        <v>778</v>
      </c>
      <c r="C283" t="s">
        <v>381</v>
      </c>
      <c r="D283" t="s">
        <v>354</v>
      </c>
      <c r="E283" t="s">
        <v>214</v>
      </c>
      <c r="F283" t="s">
        <v>226</v>
      </c>
      <c r="G283" t="s">
        <v>231</v>
      </c>
      <c r="I283">
        <v>94.830065965652494</v>
      </c>
      <c r="J283">
        <v>1699.284566135226</v>
      </c>
      <c r="K283">
        <v>1150.422821064484</v>
      </c>
      <c r="L283">
        <v>4.4090900570154197E-2</v>
      </c>
      <c r="M283">
        <v>1715.62159834765</v>
      </c>
      <c r="N283">
        <v>87.272066539442221</v>
      </c>
      <c r="O283">
        <v>75.561654347521824</v>
      </c>
      <c r="P283">
        <v>1152.543526684226</v>
      </c>
      <c r="Q283">
        <v>-18.209144858732088</v>
      </c>
      <c r="R283">
        <v>41.628595318957082</v>
      </c>
      <c r="S283">
        <v>6.6812922142006137</v>
      </c>
      <c r="U283" s="50" t="s">
        <v>1049</v>
      </c>
    </row>
    <row r="284" spans="1:21" ht="15.75" customHeight="1" x14ac:dyDescent="0.5">
      <c r="A284" t="s">
        <v>485</v>
      </c>
      <c r="B284" t="s">
        <v>778</v>
      </c>
      <c r="C284" t="s">
        <v>381</v>
      </c>
      <c r="D284" t="s">
        <v>354</v>
      </c>
      <c r="E284" t="s">
        <v>214</v>
      </c>
      <c r="F284" t="s">
        <v>226</v>
      </c>
      <c r="G284" t="s">
        <v>231</v>
      </c>
      <c r="I284">
        <v>85.990272462367997</v>
      </c>
      <c r="J284">
        <v>1535.7060523954649</v>
      </c>
      <c r="K284">
        <v>1075.7072064445181</v>
      </c>
      <c r="L284">
        <v>9.25991109106689E-2</v>
      </c>
      <c r="M284">
        <v>1575.6396072498651</v>
      </c>
      <c r="N284">
        <v>35.657571120990042</v>
      </c>
      <c r="O284">
        <v>51.209666267525122</v>
      </c>
      <c r="P284">
        <v>1101.2951415968239</v>
      </c>
      <c r="Q284">
        <v>194.68343898685541</v>
      </c>
      <c r="R284">
        <v>60.889686468322488</v>
      </c>
      <c r="S284">
        <v>6.0999882527676776</v>
      </c>
      <c r="U284" s="50" t="s">
        <v>1050</v>
      </c>
    </row>
    <row r="285" spans="1:21" ht="15.75" customHeight="1" x14ac:dyDescent="0.5">
      <c r="A285" t="s">
        <v>485</v>
      </c>
      <c r="B285" t="s">
        <v>778</v>
      </c>
      <c r="C285" t="s">
        <v>381</v>
      </c>
      <c r="D285" t="s">
        <v>354</v>
      </c>
      <c r="E285" t="s">
        <v>214</v>
      </c>
      <c r="F285" t="s">
        <v>226</v>
      </c>
      <c r="G285" t="s">
        <v>231</v>
      </c>
      <c r="I285">
        <v>50.7317185401917</v>
      </c>
      <c r="J285">
        <v>1402.454833402722</v>
      </c>
      <c r="K285">
        <v>1201.3680539671441</v>
      </c>
      <c r="L285">
        <v>5.7306211441755302E-2</v>
      </c>
      <c r="M285">
        <v>1351.256898753606</v>
      </c>
      <c r="N285">
        <v>137.5357521449055</v>
      </c>
      <c r="O285">
        <v>43.510742875517757</v>
      </c>
      <c r="P285">
        <v>1150.0703858622121</v>
      </c>
      <c r="Q285">
        <v>7.9197900579877114</v>
      </c>
      <c r="R285">
        <v>75.022085323423326</v>
      </c>
      <c r="S285">
        <v>6.7343245034913872</v>
      </c>
      <c r="U285" s="50" t="s">
        <v>1051</v>
      </c>
    </row>
    <row r="286" spans="1:21" ht="15.75" customHeight="1" x14ac:dyDescent="0.5">
      <c r="A286" t="s">
        <v>487</v>
      </c>
      <c r="B286" t="s">
        <v>778</v>
      </c>
      <c r="C286" t="s">
        <v>381</v>
      </c>
      <c r="D286" t="s">
        <v>354</v>
      </c>
      <c r="E286" t="s">
        <v>214</v>
      </c>
      <c r="F286" t="s">
        <v>226</v>
      </c>
      <c r="G286" t="s">
        <v>231</v>
      </c>
      <c r="I286">
        <v>-169.84030604362499</v>
      </c>
      <c r="J286">
        <v>1708.393441490276</v>
      </c>
      <c r="K286">
        <v>1197.492878700041</v>
      </c>
      <c r="L286">
        <v>3.5318300127982982E-2</v>
      </c>
      <c r="M286">
        <v>1703.3180573337179</v>
      </c>
      <c r="N286">
        <v>-50.88267081707636</v>
      </c>
      <c r="O286">
        <v>54.495730991416337</v>
      </c>
      <c r="P286">
        <v>1311.7150149967549</v>
      </c>
      <c r="Q286">
        <v>-224.4600863034639</v>
      </c>
      <c r="R286">
        <v>121.2629173087972</v>
      </c>
      <c r="S286">
        <v>6.6656785435526249</v>
      </c>
      <c r="U286" s="50" t="s">
        <v>1052</v>
      </c>
    </row>
    <row r="287" spans="1:21" ht="15.75" customHeight="1" x14ac:dyDescent="0.5">
      <c r="A287" t="s">
        <v>487</v>
      </c>
      <c r="B287" t="s">
        <v>778</v>
      </c>
      <c r="C287" t="s">
        <v>381</v>
      </c>
      <c r="D287" t="s">
        <v>354</v>
      </c>
      <c r="E287" t="s">
        <v>214</v>
      </c>
      <c r="F287" t="s">
        <v>226</v>
      </c>
      <c r="G287" t="s">
        <v>231</v>
      </c>
      <c r="I287">
        <v>-90.432047843933105</v>
      </c>
      <c r="J287">
        <v>2091.9237303804821</v>
      </c>
      <c r="K287">
        <v>1337.756138404606</v>
      </c>
      <c r="L287">
        <v>-3.5290703177451997E-2</v>
      </c>
      <c r="M287">
        <v>2054.776233747637</v>
      </c>
      <c r="N287">
        <v>125.42738805882369</v>
      </c>
      <c r="O287">
        <v>98.405338312856344</v>
      </c>
      <c r="P287">
        <v>1284.099213682452</v>
      </c>
      <c r="Q287">
        <v>3.6645460032809751</v>
      </c>
      <c r="R287">
        <v>37.747819625643039</v>
      </c>
      <c r="S287">
        <v>7.1503272463010994</v>
      </c>
      <c r="U287" s="50" t="s">
        <v>1053</v>
      </c>
    </row>
    <row r="288" spans="1:21" ht="15.75" customHeight="1" x14ac:dyDescent="0.5">
      <c r="A288" t="s">
        <v>487</v>
      </c>
      <c r="B288" t="s">
        <v>778</v>
      </c>
      <c r="C288" t="s">
        <v>381</v>
      </c>
      <c r="D288" t="s">
        <v>354</v>
      </c>
      <c r="E288" t="s">
        <v>214</v>
      </c>
      <c r="F288" t="s">
        <v>226</v>
      </c>
      <c r="G288" t="s">
        <v>231</v>
      </c>
      <c r="I288">
        <v>-240.311667323112</v>
      </c>
      <c r="J288">
        <v>681.03058837886135</v>
      </c>
      <c r="K288">
        <v>538.20362289563411</v>
      </c>
      <c r="L288">
        <v>-3.9670899510383002E-2</v>
      </c>
      <c r="M288">
        <v>666.62650962641396</v>
      </c>
      <c r="N288">
        <v>43.024749976786673</v>
      </c>
      <c r="O288">
        <v>14.82820956749733</v>
      </c>
      <c r="P288">
        <v>541.27835235335192</v>
      </c>
      <c r="Q288">
        <v>6.4472408557884364</v>
      </c>
      <c r="R288">
        <v>10.08611434720039</v>
      </c>
      <c r="S288">
        <v>7.3242930176129608</v>
      </c>
      <c r="U288" s="50" t="s">
        <v>1054</v>
      </c>
    </row>
    <row r="289" spans="1:21" ht="15.75" customHeight="1" x14ac:dyDescent="0.5">
      <c r="A289" t="s">
        <v>487</v>
      </c>
      <c r="B289" t="s">
        <v>778</v>
      </c>
      <c r="C289" t="s">
        <v>381</v>
      </c>
      <c r="D289" t="s">
        <v>354</v>
      </c>
      <c r="E289" t="s">
        <v>214</v>
      </c>
      <c r="F289" t="s">
        <v>226</v>
      </c>
      <c r="G289" t="s">
        <v>231</v>
      </c>
      <c r="I289">
        <v>-205.024689435959</v>
      </c>
      <c r="J289">
        <v>689.07941041714037</v>
      </c>
      <c r="K289">
        <v>1303.5319328059661</v>
      </c>
      <c r="L289">
        <v>4.397705197334012E-3</v>
      </c>
      <c r="M289">
        <v>685.69598358035944</v>
      </c>
      <c r="N289">
        <v>-18.29867433925563</v>
      </c>
      <c r="O289">
        <v>8.0255930990753406</v>
      </c>
      <c r="P289">
        <v>1225.316727699028</v>
      </c>
      <c r="Q289">
        <v>1085.779464451871</v>
      </c>
      <c r="R289">
        <v>345.31097919497688</v>
      </c>
      <c r="S289">
        <v>3.665840247184065</v>
      </c>
      <c r="U289" s="50" t="s">
        <v>1055</v>
      </c>
    </row>
    <row r="290" spans="1:21" ht="15.75" customHeight="1" x14ac:dyDescent="0.5">
      <c r="A290" t="s">
        <v>489</v>
      </c>
      <c r="B290" t="s">
        <v>778</v>
      </c>
      <c r="C290" t="s">
        <v>381</v>
      </c>
      <c r="D290" t="s">
        <v>354</v>
      </c>
      <c r="E290" t="s">
        <v>214</v>
      </c>
      <c r="F290" t="s">
        <v>226</v>
      </c>
      <c r="G290" t="s">
        <v>231</v>
      </c>
      <c r="I290">
        <v>63.970372080802903</v>
      </c>
      <c r="J290">
        <v>2338.554897558337</v>
      </c>
      <c r="K290">
        <v>1912.838847391132</v>
      </c>
      <c r="L290">
        <v>2.2050209343433411E-2</v>
      </c>
      <c r="M290">
        <v>2144.272876684171</v>
      </c>
      <c r="N290">
        <v>-72.395998960274028</v>
      </c>
      <c r="O290">
        <v>42.38311744196811</v>
      </c>
      <c r="P290">
        <v>1817.95131912332</v>
      </c>
      <c r="Q290">
        <v>-516.7112117411657</v>
      </c>
      <c r="R290">
        <v>213.81283644077601</v>
      </c>
      <c r="S290">
        <v>6.4761464546680063</v>
      </c>
      <c r="U290" s="50" t="s">
        <v>1056</v>
      </c>
    </row>
    <row r="291" spans="1:21" ht="15.75" customHeight="1" x14ac:dyDescent="0.5">
      <c r="A291" t="s">
        <v>489</v>
      </c>
      <c r="B291" t="s">
        <v>778</v>
      </c>
      <c r="C291" t="s">
        <v>381</v>
      </c>
      <c r="D291" t="s">
        <v>354</v>
      </c>
      <c r="E291" t="s">
        <v>214</v>
      </c>
      <c r="F291" t="s">
        <v>226</v>
      </c>
      <c r="G291" t="s">
        <v>231</v>
      </c>
      <c r="I291">
        <v>94.821684062480898</v>
      </c>
      <c r="J291">
        <v>1896.2184059812571</v>
      </c>
      <c r="K291">
        <v>1440.933003250045</v>
      </c>
      <c r="L291">
        <v>3.9690263569354997E-2</v>
      </c>
      <c r="M291">
        <v>1827.4484720630451</v>
      </c>
      <c r="N291">
        <v>25.251114539118358</v>
      </c>
      <c r="O291">
        <v>33.510742253886391</v>
      </c>
      <c r="P291">
        <v>1397.506816328505</v>
      </c>
      <c r="Q291">
        <v>-31.935988411117481</v>
      </c>
      <c r="R291">
        <v>44.337863471700658</v>
      </c>
      <c r="S291">
        <v>7.1312597336756456</v>
      </c>
      <c r="U291" s="50" t="s">
        <v>1057</v>
      </c>
    </row>
    <row r="292" spans="1:21" ht="15.75" customHeight="1" x14ac:dyDescent="0.5">
      <c r="A292" t="s">
        <v>489</v>
      </c>
      <c r="B292" t="s">
        <v>778</v>
      </c>
      <c r="C292" t="s">
        <v>381</v>
      </c>
      <c r="D292" t="s">
        <v>354</v>
      </c>
      <c r="E292" t="s">
        <v>214</v>
      </c>
      <c r="F292" t="s">
        <v>226</v>
      </c>
      <c r="G292" t="s">
        <v>231</v>
      </c>
      <c r="I292">
        <v>50.727069377899198</v>
      </c>
      <c r="J292">
        <v>2389.0250377395928</v>
      </c>
      <c r="K292">
        <v>1570.218442922569</v>
      </c>
      <c r="L292">
        <v>-4.4057361781597207E-2</v>
      </c>
      <c r="M292">
        <v>2303.1995600711662</v>
      </c>
      <c r="N292">
        <v>95.160662106390646</v>
      </c>
      <c r="O292">
        <v>51.486905298075683</v>
      </c>
      <c r="P292">
        <v>1513.7587797997569</v>
      </c>
      <c r="Q292">
        <v>255.98371698573371</v>
      </c>
      <c r="R292">
        <v>94.421168405061351</v>
      </c>
      <c r="S292">
        <v>6.7229273240006187</v>
      </c>
      <c r="U292" s="50" t="s">
        <v>1058</v>
      </c>
    </row>
    <row r="293" spans="1:21" ht="15.75" customHeight="1" x14ac:dyDescent="0.5">
      <c r="A293" t="s">
        <v>489</v>
      </c>
      <c r="B293" t="s">
        <v>778</v>
      </c>
      <c r="C293" t="s">
        <v>381</v>
      </c>
      <c r="D293" t="s">
        <v>354</v>
      </c>
      <c r="E293" t="s">
        <v>214</v>
      </c>
      <c r="F293" t="s">
        <v>226</v>
      </c>
      <c r="G293" t="s">
        <v>231</v>
      </c>
      <c r="I293">
        <v>209.42321419715901</v>
      </c>
      <c r="J293">
        <v>1707.703960891936</v>
      </c>
      <c r="K293">
        <v>1339.3855676472249</v>
      </c>
      <c r="L293">
        <v>7.9386979341507014E-2</v>
      </c>
      <c r="M293">
        <v>1727.7671145514739</v>
      </c>
      <c r="N293">
        <v>56.208356781919967</v>
      </c>
      <c r="O293">
        <v>29.682494346810479</v>
      </c>
      <c r="P293">
        <v>1373.085919451453</v>
      </c>
      <c r="Q293">
        <v>64.071981828011303</v>
      </c>
      <c r="R293">
        <v>31.333264962925131</v>
      </c>
      <c r="S293">
        <v>6.7943821183953688</v>
      </c>
      <c r="U293" s="50" t="s">
        <v>1059</v>
      </c>
    </row>
    <row r="294" spans="1:21" ht="15.75" customHeight="1" x14ac:dyDescent="0.5">
      <c r="A294" t="s">
        <v>489</v>
      </c>
      <c r="B294" t="s">
        <v>778</v>
      </c>
      <c r="C294" t="s">
        <v>381</v>
      </c>
      <c r="D294" t="s">
        <v>354</v>
      </c>
      <c r="E294" t="s">
        <v>214</v>
      </c>
      <c r="F294" t="s">
        <v>226</v>
      </c>
      <c r="G294" t="s">
        <v>231</v>
      </c>
      <c r="I294">
        <v>90.4189124703407</v>
      </c>
      <c r="J294">
        <v>1732.6856753274089</v>
      </c>
      <c r="K294">
        <v>1498.196119845793</v>
      </c>
      <c r="L294">
        <v>-6.1741653829812601E-2</v>
      </c>
      <c r="M294">
        <v>1728.132379379136</v>
      </c>
      <c r="N294">
        <v>158.11405868638261</v>
      </c>
      <c r="O294">
        <v>49.442775684755993</v>
      </c>
      <c r="P294">
        <v>1496.2446696202121</v>
      </c>
      <c r="Q294">
        <v>156.8837737502754</v>
      </c>
      <c r="R294">
        <v>67.680221267909104</v>
      </c>
      <c r="S294">
        <v>7.1888829913918642</v>
      </c>
      <c r="U294" s="50" t="s">
        <v>1060</v>
      </c>
    </row>
    <row r="295" spans="1:21" ht="15.75" customHeight="1" x14ac:dyDescent="0.5">
      <c r="A295" t="s">
        <v>492</v>
      </c>
      <c r="B295" t="s">
        <v>778</v>
      </c>
      <c r="C295" t="s">
        <v>381</v>
      </c>
      <c r="D295" t="s">
        <v>354</v>
      </c>
      <c r="E295" t="s">
        <v>214</v>
      </c>
      <c r="F295" t="s">
        <v>226</v>
      </c>
      <c r="G295" t="s">
        <v>231</v>
      </c>
      <c r="I295">
        <v>231.46134614944501</v>
      </c>
      <c r="J295">
        <v>1820.129417794449</v>
      </c>
      <c r="K295">
        <v>1918.310758101394</v>
      </c>
      <c r="L295">
        <v>5.7344749569892987E-2</v>
      </c>
      <c r="M295">
        <v>1825.796957988804</v>
      </c>
      <c r="N295">
        <v>66.005144780199544</v>
      </c>
      <c r="O295">
        <v>26.36718120861001</v>
      </c>
      <c r="P295">
        <v>1776.051056813058</v>
      </c>
      <c r="Q295">
        <v>722.09373825005991</v>
      </c>
      <c r="R295">
        <v>228.82553233051789</v>
      </c>
      <c r="S295">
        <v>5.9320147447617462</v>
      </c>
      <c r="U295" s="50" t="s">
        <v>1061</v>
      </c>
    </row>
    <row r="296" spans="1:21" ht="15.75" customHeight="1" x14ac:dyDescent="0.5">
      <c r="A296" t="s">
        <v>492</v>
      </c>
      <c r="B296" t="s">
        <v>778</v>
      </c>
      <c r="C296" t="s">
        <v>381</v>
      </c>
      <c r="D296" t="s">
        <v>354</v>
      </c>
      <c r="E296" t="s">
        <v>214</v>
      </c>
      <c r="F296" t="s">
        <v>226</v>
      </c>
      <c r="G296" t="s">
        <v>231</v>
      </c>
      <c r="I296">
        <v>165.38627445697799</v>
      </c>
      <c r="J296">
        <v>1913.1216955652801</v>
      </c>
      <c r="K296">
        <v>1726.399014241355</v>
      </c>
      <c r="L296">
        <v>-5.4836273190028706E-6</v>
      </c>
      <c r="M296">
        <v>1927.698870931499</v>
      </c>
      <c r="N296">
        <v>387.20031502474171</v>
      </c>
      <c r="O296">
        <v>110.3368639878003</v>
      </c>
      <c r="P296">
        <v>1756.501250253873</v>
      </c>
      <c r="Q296">
        <v>-5.6914702778578894</v>
      </c>
      <c r="R296">
        <v>80.553777698171203</v>
      </c>
      <c r="S296">
        <v>6.969905932236415</v>
      </c>
      <c r="U296" s="50" t="s">
        <v>1062</v>
      </c>
    </row>
    <row r="297" spans="1:21" ht="15.75" customHeight="1" x14ac:dyDescent="0.5">
      <c r="A297" t="s">
        <v>492</v>
      </c>
      <c r="B297" t="s">
        <v>778</v>
      </c>
      <c r="C297" t="s">
        <v>381</v>
      </c>
      <c r="D297" t="s">
        <v>354</v>
      </c>
      <c r="E297" t="s">
        <v>214</v>
      </c>
      <c r="F297" t="s">
        <v>226</v>
      </c>
      <c r="G297" t="s">
        <v>231</v>
      </c>
      <c r="I297">
        <v>50.732608884572997</v>
      </c>
      <c r="J297">
        <v>1783.8273912072609</v>
      </c>
      <c r="K297">
        <v>1526.1087031573761</v>
      </c>
      <c r="L297">
        <v>3.08558442629874E-2</v>
      </c>
      <c r="M297">
        <v>1765.4632717421471</v>
      </c>
      <c r="N297">
        <v>58.607342652618399</v>
      </c>
      <c r="O297">
        <v>51.409780480493737</v>
      </c>
      <c r="P297">
        <v>1538.9217499697511</v>
      </c>
      <c r="Q297">
        <v>83.401060211321919</v>
      </c>
      <c r="R297">
        <v>54.642159663802737</v>
      </c>
      <c r="S297">
        <v>7.2447115132248676</v>
      </c>
      <c r="U297" s="50" t="s">
        <v>1063</v>
      </c>
    </row>
    <row r="298" spans="1:21" ht="15.75" customHeight="1" x14ac:dyDescent="0.5">
      <c r="A298" t="s">
        <v>492</v>
      </c>
      <c r="B298" t="s">
        <v>778</v>
      </c>
      <c r="C298" t="s">
        <v>381</v>
      </c>
      <c r="D298" t="s">
        <v>354</v>
      </c>
      <c r="E298" t="s">
        <v>214</v>
      </c>
      <c r="F298" t="s">
        <v>226</v>
      </c>
      <c r="G298" t="s">
        <v>231</v>
      </c>
      <c r="I298">
        <v>37.458226084709203</v>
      </c>
      <c r="J298">
        <v>1861.218978942906</v>
      </c>
      <c r="K298">
        <v>1480.294880920789</v>
      </c>
      <c r="L298">
        <v>5.2934073377400602E-2</v>
      </c>
      <c r="M298">
        <v>1839.635517288091</v>
      </c>
      <c r="N298">
        <v>156.79177142652949</v>
      </c>
      <c r="O298">
        <v>50.259835961760203</v>
      </c>
      <c r="P298">
        <v>1574.959019098907</v>
      </c>
      <c r="Q298">
        <v>-94.019167538970351</v>
      </c>
      <c r="R298">
        <v>136.67136574774889</v>
      </c>
      <c r="S298">
        <v>6.8472541605828603</v>
      </c>
      <c r="U298" s="50" t="s">
        <v>1064</v>
      </c>
    </row>
    <row r="299" spans="1:21" ht="15.75" customHeight="1" x14ac:dyDescent="0.5">
      <c r="A299" t="s">
        <v>492</v>
      </c>
      <c r="B299" t="s">
        <v>778</v>
      </c>
      <c r="C299" t="s">
        <v>381</v>
      </c>
      <c r="D299" t="s">
        <v>354</v>
      </c>
      <c r="E299" t="s">
        <v>214</v>
      </c>
      <c r="F299" t="s">
        <v>226</v>
      </c>
      <c r="G299" t="s">
        <v>231</v>
      </c>
      <c r="I299">
        <v>37.4582670629025</v>
      </c>
      <c r="J299">
        <v>1453.35134065648</v>
      </c>
      <c r="K299">
        <v>1431.613141618803</v>
      </c>
      <c r="L299">
        <v>-4.84730042517185E-2</v>
      </c>
      <c r="M299">
        <v>1443.7880093333711</v>
      </c>
      <c r="N299">
        <v>144.5827893226467</v>
      </c>
      <c r="O299">
        <v>44.804217906083693</v>
      </c>
      <c r="P299">
        <v>1319.6994325296801</v>
      </c>
      <c r="Q299">
        <v>480.80796680841053</v>
      </c>
      <c r="R299">
        <v>164.48748263681881</v>
      </c>
      <c r="S299">
        <v>6.093071983095264</v>
      </c>
      <c r="U299" s="50" t="s">
        <v>1065</v>
      </c>
    </row>
    <row r="300" spans="1:21" ht="15.75" customHeight="1" x14ac:dyDescent="0.5">
      <c r="A300" t="s">
        <v>492</v>
      </c>
      <c r="B300" t="s">
        <v>778</v>
      </c>
      <c r="C300" t="s">
        <v>381</v>
      </c>
      <c r="D300" t="s">
        <v>354</v>
      </c>
      <c r="E300" t="s">
        <v>214</v>
      </c>
      <c r="F300" t="s">
        <v>226</v>
      </c>
      <c r="G300" t="s">
        <v>231</v>
      </c>
      <c r="I300">
        <v>-72.760179638862596</v>
      </c>
      <c r="J300">
        <v>1087.5865157847661</v>
      </c>
      <c r="K300">
        <v>1427.9790049235619</v>
      </c>
      <c r="L300">
        <v>-7.0591720752418097E-2</v>
      </c>
      <c r="M300">
        <v>1670.850936140253</v>
      </c>
      <c r="N300">
        <v>-306.04968755149571</v>
      </c>
      <c r="O300">
        <v>2940.6688441761662</v>
      </c>
      <c r="P300">
        <v>2219.5240559428662</v>
      </c>
      <c r="Q300">
        <v>-5287.6912476695607</v>
      </c>
      <c r="R300">
        <v>2382.3171244270811</v>
      </c>
      <c r="S300">
        <v>-8.0933113086592421</v>
      </c>
      <c r="U300" s="50" t="s">
        <v>1066</v>
      </c>
    </row>
    <row r="301" spans="1:21" ht="15.75" customHeight="1" x14ac:dyDescent="0.5">
      <c r="A301" t="s">
        <v>497</v>
      </c>
      <c r="B301" t="s">
        <v>778</v>
      </c>
      <c r="C301" t="s">
        <v>381</v>
      </c>
      <c r="D301" t="s">
        <v>354</v>
      </c>
      <c r="E301" t="s">
        <v>214</v>
      </c>
      <c r="F301" t="s">
        <v>216</v>
      </c>
      <c r="G301" t="s">
        <v>231</v>
      </c>
      <c r="I301">
        <v>134.47916507720899</v>
      </c>
      <c r="J301">
        <v>631.61765434270148</v>
      </c>
      <c r="K301">
        <v>306.2638634403753</v>
      </c>
      <c r="L301">
        <v>5.2895233035087613E-2</v>
      </c>
      <c r="M301">
        <v>620.89511935168798</v>
      </c>
      <c r="N301">
        <v>-37.719136751123763</v>
      </c>
      <c r="O301">
        <v>15.677346380795729</v>
      </c>
      <c r="P301">
        <v>315.98799979700868</v>
      </c>
      <c r="Q301">
        <v>-15.462935324677799</v>
      </c>
      <c r="R301">
        <v>8.1195391062452913</v>
      </c>
      <c r="S301">
        <v>6.179436804961675</v>
      </c>
      <c r="U301" s="50" t="s">
        <v>1067</v>
      </c>
    </row>
    <row r="302" spans="1:21" ht="15.75" customHeight="1" x14ac:dyDescent="0.5">
      <c r="A302" t="s">
        <v>497</v>
      </c>
      <c r="B302" t="s">
        <v>778</v>
      </c>
      <c r="C302" t="s">
        <v>381</v>
      </c>
      <c r="D302" t="s">
        <v>354</v>
      </c>
      <c r="E302" t="s">
        <v>214</v>
      </c>
      <c r="F302" t="s">
        <v>216</v>
      </c>
      <c r="G302" t="s">
        <v>231</v>
      </c>
      <c r="I302">
        <v>178.59227955341299</v>
      </c>
      <c r="J302">
        <v>2141.3023299246252</v>
      </c>
      <c r="K302">
        <v>1285.551797993822</v>
      </c>
      <c r="L302">
        <v>0.14108605310320829</v>
      </c>
      <c r="M302">
        <v>2019.7311957345621</v>
      </c>
      <c r="N302">
        <v>61.126339710522423</v>
      </c>
      <c r="O302">
        <v>62.043206378389208</v>
      </c>
      <c r="P302">
        <v>1228.063824287857</v>
      </c>
      <c r="Q302">
        <v>34.582175209454363</v>
      </c>
      <c r="R302">
        <v>42.652007138241231</v>
      </c>
      <c r="S302">
        <v>6.1763720130356052</v>
      </c>
      <c r="U302" s="50" t="s">
        <v>1068</v>
      </c>
    </row>
    <row r="303" spans="1:21" ht="15.75" customHeight="1" x14ac:dyDescent="0.5">
      <c r="A303" t="s">
        <v>497</v>
      </c>
      <c r="B303" t="s">
        <v>778</v>
      </c>
      <c r="C303" t="s">
        <v>381</v>
      </c>
      <c r="D303" t="s">
        <v>354</v>
      </c>
      <c r="E303" t="s">
        <v>214</v>
      </c>
      <c r="F303" t="s">
        <v>216</v>
      </c>
      <c r="G303" t="s">
        <v>231</v>
      </c>
      <c r="I303">
        <v>59.533659368753398</v>
      </c>
      <c r="J303">
        <v>2130.2727562358109</v>
      </c>
      <c r="K303">
        <v>1082.5135384349451</v>
      </c>
      <c r="L303">
        <v>0.1234600394964219</v>
      </c>
      <c r="M303">
        <v>2018.8027745463651</v>
      </c>
      <c r="N303">
        <v>306.45375717184902</v>
      </c>
      <c r="O303">
        <v>101.91457126585171</v>
      </c>
      <c r="P303">
        <v>1083.697668990706</v>
      </c>
      <c r="Q303">
        <v>104.2401188853548</v>
      </c>
      <c r="R303">
        <v>46.461989576699253</v>
      </c>
      <c r="S303">
        <v>5.5216519941928803</v>
      </c>
      <c r="U303" s="50" t="s">
        <v>1069</v>
      </c>
    </row>
    <row r="304" spans="1:21" ht="15.75" customHeight="1" x14ac:dyDescent="0.5">
      <c r="A304" t="s">
        <v>497</v>
      </c>
      <c r="B304" t="s">
        <v>778</v>
      </c>
      <c r="C304" t="s">
        <v>381</v>
      </c>
      <c r="D304" t="s">
        <v>354</v>
      </c>
      <c r="E304" t="s">
        <v>214</v>
      </c>
      <c r="F304" t="s">
        <v>216</v>
      </c>
      <c r="G304" t="s">
        <v>231</v>
      </c>
      <c r="I304">
        <v>116.910442709923</v>
      </c>
      <c r="J304">
        <v>1533.308173646021</v>
      </c>
      <c r="K304">
        <v>1118.8600304437109</v>
      </c>
      <c r="L304">
        <v>0.1234660334885124</v>
      </c>
      <c r="M304">
        <v>1496.2878020842411</v>
      </c>
      <c r="N304">
        <v>174.36435681750689</v>
      </c>
      <c r="O304">
        <v>78.259170785219027</v>
      </c>
      <c r="P304">
        <v>1101.372622533471</v>
      </c>
      <c r="Q304">
        <v>97.175973876626131</v>
      </c>
      <c r="R304">
        <v>56.422180121737767</v>
      </c>
      <c r="S304">
        <v>5.9353145268049214</v>
      </c>
      <c r="U304" s="50" t="s">
        <v>1070</v>
      </c>
    </row>
    <row r="305" spans="1:21" ht="15.75" customHeight="1" x14ac:dyDescent="0.5">
      <c r="A305" t="s">
        <v>497</v>
      </c>
      <c r="B305" t="s">
        <v>778</v>
      </c>
      <c r="C305" t="s">
        <v>381</v>
      </c>
      <c r="D305" t="s">
        <v>354</v>
      </c>
      <c r="E305" t="s">
        <v>214</v>
      </c>
      <c r="F305" t="s">
        <v>216</v>
      </c>
      <c r="G305" t="s">
        <v>231</v>
      </c>
      <c r="I305">
        <v>50.7298521697521</v>
      </c>
      <c r="J305">
        <v>1247.06079163353</v>
      </c>
      <c r="K305">
        <v>851.31690600145555</v>
      </c>
      <c r="L305">
        <v>5.2868300117552287E-2</v>
      </c>
      <c r="M305">
        <v>1183.71291724611</v>
      </c>
      <c r="N305">
        <v>318.42227312539961</v>
      </c>
      <c r="O305">
        <v>94.121301011001577</v>
      </c>
      <c r="P305">
        <v>827.27732599454009</v>
      </c>
      <c r="Q305">
        <v>157.9310991955534</v>
      </c>
      <c r="R305">
        <v>48.047118532128223</v>
      </c>
      <c r="S305">
        <v>5.2591918818587802</v>
      </c>
      <c r="U305" s="50" t="s">
        <v>1071</v>
      </c>
    </row>
    <row r="306" spans="1:21" ht="15.75" customHeight="1" x14ac:dyDescent="0.5">
      <c r="A306" t="s">
        <v>499</v>
      </c>
      <c r="B306" t="s">
        <v>778</v>
      </c>
      <c r="C306" t="s">
        <v>381</v>
      </c>
      <c r="D306" t="s">
        <v>354</v>
      </c>
      <c r="E306" t="s">
        <v>214</v>
      </c>
      <c r="F306" t="s">
        <v>226</v>
      </c>
      <c r="G306" t="s">
        <v>231</v>
      </c>
      <c r="I306">
        <v>218.25732290744801</v>
      </c>
      <c r="J306">
        <v>1766.219434863752</v>
      </c>
      <c r="K306">
        <v>786.28245152767022</v>
      </c>
      <c r="L306">
        <v>-3.0838951468466991E-2</v>
      </c>
      <c r="M306">
        <v>1586.36984341109</v>
      </c>
      <c r="N306">
        <v>233.95375423567791</v>
      </c>
      <c r="O306">
        <v>89.671763219352471</v>
      </c>
      <c r="P306">
        <v>767.06169603536944</v>
      </c>
      <c r="Q306">
        <v>122.3734584937071</v>
      </c>
      <c r="R306">
        <v>41.209395257145331</v>
      </c>
      <c r="S306">
        <v>5.6184788673117598</v>
      </c>
      <c r="U306" s="50" t="s">
        <v>1072</v>
      </c>
    </row>
    <row r="307" spans="1:21" ht="15.75" customHeight="1" x14ac:dyDescent="0.5">
      <c r="A307" t="s">
        <v>499</v>
      </c>
      <c r="B307" t="s">
        <v>778</v>
      </c>
      <c r="C307" t="s">
        <v>381</v>
      </c>
      <c r="D307" t="s">
        <v>354</v>
      </c>
      <c r="E307" t="s">
        <v>214</v>
      </c>
      <c r="F307" t="s">
        <v>226</v>
      </c>
      <c r="G307" t="s">
        <v>231</v>
      </c>
      <c r="I307">
        <v>174.18774962425201</v>
      </c>
      <c r="J307">
        <v>1258.189765469737</v>
      </c>
      <c r="K307">
        <v>746.62418565888765</v>
      </c>
      <c r="L307">
        <v>2.643471956252999E-2</v>
      </c>
      <c r="M307">
        <v>1230.3199130197629</v>
      </c>
      <c r="N307">
        <v>66.843049525423339</v>
      </c>
      <c r="O307">
        <v>42.865316822642022</v>
      </c>
      <c r="P307">
        <v>757.01344710807155</v>
      </c>
      <c r="Q307">
        <v>22.963486260677431</v>
      </c>
      <c r="R307">
        <v>45.855523257483391</v>
      </c>
      <c r="S307">
        <v>6.3689738476035931</v>
      </c>
      <c r="U307" s="50" t="s">
        <v>1073</v>
      </c>
    </row>
    <row r="308" spans="1:21" ht="15.75" customHeight="1" x14ac:dyDescent="0.5">
      <c r="A308" t="s">
        <v>499</v>
      </c>
      <c r="B308" t="s">
        <v>778</v>
      </c>
      <c r="C308" t="s">
        <v>381</v>
      </c>
      <c r="D308" t="s">
        <v>354</v>
      </c>
      <c r="E308" t="s">
        <v>214</v>
      </c>
      <c r="F308" t="s">
        <v>226</v>
      </c>
      <c r="G308" t="s">
        <v>231</v>
      </c>
      <c r="I308">
        <v>306.44035339355497</v>
      </c>
      <c r="J308">
        <v>1343.768994801037</v>
      </c>
      <c r="K308">
        <v>413.38863537399772</v>
      </c>
      <c r="L308">
        <v>0.13674065470695501</v>
      </c>
      <c r="M308">
        <v>1320.6133784388121</v>
      </c>
      <c r="N308">
        <v>64.525101110886453</v>
      </c>
      <c r="O308">
        <v>55.877776559073091</v>
      </c>
      <c r="P308">
        <v>436.54062664085183</v>
      </c>
      <c r="Q308">
        <v>-128.27165727503379</v>
      </c>
      <c r="R308">
        <v>41.740994144411978</v>
      </c>
      <c r="S308">
        <v>4.4063633841130416</v>
      </c>
      <c r="U308" s="50" t="s">
        <v>1074</v>
      </c>
    </row>
    <row r="309" spans="1:21" ht="15.75" customHeight="1" x14ac:dyDescent="0.5">
      <c r="A309" t="s">
        <v>499</v>
      </c>
      <c r="B309" t="s">
        <v>778</v>
      </c>
      <c r="C309" t="s">
        <v>381</v>
      </c>
      <c r="D309" t="s">
        <v>354</v>
      </c>
      <c r="E309" t="s">
        <v>214</v>
      </c>
      <c r="F309" t="s">
        <v>226</v>
      </c>
      <c r="G309" t="s">
        <v>231</v>
      </c>
      <c r="I309">
        <v>324.08431172370899</v>
      </c>
      <c r="J309">
        <v>1344.534724669694</v>
      </c>
      <c r="K309">
        <v>456.764946407651</v>
      </c>
      <c r="L309">
        <v>0.11462591588497099</v>
      </c>
      <c r="M309">
        <v>1364.113573798784</v>
      </c>
      <c r="N309">
        <v>149.11159222357259</v>
      </c>
      <c r="O309">
        <v>55.779801351459497</v>
      </c>
      <c r="P309">
        <v>477.62891559369911</v>
      </c>
      <c r="Q309">
        <v>-105.3822995897999</v>
      </c>
      <c r="R309">
        <v>34.321594516783321</v>
      </c>
      <c r="S309">
        <v>4.6167542570014017</v>
      </c>
      <c r="U309" s="50" t="s">
        <v>1075</v>
      </c>
    </row>
    <row r="310" spans="1:21" ht="15.75" customHeight="1" x14ac:dyDescent="0.5">
      <c r="A310" t="s">
        <v>500</v>
      </c>
      <c r="B310" t="s">
        <v>778</v>
      </c>
      <c r="C310" t="s">
        <v>336</v>
      </c>
      <c r="D310" t="s">
        <v>354</v>
      </c>
      <c r="E310" t="s">
        <v>214</v>
      </c>
      <c r="F310" t="s">
        <v>226</v>
      </c>
      <c r="G310" t="s">
        <v>231</v>
      </c>
      <c r="I310">
        <v>156.55568242073099</v>
      </c>
      <c r="J310">
        <v>3964.7285689755049</v>
      </c>
      <c r="K310">
        <v>3130.7746491188459</v>
      </c>
      <c r="L310">
        <v>3.9709582924843001E-2</v>
      </c>
      <c r="M310">
        <v>4056.6819739502989</v>
      </c>
      <c r="N310">
        <v>-288.01125732254008</v>
      </c>
      <c r="O310">
        <v>104.439447531601</v>
      </c>
      <c r="P310">
        <v>3081.7924581478319</v>
      </c>
      <c r="Q310">
        <v>66.998252097159821</v>
      </c>
      <c r="R310">
        <v>67.107774422933389</v>
      </c>
      <c r="S310">
        <v>7.6684357766291971</v>
      </c>
      <c r="U310" s="50" t="s">
        <v>1076</v>
      </c>
    </row>
    <row r="311" spans="1:21" ht="15.75" customHeight="1" x14ac:dyDescent="0.5">
      <c r="A311" t="s">
        <v>500</v>
      </c>
      <c r="B311" t="s">
        <v>778</v>
      </c>
      <c r="C311" t="s">
        <v>336</v>
      </c>
      <c r="D311" t="s">
        <v>354</v>
      </c>
      <c r="E311" t="s">
        <v>214</v>
      </c>
      <c r="F311" t="s">
        <v>226</v>
      </c>
      <c r="G311" t="s">
        <v>231</v>
      </c>
      <c r="I311">
        <v>160.95285117626199</v>
      </c>
      <c r="J311">
        <v>4397.6719593458947</v>
      </c>
      <c r="K311">
        <v>3570.385404687077</v>
      </c>
      <c r="L311">
        <v>-3.0841112136839991E-2</v>
      </c>
      <c r="M311">
        <v>4484.0376068003161</v>
      </c>
      <c r="N311">
        <v>-138.16885216431641</v>
      </c>
      <c r="O311">
        <v>104.60547679388451</v>
      </c>
      <c r="P311">
        <v>3468.7408115347262</v>
      </c>
      <c r="Q311">
        <v>293.33441978474502</v>
      </c>
      <c r="R311">
        <v>160.10321462715061</v>
      </c>
      <c r="S311">
        <v>8.0434519154604196</v>
      </c>
      <c r="U311" s="50" t="s">
        <v>1077</v>
      </c>
    </row>
    <row r="312" spans="1:21" ht="15.75" customHeight="1" x14ac:dyDescent="0.5">
      <c r="A312" t="s">
        <v>500</v>
      </c>
      <c r="B312" t="s">
        <v>778</v>
      </c>
      <c r="C312" t="s">
        <v>336</v>
      </c>
      <c r="D312" t="s">
        <v>354</v>
      </c>
      <c r="E312" t="s">
        <v>214</v>
      </c>
      <c r="F312" t="s">
        <v>226</v>
      </c>
      <c r="G312" t="s">
        <v>231</v>
      </c>
      <c r="I312">
        <v>160.95471382141099</v>
      </c>
      <c r="J312">
        <v>4055.5648164771928</v>
      </c>
      <c r="K312">
        <v>3155.247552674597</v>
      </c>
      <c r="L312">
        <v>-4.4018924236300114E-3</v>
      </c>
      <c r="M312">
        <v>4179.6964734636231</v>
      </c>
      <c r="N312">
        <v>-217.89189592812639</v>
      </c>
      <c r="O312">
        <v>120.4479992529907</v>
      </c>
      <c r="P312">
        <v>3135.3428803478532</v>
      </c>
      <c r="Q312">
        <v>375.42148228811129</v>
      </c>
      <c r="R312">
        <v>242.88574227208809</v>
      </c>
      <c r="S312">
        <v>7.4161835556405347</v>
      </c>
      <c r="U312" s="50" t="s">
        <v>1078</v>
      </c>
    </row>
    <row r="313" spans="1:21" ht="15.75" customHeight="1" x14ac:dyDescent="0.5">
      <c r="A313" t="s">
        <v>499</v>
      </c>
      <c r="B313" t="s">
        <v>778</v>
      </c>
      <c r="C313" t="s">
        <v>381</v>
      </c>
      <c r="D313" t="s">
        <v>354</v>
      </c>
      <c r="E313" t="s">
        <v>214</v>
      </c>
      <c r="F313" t="s">
        <v>226</v>
      </c>
      <c r="G313" t="s">
        <v>231</v>
      </c>
      <c r="I313">
        <v>121.27725034952201</v>
      </c>
      <c r="J313">
        <v>1877.142743083112</v>
      </c>
      <c r="K313">
        <v>907.83810526600598</v>
      </c>
      <c r="L313">
        <v>-1.7638742923736E-2</v>
      </c>
      <c r="M313">
        <v>1865.9363772308541</v>
      </c>
      <c r="N313">
        <v>241.86846108699319</v>
      </c>
      <c r="O313">
        <v>91.588311627013141</v>
      </c>
      <c r="P313">
        <v>913.23024894313471</v>
      </c>
      <c r="Q313">
        <v>33.376352748635668</v>
      </c>
      <c r="R313">
        <v>14.828010304703289</v>
      </c>
      <c r="S313">
        <v>6.2284846809173171</v>
      </c>
      <c r="U313" s="50" t="s">
        <v>1079</v>
      </c>
    </row>
    <row r="314" spans="1:21" ht="15.75" customHeight="1" x14ac:dyDescent="0.5">
      <c r="A314" t="s">
        <v>499</v>
      </c>
      <c r="B314" t="s">
        <v>778</v>
      </c>
      <c r="C314" t="s">
        <v>381</v>
      </c>
      <c r="D314" t="s">
        <v>354</v>
      </c>
      <c r="E314" t="s">
        <v>214</v>
      </c>
      <c r="F314" t="s">
        <v>226</v>
      </c>
      <c r="G314" t="s">
        <v>231</v>
      </c>
      <c r="I314">
        <v>85.987068712711306</v>
      </c>
      <c r="J314">
        <v>1716.3936122558921</v>
      </c>
      <c r="K314">
        <v>804.51744206072078</v>
      </c>
      <c r="L314">
        <v>-2.6450850069522799E-2</v>
      </c>
      <c r="M314">
        <v>1655.559801602556</v>
      </c>
      <c r="N314">
        <v>173.07938765608759</v>
      </c>
      <c r="O314">
        <v>80.422346047498039</v>
      </c>
      <c r="P314">
        <v>772.4973428080998</v>
      </c>
      <c r="Q314">
        <v>90.520896580426324</v>
      </c>
      <c r="R314">
        <v>31.592409432661729</v>
      </c>
      <c r="S314">
        <v>6.0125138123316022</v>
      </c>
      <c r="U314" s="50" t="s">
        <v>1080</v>
      </c>
    </row>
    <row r="315" spans="1:21" ht="15.75" customHeight="1" x14ac:dyDescent="0.5">
      <c r="A315" t="s">
        <v>499</v>
      </c>
      <c r="B315" t="s">
        <v>778</v>
      </c>
      <c r="C315" t="s">
        <v>381</v>
      </c>
      <c r="D315" t="s">
        <v>354</v>
      </c>
      <c r="E315" t="s">
        <v>214</v>
      </c>
      <c r="F315" t="s">
        <v>226</v>
      </c>
      <c r="G315" t="s">
        <v>231</v>
      </c>
      <c r="I315">
        <v>138.94814252853399</v>
      </c>
      <c r="J315">
        <v>2328.0811310084432</v>
      </c>
      <c r="K315">
        <v>1239.916281317805</v>
      </c>
      <c r="L315">
        <v>-3.9643973112105997E-2</v>
      </c>
      <c r="M315">
        <v>2269.336658532703</v>
      </c>
      <c r="N315">
        <v>356.84705461939961</v>
      </c>
      <c r="O315">
        <v>129.39895823697549</v>
      </c>
      <c r="P315">
        <v>1210.4032673620729</v>
      </c>
      <c r="Q315">
        <v>122.0566153583304</v>
      </c>
      <c r="R315">
        <v>42.801376633318483</v>
      </c>
      <c r="S315">
        <v>6.069201306155712</v>
      </c>
      <c r="U315" s="50" t="s">
        <v>1081</v>
      </c>
    </row>
    <row r="316" spans="1:21" ht="15.75" customHeight="1" x14ac:dyDescent="0.5">
      <c r="A316" t="s">
        <v>499</v>
      </c>
      <c r="B316" t="s">
        <v>778</v>
      </c>
      <c r="C316" t="s">
        <v>381</v>
      </c>
      <c r="D316" t="s">
        <v>354</v>
      </c>
      <c r="E316" t="s">
        <v>214</v>
      </c>
      <c r="F316" t="s">
        <v>226</v>
      </c>
      <c r="G316" t="s">
        <v>231</v>
      </c>
      <c r="I316">
        <v>262.30415701866099</v>
      </c>
      <c r="J316">
        <v>2399.7940679537069</v>
      </c>
      <c r="K316">
        <v>1072.128110409476</v>
      </c>
      <c r="L316">
        <v>-3.9713352918624989E-2</v>
      </c>
      <c r="M316">
        <v>2362.8932399926712</v>
      </c>
      <c r="N316">
        <v>289.26479104306782</v>
      </c>
      <c r="O316">
        <v>114.72159060735299</v>
      </c>
      <c r="P316">
        <v>1042.8157941292709</v>
      </c>
      <c r="Q316">
        <v>203.35022856093661</v>
      </c>
      <c r="R316">
        <v>62.649089464139571</v>
      </c>
      <c r="S316">
        <v>5.4335610897151252</v>
      </c>
      <c r="U316" s="50" t="s">
        <v>1082</v>
      </c>
    </row>
    <row r="317" spans="1:21" ht="15.75" customHeight="1" x14ac:dyDescent="0.5">
      <c r="A317" t="s">
        <v>519</v>
      </c>
      <c r="B317" t="s">
        <v>778</v>
      </c>
      <c r="C317" t="s">
        <v>336</v>
      </c>
      <c r="D317" t="s">
        <v>213</v>
      </c>
      <c r="E317" t="s">
        <v>214</v>
      </c>
      <c r="F317" t="s">
        <v>226</v>
      </c>
      <c r="G317" t="s">
        <v>398</v>
      </c>
      <c r="I317">
        <v>222.660332918167</v>
      </c>
      <c r="J317">
        <v>3080.8620419800832</v>
      </c>
      <c r="K317">
        <v>3596.778457022011</v>
      </c>
      <c r="L317">
        <v>2.203454077243899E-2</v>
      </c>
      <c r="M317">
        <v>3203.3230734401159</v>
      </c>
      <c r="N317">
        <v>83.46068322710471</v>
      </c>
      <c r="O317">
        <v>129.66430219262469</v>
      </c>
      <c r="P317">
        <v>2721.866589678099</v>
      </c>
      <c r="Q317">
        <v>1015.684393263839</v>
      </c>
      <c r="R317">
        <v>434.94169004835618</v>
      </c>
      <c r="S317">
        <v>6.3843528127516622</v>
      </c>
      <c r="U317" s="50" t="s">
        <v>1083</v>
      </c>
    </row>
    <row r="318" spans="1:21" ht="15.75" customHeight="1" x14ac:dyDescent="0.5">
      <c r="A318" t="s">
        <v>519</v>
      </c>
      <c r="B318" t="s">
        <v>778</v>
      </c>
      <c r="C318" t="s">
        <v>336</v>
      </c>
      <c r="D318" t="s">
        <v>213</v>
      </c>
      <c r="E318" t="s">
        <v>214</v>
      </c>
      <c r="F318" t="s">
        <v>226</v>
      </c>
      <c r="G318" t="s">
        <v>398</v>
      </c>
      <c r="I318">
        <v>306.43942952156101</v>
      </c>
      <c r="J318">
        <v>3304.6267867559832</v>
      </c>
      <c r="K318">
        <v>3753.577443369767</v>
      </c>
      <c r="L318">
        <v>7.9373762011528015E-2</v>
      </c>
      <c r="M318">
        <v>3418.103646659752</v>
      </c>
      <c r="N318">
        <v>214.87754161690691</v>
      </c>
      <c r="O318">
        <v>147.64980299281541</v>
      </c>
      <c r="P318">
        <v>2773.6089351575001</v>
      </c>
      <c r="Q318">
        <v>996.62840865857152</v>
      </c>
      <c r="R318">
        <v>439.19124869427571</v>
      </c>
      <c r="S318">
        <v>5.924276162796013</v>
      </c>
      <c r="U318" s="50" t="s">
        <v>1084</v>
      </c>
    </row>
    <row r="319" spans="1:21" ht="15.75" customHeight="1" x14ac:dyDescent="0.5">
      <c r="A319" t="s">
        <v>519</v>
      </c>
      <c r="B319" t="s">
        <v>778</v>
      </c>
      <c r="C319" t="s">
        <v>336</v>
      </c>
      <c r="D319" t="s">
        <v>213</v>
      </c>
      <c r="E319" t="s">
        <v>214</v>
      </c>
      <c r="F319" t="s">
        <v>226</v>
      </c>
      <c r="G319" t="s">
        <v>398</v>
      </c>
      <c r="I319">
        <v>284.38422083854698</v>
      </c>
      <c r="J319">
        <v>3070.3215717122071</v>
      </c>
      <c r="K319">
        <v>3898.85469420359</v>
      </c>
      <c r="L319">
        <v>2.203561365604401E-2</v>
      </c>
      <c r="M319">
        <v>3142.801240799507</v>
      </c>
      <c r="N319">
        <v>288.62988510458308</v>
      </c>
      <c r="O319">
        <v>110.7842107611737</v>
      </c>
      <c r="P319">
        <v>2744.684915142529</v>
      </c>
      <c r="Q319">
        <v>-253.45638609380239</v>
      </c>
      <c r="R319">
        <v>616.9064745305634</v>
      </c>
      <c r="S319">
        <v>6.8592612539031306</v>
      </c>
      <c r="U319" s="50" t="s">
        <v>1085</v>
      </c>
    </row>
    <row r="320" spans="1:21" ht="15.75" customHeight="1" x14ac:dyDescent="0.5">
      <c r="A320" t="s">
        <v>521</v>
      </c>
      <c r="B320" t="s">
        <v>778</v>
      </c>
      <c r="C320" t="s">
        <v>336</v>
      </c>
      <c r="D320" t="s">
        <v>213</v>
      </c>
      <c r="E320" t="s">
        <v>214</v>
      </c>
      <c r="F320" t="s">
        <v>226</v>
      </c>
      <c r="G320" t="s">
        <v>398</v>
      </c>
      <c r="I320">
        <v>332.89760351181002</v>
      </c>
      <c r="J320">
        <v>3745.055605497972</v>
      </c>
      <c r="K320">
        <v>2589.4838576956708</v>
      </c>
      <c r="L320">
        <v>7.9422533512115978E-2</v>
      </c>
      <c r="M320">
        <v>3497.0782492053058</v>
      </c>
      <c r="N320">
        <v>115.1127461523033</v>
      </c>
      <c r="O320">
        <v>145.4782649975966</v>
      </c>
      <c r="P320">
        <v>3220.9983016766209</v>
      </c>
      <c r="Q320">
        <v>1364.731528947829</v>
      </c>
      <c r="R320">
        <v>622.8499924495602</v>
      </c>
      <c r="S320">
        <v>6.2379307321177553</v>
      </c>
      <c r="U320" s="50" t="s">
        <v>1086</v>
      </c>
    </row>
    <row r="321" spans="1:21" ht="15.75" customHeight="1" x14ac:dyDescent="0.5">
      <c r="A321" t="s">
        <v>521</v>
      </c>
      <c r="B321" t="s">
        <v>778</v>
      </c>
      <c r="C321" t="s">
        <v>336</v>
      </c>
      <c r="D321" t="s">
        <v>213</v>
      </c>
      <c r="E321" t="s">
        <v>214</v>
      </c>
      <c r="F321" t="s">
        <v>226</v>
      </c>
      <c r="G321" t="s">
        <v>398</v>
      </c>
      <c r="I321">
        <v>354.94092106819198</v>
      </c>
      <c r="J321">
        <v>3813.519303289132</v>
      </c>
      <c r="K321">
        <v>3550.443460556322</v>
      </c>
      <c r="L321">
        <v>8.3793967962264959E-2</v>
      </c>
      <c r="M321">
        <v>3782.6702387703058</v>
      </c>
      <c r="N321">
        <v>-66.531703295849184</v>
      </c>
      <c r="O321">
        <v>161.3011620546406</v>
      </c>
      <c r="P321">
        <v>3285.3016050756182</v>
      </c>
      <c r="Q321">
        <v>-867.30407392280085</v>
      </c>
      <c r="R321">
        <v>871.14685652012986</v>
      </c>
      <c r="S321">
        <v>6.4003324272899409</v>
      </c>
      <c r="U321" s="50" t="s">
        <v>1087</v>
      </c>
    </row>
    <row r="322" spans="1:21" ht="15.75" customHeight="1" x14ac:dyDescent="0.5">
      <c r="A322" t="s">
        <v>521</v>
      </c>
      <c r="B322" t="s">
        <v>778</v>
      </c>
      <c r="C322" t="s">
        <v>336</v>
      </c>
      <c r="D322" t="s">
        <v>213</v>
      </c>
      <c r="E322" t="s">
        <v>214</v>
      </c>
      <c r="F322" t="s">
        <v>226</v>
      </c>
      <c r="G322" t="s">
        <v>398</v>
      </c>
      <c r="I322">
        <v>363.812774419785</v>
      </c>
      <c r="J322">
        <v>3612.6365731654591</v>
      </c>
      <c r="K322">
        <v>2631.8465384944179</v>
      </c>
      <c r="L322">
        <v>5.7372838258743009E-2</v>
      </c>
      <c r="M322">
        <v>3476.377823065035</v>
      </c>
      <c r="N322">
        <v>-136.49305892880329</v>
      </c>
      <c r="O322">
        <v>127.130342797067</v>
      </c>
      <c r="P322">
        <v>2533.852577777101</v>
      </c>
      <c r="Q322">
        <v>228.7857248735927</v>
      </c>
      <c r="R322">
        <v>564.04304591815605</v>
      </c>
      <c r="S322">
        <v>6.3013986360685319</v>
      </c>
      <c r="U322" s="50" t="s">
        <v>1088</v>
      </c>
    </row>
    <row r="323" spans="1:21" ht="15.75" customHeight="1" x14ac:dyDescent="0.5">
      <c r="A323" t="s">
        <v>483</v>
      </c>
      <c r="B323" t="s">
        <v>778</v>
      </c>
      <c r="C323" t="s">
        <v>381</v>
      </c>
      <c r="D323" t="s">
        <v>354</v>
      </c>
      <c r="E323" t="s">
        <v>214</v>
      </c>
      <c r="F323" t="s">
        <v>226</v>
      </c>
      <c r="G323" t="s">
        <v>231</v>
      </c>
      <c r="I323">
        <v>998.65221977233898</v>
      </c>
      <c r="J323">
        <v>6.708111539220913</v>
      </c>
      <c r="K323">
        <v>-1.4037785669445511</v>
      </c>
      <c r="L323">
        <v>-1.1684182584285741</v>
      </c>
      <c r="M323">
        <v>992.32972308277897</v>
      </c>
      <c r="N323">
        <v>-2696.9195652081389</v>
      </c>
      <c r="O323">
        <v>1234.105927749174</v>
      </c>
      <c r="P323">
        <v>397.86253438529928</v>
      </c>
      <c r="Q323">
        <v>-1044.46388067618</v>
      </c>
      <c r="R323">
        <v>523.72407521207003</v>
      </c>
      <c r="S323">
        <v>-13.164877122909861</v>
      </c>
      <c r="U323" s="50" t="s">
        <v>1089</v>
      </c>
    </row>
    <row r="324" spans="1:21" ht="15.75" customHeight="1" x14ac:dyDescent="0.5">
      <c r="A324" t="s">
        <v>483</v>
      </c>
      <c r="B324" t="s">
        <v>778</v>
      </c>
      <c r="C324" t="s">
        <v>381</v>
      </c>
      <c r="D324" t="s">
        <v>354</v>
      </c>
      <c r="E324" t="s">
        <v>214</v>
      </c>
      <c r="F324" t="s">
        <v>226</v>
      </c>
      <c r="G324" t="s">
        <v>231</v>
      </c>
      <c r="I324">
        <v>284.38693284988398</v>
      </c>
      <c r="J324">
        <v>3009.936185693814</v>
      </c>
      <c r="K324">
        <v>1382.891077487755</v>
      </c>
      <c r="L324">
        <v>0.101414695382118</v>
      </c>
      <c r="M324">
        <v>2954.4583905044269</v>
      </c>
      <c r="N324">
        <v>-108.0343208014674</v>
      </c>
      <c r="O324">
        <v>71.767975274639525</v>
      </c>
      <c r="P324">
        <v>1315.188784506206</v>
      </c>
      <c r="Q324">
        <v>-98.564911082342178</v>
      </c>
      <c r="R324">
        <v>44.376601592777277</v>
      </c>
      <c r="S324">
        <v>5.5852710383374307</v>
      </c>
      <c r="U324" s="50" t="s">
        <v>1090</v>
      </c>
    </row>
    <row r="325" spans="1:21" ht="15.75" customHeight="1" x14ac:dyDescent="0.5">
      <c r="A325" t="s">
        <v>483</v>
      </c>
      <c r="B325" t="s">
        <v>778</v>
      </c>
      <c r="C325" t="s">
        <v>381</v>
      </c>
      <c r="D325" t="s">
        <v>354</v>
      </c>
      <c r="E325" t="s">
        <v>214</v>
      </c>
      <c r="F325" t="s">
        <v>226</v>
      </c>
      <c r="G325" t="s">
        <v>231</v>
      </c>
      <c r="I325">
        <v>125.681489706039</v>
      </c>
      <c r="J325">
        <v>2446.172563739347</v>
      </c>
      <c r="K325">
        <v>1132.331737486496</v>
      </c>
      <c r="L325">
        <v>8.3766438066959797E-2</v>
      </c>
      <c r="M325">
        <v>2421.7420230210892</v>
      </c>
      <c r="N325">
        <v>-62.59090429223761</v>
      </c>
      <c r="O325">
        <v>49.878149433403237</v>
      </c>
      <c r="P325">
        <v>1155.0320854622239</v>
      </c>
      <c r="Q325">
        <v>-55.772226991309253</v>
      </c>
      <c r="R325">
        <v>43.989331137323987</v>
      </c>
      <c r="S325">
        <v>6.0663629694263044</v>
      </c>
      <c r="U325" s="50" t="s">
        <v>1091</v>
      </c>
    </row>
    <row r="326" spans="1:21" ht="15.75" customHeight="1" x14ac:dyDescent="0.5">
      <c r="A326" t="s">
        <v>485</v>
      </c>
      <c r="B326" t="s">
        <v>778</v>
      </c>
      <c r="C326" t="s">
        <v>381</v>
      </c>
      <c r="D326" t="s">
        <v>354</v>
      </c>
      <c r="E326" t="s">
        <v>214</v>
      </c>
      <c r="F326" t="s">
        <v>226</v>
      </c>
      <c r="G326" t="s">
        <v>231</v>
      </c>
      <c r="I326">
        <v>81.588603556156201</v>
      </c>
      <c r="J326">
        <v>2006.1311909544761</v>
      </c>
      <c r="K326">
        <v>1082.3145923898039</v>
      </c>
      <c r="L326">
        <v>1.76420584321022E-2</v>
      </c>
      <c r="M326">
        <v>2070.2994574538948</v>
      </c>
      <c r="N326">
        <v>71.587367890520909</v>
      </c>
      <c r="O326">
        <v>66.148033903562336</v>
      </c>
      <c r="P326">
        <v>1125.173965052486</v>
      </c>
      <c r="Q326">
        <v>230.56088396351751</v>
      </c>
      <c r="R326">
        <v>85.103244720898402</v>
      </c>
      <c r="S326">
        <v>5.9266469647280324</v>
      </c>
      <c r="U326" s="50" t="s">
        <v>1092</v>
      </c>
    </row>
    <row r="327" spans="1:21" ht="15.75" customHeight="1" x14ac:dyDescent="0.5">
      <c r="A327" t="s">
        <v>485</v>
      </c>
      <c r="B327" t="s">
        <v>778</v>
      </c>
      <c r="C327" t="s">
        <v>381</v>
      </c>
      <c r="D327" t="s">
        <v>354</v>
      </c>
      <c r="E327" t="s">
        <v>214</v>
      </c>
      <c r="F327" t="s">
        <v>226</v>
      </c>
      <c r="G327" t="s">
        <v>231</v>
      </c>
      <c r="I327">
        <v>72.780579328537002</v>
      </c>
      <c r="J327">
        <v>2232.2047252474372</v>
      </c>
      <c r="K327">
        <v>1130.2611389110079</v>
      </c>
      <c r="L327">
        <v>8.375837467610861E-2</v>
      </c>
      <c r="M327">
        <v>2161.5697167243252</v>
      </c>
      <c r="N327">
        <v>-8.5322325002925936</v>
      </c>
      <c r="O327">
        <v>59.414618816467119</v>
      </c>
      <c r="P327">
        <v>1128.6202154652101</v>
      </c>
      <c r="Q327">
        <v>7.7548621683147303</v>
      </c>
      <c r="R327">
        <v>52.49495681965049</v>
      </c>
      <c r="S327">
        <v>6.4015134790269954</v>
      </c>
      <c r="U327" s="50" t="s">
        <v>1093</v>
      </c>
    </row>
    <row r="328" spans="1:21" ht="15.75" customHeight="1" x14ac:dyDescent="0.5">
      <c r="A328" t="s">
        <v>485</v>
      </c>
      <c r="B328" t="s">
        <v>778</v>
      </c>
      <c r="C328" t="s">
        <v>381</v>
      </c>
      <c r="D328" t="s">
        <v>354</v>
      </c>
      <c r="E328" t="s">
        <v>214</v>
      </c>
      <c r="F328" t="s">
        <v>226</v>
      </c>
      <c r="G328" t="s">
        <v>231</v>
      </c>
      <c r="I328">
        <v>55.141523480415302</v>
      </c>
      <c r="J328">
        <v>2135.9574225161282</v>
      </c>
      <c r="K328">
        <v>1212.901583550989</v>
      </c>
      <c r="L328">
        <v>4.4128593523055398E-2</v>
      </c>
      <c r="M328">
        <v>2159.321778831496</v>
      </c>
      <c r="N328">
        <v>171.36384826102179</v>
      </c>
      <c r="O328">
        <v>79.987993790912142</v>
      </c>
      <c r="P328">
        <v>1163.7541687928251</v>
      </c>
      <c r="Q328">
        <v>-63.160542721438333</v>
      </c>
      <c r="R328">
        <v>51.359977146308168</v>
      </c>
      <c r="S328">
        <v>6.2360407178532142</v>
      </c>
      <c r="U328" s="50" t="s">
        <v>1094</v>
      </c>
    </row>
    <row r="329" spans="1:21" ht="15.75" customHeight="1" x14ac:dyDescent="0.5">
      <c r="A329" t="s">
        <v>503</v>
      </c>
      <c r="B329" t="s">
        <v>778</v>
      </c>
      <c r="C329" t="s">
        <v>381</v>
      </c>
      <c r="D329" t="s">
        <v>213</v>
      </c>
      <c r="E329" t="s">
        <v>214</v>
      </c>
      <c r="F329" t="s">
        <v>226</v>
      </c>
      <c r="G329" t="s">
        <v>48</v>
      </c>
      <c r="I329">
        <v>659.15840864181496</v>
      </c>
      <c r="J329">
        <v>3131.751095967757</v>
      </c>
      <c r="K329">
        <v>929.73255130212226</v>
      </c>
      <c r="L329">
        <v>-0.233662128448486</v>
      </c>
      <c r="M329">
        <v>3038.6494539402088</v>
      </c>
      <c r="N329">
        <v>681.90477283002747</v>
      </c>
      <c r="O329">
        <v>226.89653610950711</v>
      </c>
      <c r="P329">
        <v>1055.3317751009231</v>
      </c>
      <c r="Q329">
        <v>862.30115625218616</v>
      </c>
      <c r="R329">
        <v>210.35001561638089</v>
      </c>
      <c r="S329">
        <v>2.7103568451234969</v>
      </c>
      <c r="U329" s="50" t="s">
        <v>1095</v>
      </c>
    </row>
    <row r="330" spans="1:21" ht="15.75" customHeight="1" x14ac:dyDescent="0.5">
      <c r="A330" t="s">
        <v>503</v>
      </c>
      <c r="B330" t="s">
        <v>778</v>
      </c>
      <c r="C330" t="s">
        <v>381</v>
      </c>
      <c r="D330" t="s">
        <v>213</v>
      </c>
      <c r="E330" t="s">
        <v>214</v>
      </c>
      <c r="F330" t="s">
        <v>226</v>
      </c>
      <c r="G330" t="s">
        <v>48</v>
      </c>
      <c r="I330">
        <v>544.51060295105003</v>
      </c>
      <c r="J330">
        <v>743.04663050619968</v>
      </c>
      <c r="K330">
        <v>336.79018802720361</v>
      </c>
      <c r="L330">
        <v>-4.4082701206206942E-2</v>
      </c>
      <c r="M330">
        <v>718.59255600169354</v>
      </c>
      <c r="N330">
        <v>63.164770084559343</v>
      </c>
      <c r="O330">
        <v>28.534414415256428</v>
      </c>
      <c r="P330">
        <v>308.86892075414289</v>
      </c>
      <c r="Q330">
        <v>101.8146653589509</v>
      </c>
      <c r="R330">
        <v>54.952983064823513</v>
      </c>
      <c r="S330">
        <v>4.6590935193577092</v>
      </c>
      <c r="U330" s="50" t="s">
        <v>1096</v>
      </c>
    </row>
    <row r="331" spans="1:21" ht="15.75" customHeight="1" x14ac:dyDescent="0.5">
      <c r="A331" t="s">
        <v>505</v>
      </c>
      <c r="B331" t="s">
        <v>778</v>
      </c>
      <c r="C331" t="s">
        <v>381</v>
      </c>
      <c r="D331" t="s">
        <v>213</v>
      </c>
      <c r="E331" t="s">
        <v>214</v>
      </c>
      <c r="F331" t="s">
        <v>226</v>
      </c>
      <c r="G331" t="s">
        <v>48</v>
      </c>
      <c r="I331">
        <v>222.661912441254</v>
      </c>
      <c r="J331">
        <v>3358.449190968744</v>
      </c>
      <c r="K331">
        <v>2407.110698587614</v>
      </c>
      <c r="L331">
        <v>-7.4943661689758995E-2</v>
      </c>
      <c r="M331">
        <v>3325.886098308757</v>
      </c>
      <c r="N331">
        <v>60.085031680254822</v>
      </c>
      <c r="O331">
        <v>76.910345121334686</v>
      </c>
      <c r="P331">
        <v>2243.410904019031</v>
      </c>
      <c r="Q331">
        <v>720.90902157180699</v>
      </c>
      <c r="R331">
        <v>265.92823144293487</v>
      </c>
      <c r="S331">
        <v>6.4078503793541328</v>
      </c>
      <c r="U331" s="50" t="s">
        <v>1097</v>
      </c>
    </row>
    <row r="332" spans="1:21" ht="15.75" customHeight="1" x14ac:dyDescent="0.5">
      <c r="A332" t="s">
        <v>505</v>
      </c>
      <c r="B332" t="s">
        <v>778</v>
      </c>
      <c r="C332" t="s">
        <v>381</v>
      </c>
      <c r="D332" t="s">
        <v>213</v>
      </c>
      <c r="E332" t="s">
        <v>214</v>
      </c>
      <c r="F332" t="s">
        <v>226</v>
      </c>
      <c r="G332" t="s">
        <v>48</v>
      </c>
      <c r="I332">
        <v>244.734913110733</v>
      </c>
      <c r="J332">
        <v>3556.3108539941159</v>
      </c>
      <c r="K332">
        <v>2552.129668181713</v>
      </c>
      <c r="L332">
        <v>-0.11464221775531699</v>
      </c>
      <c r="M332">
        <v>3502.0892153002469</v>
      </c>
      <c r="N332">
        <v>-56.255806439978187</v>
      </c>
      <c r="O332">
        <v>76.391350165580235</v>
      </c>
      <c r="P332">
        <v>2374.5165585481882</v>
      </c>
      <c r="Q332">
        <v>586.54343335364001</v>
      </c>
      <c r="R332">
        <v>233.72823357960999</v>
      </c>
      <c r="S332">
        <v>6.8951565732415734</v>
      </c>
      <c r="U332" s="50" t="s">
        <v>1098</v>
      </c>
    </row>
    <row r="333" spans="1:21" ht="15.75" customHeight="1" x14ac:dyDescent="0.5">
      <c r="A333" t="s">
        <v>507</v>
      </c>
      <c r="B333" t="s">
        <v>778</v>
      </c>
      <c r="C333" t="s">
        <v>381</v>
      </c>
      <c r="D333" t="s">
        <v>213</v>
      </c>
      <c r="E333" t="s">
        <v>214</v>
      </c>
      <c r="F333" t="s">
        <v>226</v>
      </c>
      <c r="G333" t="s">
        <v>48</v>
      </c>
      <c r="I333">
        <v>253.53693962097199</v>
      </c>
      <c r="J333">
        <v>2755.4962107737019</v>
      </c>
      <c r="K333">
        <v>2236.3299979662011</v>
      </c>
      <c r="L333">
        <v>-7.0510461926459989E-2</v>
      </c>
      <c r="M333">
        <v>2758.261138616142</v>
      </c>
      <c r="N333">
        <v>440.1563124591521</v>
      </c>
      <c r="O333">
        <v>211.03680744721339</v>
      </c>
      <c r="P333">
        <v>2069.8245486556598</v>
      </c>
      <c r="Q333">
        <v>550.60909729349441</v>
      </c>
      <c r="R333">
        <v>180.73617918622159</v>
      </c>
      <c r="S333">
        <v>6.1811548465988428</v>
      </c>
      <c r="U333" s="50" t="s">
        <v>1099</v>
      </c>
    </row>
    <row r="334" spans="1:21" ht="15.75" customHeight="1" x14ac:dyDescent="0.5">
      <c r="A334" t="s">
        <v>507</v>
      </c>
      <c r="B334" t="s">
        <v>778</v>
      </c>
      <c r="C334" t="s">
        <v>381</v>
      </c>
      <c r="D334" t="s">
        <v>213</v>
      </c>
      <c r="E334" t="s">
        <v>214</v>
      </c>
      <c r="F334" t="s">
        <v>226</v>
      </c>
      <c r="G334" t="s">
        <v>48</v>
      </c>
      <c r="I334">
        <v>249.136924743652</v>
      </c>
      <c r="J334">
        <v>2783.5591274189251</v>
      </c>
      <c r="K334">
        <v>2120.0037806262349</v>
      </c>
      <c r="L334">
        <v>-3.5312578082084989E-2</v>
      </c>
      <c r="M334">
        <v>2609.663894045163</v>
      </c>
      <c r="N334">
        <v>240.47128389444561</v>
      </c>
      <c r="O334">
        <v>127.68429975203919</v>
      </c>
      <c r="P334">
        <v>2003.2048382538189</v>
      </c>
      <c r="Q334">
        <v>62.217930191457533</v>
      </c>
      <c r="R334">
        <v>97.575763227415663</v>
      </c>
      <c r="S334">
        <v>7.1607483342207594</v>
      </c>
      <c r="U334" s="50" t="s">
        <v>1100</v>
      </c>
    </row>
    <row r="335" spans="1:21" ht="15.75" customHeight="1" x14ac:dyDescent="0.5">
      <c r="A335" t="s">
        <v>509</v>
      </c>
      <c r="B335" t="s">
        <v>778</v>
      </c>
      <c r="C335" t="s">
        <v>381</v>
      </c>
      <c r="D335" t="s">
        <v>213</v>
      </c>
      <c r="E335" t="s">
        <v>214</v>
      </c>
      <c r="F335" t="s">
        <v>226</v>
      </c>
      <c r="G335" t="s">
        <v>48</v>
      </c>
      <c r="I335">
        <v>147.75009453296701</v>
      </c>
      <c r="J335">
        <v>1468.5212227309839</v>
      </c>
      <c r="K335">
        <v>1380.0795804680849</v>
      </c>
      <c r="L335">
        <v>3.9711326360703E-2</v>
      </c>
      <c r="M335">
        <v>1461.8115118236949</v>
      </c>
      <c r="N335">
        <v>11.5334984036765</v>
      </c>
      <c r="O335">
        <v>22.351409409341102</v>
      </c>
      <c r="P335">
        <v>1211.696259077303</v>
      </c>
      <c r="Q335">
        <v>432.97726893355082</v>
      </c>
      <c r="R335">
        <v>234.25916812975771</v>
      </c>
      <c r="S335">
        <v>5.6129290176952651</v>
      </c>
      <c r="U335" s="50" t="s">
        <v>1101</v>
      </c>
    </row>
    <row r="336" spans="1:21" ht="15.75" customHeight="1" x14ac:dyDescent="0.5">
      <c r="A336" t="s">
        <v>509</v>
      </c>
      <c r="B336" t="s">
        <v>778</v>
      </c>
      <c r="C336" t="s">
        <v>381</v>
      </c>
      <c r="D336" t="s">
        <v>213</v>
      </c>
      <c r="E336" t="s">
        <v>214</v>
      </c>
      <c r="F336" t="s">
        <v>226</v>
      </c>
      <c r="G336" t="s">
        <v>48</v>
      </c>
      <c r="I336">
        <v>152.149707078934</v>
      </c>
      <c r="J336">
        <v>1622.585016907949</v>
      </c>
      <c r="K336">
        <v>1324.665820541732</v>
      </c>
      <c r="L336">
        <v>0.20724253356456801</v>
      </c>
      <c r="M336">
        <v>1887.8527514907371</v>
      </c>
      <c r="N336">
        <v>8103.1478313566286</v>
      </c>
      <c r="O336">
        <v>1451.5260608321089</v>
      </c>
      <c r="P336">
        <v>1274.337610672166</v>
      </c>
      <c r="Q336">
        <v>831.88750077889517</v>
      </c>
      <c r="R336">
        <v>144.6576095407278</v>
      </c>
      <c r="S336">
        <v>-11.022918132091441</v>
      </c>
      <c r="U336" s="50" t="s">
        <v>1102</v>
      </c>
    </row>
    <row r="337" spans="1:21" ht="15.75" customHeight="1" x14ac:dyDescent="0.5">
      <c r="A337" t="s">
        <v>509</v>
      </c>
      <c r="B337" t="s">
        <v>778</v>
      </c>
      <c r="C337" t="s">
        <v>381</v>
      </c>
      <c r="D337" t="s">
        <v>213</v>
      </c>
      <c r="E337" t="s">
        <v>214</v>
      </c>
      <c r="F337" t="s">
        <v>226</v>
      </c>
      <c r="G337" t="s">
        <v>48</v>
      </c>
      <c r="I337">
        <v>125.681042671204</v>
      </c>
      <c r="J337">
        <v>615.24842243376213</v>
      </c>
      <c r="K337">
        <v>519.46539594080809</v>
      </c>
      <c r="L337">
        <v>-6.6126167774200412E-2</v>
      </c>
      <c r="M337">
        <v>603.49736792519093</v>
      </c>
      <c r="N337">
        <v>6.8527680280840286</v>
      </c>
      <c r="O337">
        <v>9.8617750153603332</v>
      </c>
      <c r="P337">
        <v>486.23172534414078</v>
      </c>
      <c r="Q337">
        <v>115.3441622645412</v>
      </c>
      <c r="R337">
        <v>38.239140168876851</v>
      </c>
      <c r="S337">
        <v>6.3541193563231158</v>
      </c>
      <c r="U337" s="50" t="s">
        <v>1103</v>
      </c>
    </row>
    <row r="338" spans="1:21" ht="15.75" customHeight="1" x14ac:dyDescent="0.5">
      <c r="A338" t="s">
        <v>509</v>
      </c>
      <c r="B338" t="s">
        <v>778</v>
      </c>
      <c r="C338" t="s">
        <v>381</v>
      </c>
      <c r="D338" t="s">
        <v>213</v>
      </c>
      <c r="E338" t="s">
        <v>214</v>
      </c>
      <c r="F338" t="s">
        <v>226</v>
      </c>
      <c r="G338" t="s">
        <v>48</v>
      </c>
      <c r="I338">
        <v>147.749304771423</v>
      </c>
      <c r="J338">
        <v>1075.4187128040139</v>
      </c>
      <c r="K338">
        <v>962.11001174577905</v>
      </c>
      <c r="L338">
        <v>-4.404196888208399E-2</v>
      </c>
      <c r="M338">
        <v>1050.4995862276651</v>
      </c>
      <c r="N338">
        <v>81.798156061073541</v>
      </c>
      <c r="O338">
        <v>39.394953412413372</v>
      </c>
      <c r="P338">
        <v>861.2109542032515</v>
      </c>
      <c r="Q338">
        <v>332.15797367420203</v>
      </c>
      <c r="R338">
        <v>115.3118864066612</v>
      </c>
      <c r="S338">
        <v>5.5715189094782147</v>
      </c>
      <c r="U338" s="50" t="s">
        <v>1104</v>
      </c>
    </row>
    <row r="339" spans="1:21" ht="15.75" customHeight="1" x14ac:dyDescent="0.5">
      <c r="A339" t="s">
        <v>511</v>
      </c>
      <c r="B339" t="s">
        <v>778</v>
      </c>
      <c r="C339" t="s">
        <v>381</v>
      </c>
      <c r="D339" t="s">
        <v>213</v>
      </c>
      <c r="E339" t="s">
        <v>214</v>
      </c>
      <c r="F339" t="s">
        <v>226</v>
      </c>
      <c r="G339" t="s">
        <v>48</v>
      </c>
      <c r="I339">
        <v>209.428936243057</v>
      </c>
      <c r="J339">
        <v>1860.7182831233231</v>
      </c>
      <c r="K339">
        <v>1723.9860406494081</v>
      </c>
      <c r="L339">
        <v>1.323851943016102E-2</v>
      </c>
      <c r="M339">
        <v>1864.294547735851</v>
      </c>
      <c r="N339">
        <v>23.87231580718117</v>
      </c>
      <c r="O339">
        <v>48.301258540466883</v>
      </c>
      <c r="P339">
        <v>1579.606694407207</v>
      </c>
      <c r="Q339">
        <v>550.61500808156893</v>
      </c>
      <c r="R339">
        <v>171.9232551917419</v>
      </c>
      <c r="S339">
        <v>6.1125056940881208</v>
      </c>
      <c r="U339" s="50" t="s">
        <v>1105</v>
      </c>
    </row>
    <row r="340" spans="1:21" ht="15.75" customHeight="1" x14ac:dyDescent="0.5">
      <c r="A340" t="s">
        <v>511</v>
      </c>
      <c r="B340" t="s">
        <v>778</v>
      </c>
      <c r="C340" t="s">
        <v>381</v>
      </c>
      <c r="D340" t="s">
        <v>213</v>
      </c>
      <c r="E340" t="s">
        <v>214</v>
      </c>
      <c r="F340" t="s">
        <v>226</v>
      </c>
      <c r="G340" t="s">
        <v>48</v>
      </c>
      <c r="I340">
        <v>200.625523924828</v>
      </c>
      <c r="J340">
        <v>2399.7487035812478</v>
      </c>
      <c r="K340">
        <v>1735.026755382517</v>
      </c>
      <c r="L340">
        <v>4.4014453887940008E-3</v>
      </c>
      <c r="M340">
        <v>2362.9780918906458</v>
      </c>
      <c r="N340">
        <v>-188.14922121929609</v>
      </c>
      <c r="O340">
        <v>60.101758341514063</v>
      </c>
      <c r="P340">
        <v>1729.624454739062</v>
      </c>
      <c r="Q340">
        <v>290.11520909747702</v>
      </c>
      <c r="R340">
        <v>101.57792316506981</v>
      </c>
      <c r="S340">
        <v>6.5180562232175863</v>
      </c>
      <c r="U340" s="50" t="s">
        <v>1106</v>
      </c>
    </row>
    <row r="341" spans="1:21" ht="15.75" customHeight="1" x14ac:dyDescent="0.5">
      <c r="A341" t="s">
        <v>511</v>
      </c>
      <c r="B341" t="s">
        <v>778</v>
      </c>
      <c r="C341" t="s">
        <v>381</v>
      </c>
      <c r="D341" t="s">
        <v>213</v>
      </c>
      <c r="E341" t="s">
        <v>214</v>
      </c>
      <c r="F341" t="s">
        <v>226</v>
      </c>
      <c r="G341" t="s">
        <v>48</v>
      </c>
      <c r="I341">
        <v>174.19159412383999</v>
      </c>
      <c r="J341">
        <v>2541.7677740338409</v>
      </c>
      <c r="K341">
        <v>2284.3310434145719</v>
      </c>
      <c r="L341">
        <v>-2.2004693746566991E-2</v>
      </c>
      <c r="M341">
        <v>2465.5330839633762</v>
      </c>
      <c r="N341">
        <v>-51.81580819815872</v>
      </c>
      <c r="O341">
        <v>83.645908279835226</v>
      </c>
      <c r="P341">
        <v>2082.0039939383551</v>
      </c>
      <c r="Q341">
        <v>313.82079496387632</v>
      </c>
      <c r="R341">
        <v>173.54140859756819</v>
      </c>
      <c r="S341">
        <v>7.1790676328247356</v>
      </c>
      <c r="U341" s="50" t="s">
        <v>1107</v>
      </c>
    </row>
    <row r="342" spans="1:21" ht="15.75" customHeight="1" x14ac:dyDescent="0.5">
      <c r="A342" t="s">
        <v>511</v>
      </c>
      <c r="B342" t="s">
        <v>778</v>
      </c>
      <c r="C342" t="s">
        <v>381</v>
      </c>
      <c r="D342" t="s">
        <v>213</v>
      </c>
      <c r="E342" t="s">
        <v>214</v>
      </c>
      <c r="F342" t="s">
        <v>226</v>
      </c>
      <c r="G342" t="s">
        <v>48</v>
      </c>
      <c r="I342">
        <v>174.19187724590299</v>
      </c>
      <c r="J342">
        <v>2020.1700238367939</v>
      </c>
      <c r="K342">
        <v>1922.185379370241</v>
      </c>
      <c r="L342">
        <v>-1.7641365528106991E-2</v>
      </c>
      <c r="M342">
        <v>2008.2591146232919</v>
      </c>
      <c r="N342">
        <v>109.218794849166</v>
      </c>
      <c r="O342">
        <v>61.134931541700652</v>
      </c>
      <c r="P342">
        <v>1779.427695272673</v>
      </c>
      <c r="Q342">
        <v>294.63956056722299</v>
      </c>
      <c r="R342">
        <v>132.97359613995619</v>
      </c>
      <c r="S342">
        <v>6.9546966104192407</v>
      </c>
      <c r="U342" s="50" t="s">
        <v>1108</v>
      </c>
    </row>
    <row r="343" spans="1:21" ht="15.75" customHeight="1" x14ac:dyDescent="0.5">
      <c r="A343" t="s">
        <v>513</v>
      </c>
      <c r="B343" t="s">
        <v>778</v>
      </c>
      <c r="C343" t="s">
        <v>381</v>
      </c>
      <c r="D343" t="s">
        <v>213</v>
      </c>
      <c r="E343" t="s">
        <v>214</v>
      </c>
      <c r="F343" t="s">
        <v>226</v>
      </c>
      <c r="G343" t="s">
        <v>48</v>
      </c>
      <c r="I343">
        <v>213.86201679706599</v>
      </c>
      <c r="J343">
        <v>1951.207655147834</v>
      </c>
      <c r="K343">
        <v>1621.65104861028</v>
      </c>
      <c r="L343">
        <v>3.9707362651825007E-2</v>
      </c>
      <c r="M343">
        <v>1973.04927259956</v>
      </c>
      <c r="N343">
        <v>-86.795987024115902</v>
      </c>
      <c r="O343">
        <v>53.013729910494327</v>
      </c>
      <c r="P343">
        <v>1598.9975085243641</v>
      </c>
      <c r="Q343">
        <v>-210.2160301963672</v>
      </c>
      <c r="R343">
        <v>125.926298476979</v>
      </c>
      <c r="S343">
        <v>6.6006978599699826</v>
      </c>
      <c r="U343" s="50" t="s">
        <v>1109</v>
      </c>
    </row>
    <row r="344" spans="1:21" ht="15.75" customHeight="1" x14ac:dyDescent="0.5">
      <c r="A344" t="s">
        <v>513</v>
      </c>
      <c r="B344" t="s">
        <v>778</v>
      </c>
      <c r="C344" t="s">
        <v>381</v>
      </c>
      <c r="D344" t="s">
        <v>213</v>
      </c>
      <c r="E344" t="s">
        <v>214</v>
      </c>
      <c r="F344" t="s">
        <v>226</v>
      </c>
      <c r="G344" t="s">
        <v>48</v>
      </c>
      <c r="I344">
        <v>125.680014491081</v>
      </c>
      <c r="J344">
        <v>1902.3351518258439</v>
      </c>
      <c r="K344">
        <v>1610.434210324923</v>
      </c>
      <c r="L344">
        <v>4.405881464481369E-2</v>
      </c>
      <c r="M344">
        <v>1875.20009446738</v>
      </c>
      <c r="N344">
        <v>71.529504453721529</v>
      </c>
      <c r="O344">
        <v>50.571452551999208</v>
      </c>
      <c r="P344">
        <v>1538.666931876219</v>
      </c>
      <c r="Q344">
        <v>296.16791082141867</v>
      </c>
      <c r="R344">
        <v>104.8465060819246</v>
      </c>
      <c r="S344">
        <v>6.5222928264118982</v>
      </c>
      <c r="U344" s="50" t="s">
        <v>1110</v>
      </c>
    </row>
    <row r="345" spans="1:21" ht="15.75" customHeight="1" x14ac:dyDescent="0.5">
      <c r="A345" t="s">
        <v>513</v>
      </c>
      <c r="B345" t="s">
        <v>778</v>
      </c>
      <c r="C345" t="s">
        <v>381</v>
      </c>
      <c r="D345" t="s">
        <v>213</v>
      </c>
      <c r="E345" t="s">
        <v>214</v>
      </c>
      <c r="F345" t="s">
        <v>226</v>
      </c>
      <c r="G345" t="s">
        <v>48</v>
      </c>
      <c r="I345">
        <v>147.749498486519</v>
      </c>
      <c r="J345">
        <v>1889.994902622012</v>
      </c>
      <c r="K345">
        <v>1663.5277980020139</v>
      </c>
      <c r="L345">
        <v>3.0874490737916011E-2</v>
      </c>
      <c r="M345">
        <v>1898.7195232145541</v>
      </c>
      <c r="N345">
        <v>-121.04038799156569</v>
      </c>
      <c r="O345">
        <v>45.409381922145393</v>
      </c>
      <c r="P345">
        <v>1578.550250666628</v>
      </c>
      <c r="Q345">
        <v>153.41751980839939</v>
      </c>
      <c r="R345">
        <v>86.201781637566697</v>
      </c>
      <c r="S345">
        <v>6.8492893172207969</v>
      </c>
      <c r="U345" s="50" t="s">
        <v>1111</v>
      </c>
    </row>
    <row r="346" spans="1:21" ht="15.75" customHeight="1" x14ac:dyDescent="0.5">
      <c r="A346" t="s">
        <v>517</v>
      </c>
      <c r="B346" t="s">
        <v>778</v>
      </c>
      <c r="C346" t="s">
        <v>381</v>
      </c>
      <c r="D346" t="s">
        <v>213</v>
      </c>
      <c r="E346" t="s">
        <v>214</v>
      </c>
      <c r="F346" t="s">
        <v>518</v>
      </c>
      <c r="G346" t="s">
        <v>231</v>
      </c>
      <c r="I346">
        <v>222.67308831214899</v>
      </c>
      <c r="J346">
        <v>1283.0880497061751</v>
      </c>
      <c r="K346">
        <v>478.32566895859901</v>
      </c>
      <c r="L346">
        <v>7.9346626996994019E-2</v>
      </c>
      <c r="M346">
        <v>1305.8808740054569</v>
      </c>
      <c r="N346">
        <v>-277.32983360665298</v>
      </c>
      <c r="O346">
        <v>106.380515779576</v>
      </c>
      <c r="P346">
        <v>599.96050843751902</v>
      </c>
      <c r="Q346">
        <v>-304.02018818304089</v>
      </c>
      <c r="R346">
        <v>163.57641758937379</v>
      </c>
      <c r="S346">
        <v>3.169665828714507</v>
      </c>
      <c r="U346" s="50" t="s">
        <v>1112</v>
      </c>
    </row>
    <row r="347" spans="1:21" ht="15.75" customHeight="1" x14ac:dyDescent="0.5">
      <c r="A347" t="s">
        <v>517</v>
      </c>
      <c r="B347" t="s">
        <v>778</v>
      </c>
      <c r="C347" t="s">
        <v>381</v>
      </c>
      <c r="D347" t="s">
        <v>213</v>
      </c>
      <c r="E347" t="s">
        <v>214</v>
      </c>
      <c r="F347" t="s">
        <v>518</v>
      </c>
      <c r="G347" t="s">
        <v>231</v>
      </c>
      <c r="I347">
        <v>363.81563544273399</v>
      </c>
      <c r="J347">
        <v>1542.3805301556069</v>
      </c>
      <c r="K347">
        <v>539.25292598676606</v>
      </c>
      <c r="L347">
        <v>-4.3994486331940252E-3</v>
      </c>
      <c r="M347">
        <v>1500.7992253854079</v>
      </c>
      <c r="N347">
        <v>-243.60914468157489</v>
      </c>
      <c r="O347">
        <v>115.13613949082971</v>
      </c>
      <c r="P347">
        <v>536.58381794283071</v>
      </c>
      <c r="Q347">
        <v>15.043209384737221</v>
      </c>
      <c r="R347">
        <v>34.105509285203929</v>
      </c>
      <c r="S347">
        <v>5.3767991412390952</v>
      </c>
      <c r="U347" s="50" t="s">
        <v>1113</v>
      </c>
    </row>
    <row r="348" spans="1:21" ht="15.75" customHeight="1" x14ac:dyDescent="0.5">
      <c r="A348" t="s">
        <v>517</v>
      </c>
      <c r="B348" t="s">
        <v>778</v>
      </c>
      <c r="C348" t="s">
        <v>381</v>
      </c>
      <c r="D348" t="s">
        <v>213</v>
      </c>
      <c r="E348" t="s">
        <v>214</v>
      </c>
      <c r="F348" t="s">
        <v>518</v>
      </c>
      <c r="G348" t="s">
        <v>231</v>
      </c>
      <c r="I348">
        <v>324.08228516578703</v>
      </c>
      <c r="J348">
        <v>1340.2745435362349</v>
      </c>
      <c r="K348">
        <v>718.27896319335628</v>
      </c>
      <c r="L348">
        <v>7.9455077648163008E-2</v>
      </c>
      <c r="M348">
        <v>1367.2572807401609</v>
      </c>
      <c r="N348">
        <v>-12.038913517055329</v>
      </c>
      <c r="O348">
        <v>91.212289134614437</v>
      </c>
      <c r="P348">
        <v>726.00797396903056</v>
      </c>
      <c r="Q348">
        <v>-62.985946374744117</v>
      </c>
      <c r="R348">
        <v>27.975178264604871</v>
      </c>
      <c r="S348">
        <v>5.8121838189518966</v>
      </c>
      <c r="U348" s="50" t="s">
        <v>1114</v>
      </c>
    </row>
    <row r="349" spans="1:21" ht="15.75" customHeight="1" x14ac:dyDescent="0.5">
      <c r="A349" t="s">
        <v>517</v>
      </c>
      <c r="B349" t="s">
        <v>778</v>
      </c>
      <c r="C349" t="s">
        <v>381</v>
      </c>
      <c r="D349" t="s">
        <v>213</v>
      </c>
      <c r="E349" t="s">
        <v>214</v>
      </c>
      <c r="F349" t="s">
        <v>518</v>
      </c>
      <c r="G349" t="s">
        <v>231</v>
      </c>
      <c r="I349">
        <v>169.7858273983</v>
      </c>
      <c r="J349">
        <v>882.65859678600464</v>
      </c>
      <c r="K349">
        <v>553.97638989206143</v>
      </c>
      <c r="L349">
        <v>0.1586926691234111</v>
      </c>
      <c r="M349">
        <v>867.36988364190188</v>
      </c>
      <c r="N349">
        <v>57.042548715848739</v>
      </c>
      <c r="O349">
        <v>34.124503300497253</v>
      </c>
      <c r="P349">
        <v>546.14615579300403</v>
      </c>
      <c r="Q349">
        <v>69.480398505038067</v>
      </c>
      <c r="R349">
        <v>58.602204796226573</v>
      </c>
      <c r="S349">
        <v>5.3265071435351956</v>
      </c>
      <c r="U349" s="50" t="s">
        <v>1115</v>
      </c>
    </row>
    <row r="350" spans="1:21" ht="15.75" customHeight="1" x14ac:dyDescent="0.5">
      <c r="A350" t="s">
        <v>519</v>
      </c>
      <c r="B350" t="s">
        <v>778</v>
      </c>
      <c r="C350" t="s">
        <v>336</v>
      </c>
      <c r="D350" t="s">
        <v>213</v>
      </c>
      <c r="E350" t="s">
        <v>214</v>
      </c>
      <c r="F350" t="s">
        <v>226</v>
      </c>
      <c r="G350" t="s">
        <v>398</v>
      </c>
      <c r="I350">
        <v>284.38675403594999</v>
      </c>
      <c r="J350">
        <v>3991.8788467158279</v>
      </c>
      <c r="K350">
        <v>3479.3864394427442</v>
      </c>
      <c r="L350">
        <v>9.2561945319175026E-2</v>
      </c>
      <c r="M350">
        <v>3869.4465676491532</v>
      </c>
      <c r="N350">
        <v>-64.879666506637477</v>
      </c>
      <c r="O350">
        <v>144.90360363761951</v>
      </c>
      <c r="P350">
        <v>3687.9364854932751</v>
      </c>
      <c r="Q350">
        <v>1830.7242571422989</v>
      </c>
      <c r="R350">
        <v>924.8665196091672</v>
      </c>
      <c r="S350">
        <v>6.2787658858581432</v>
      </c>
      <c r="U350" s="50" t="s">
        <v>1116</v>
      </c>
    </row>
    <row r="351" spans="1:21" ht="15.75" customHeight="1" x14ac:dyDescent="0.5">
      <c r="A351" t="s">
        <v>519</v>
      </c>
      <c r="B351" t="s">
        <v>778</v>
      </c>
      <c r="C351" t="s">
        <v>336</v>
      </c>
      <c r="D351" t="s">
        <v>213</v>
      </c>
      <c r="E351" t="s">
        <v>214</v>
      </c>
      <c r="F351" t="s">
        <v>226</v>
      </c>
      <c r="G351" t="s">
        <v>398</v>
      </c>
      <c r="I351">
        <v>266.76893234252901</v>
      </c>
      <c r="J351">
        <v>3711.6395030544782</v>
      </c>
      <c r="K351">
        <v>2883.4244734231252</v>
      </c>
      <c r="L351">
        <v>8.8185369968414001E-2</v>
      </c>
      <c r="M351">
        <v>3824.8864189739438</v>
      </c>
      <c r="N351">
        <v>171.51112685815721</v>
      </c>
      <c r="O351">
        <v>151.92027130764811</v>
      </c>
      <c r="P351">
        <v>3321.8426856356741</v>
      </c>
      <c r="Q351">
        <v>-1647.9705443331841</v>
      </c>
      <c r="R351">
        <v>597.76978469639823</v>
      </c>
      <c r="S351">
        <v>5.977851921650192</v>
      </c>
      <c r="U351" s="50" t="s">
        <v>1117</v>
      </c>
    </row>
    <row r="352" spans="1:21" ht="15.75" customHeight="1" x14ac:dyDescent="0.5">
      <c r="A352" t="s">
        <v>519</v>
      </c>
      <c r="B352" t="s">
        <v>778</v>
      </c>
      <c r="C352" t="s">
        <v>336</v>
      </c>
      <c r="D352" t="s">
        <v>213</v>
      </c>
      <c r="E352" t="s">
        <v>214</v>
      </c>
      <c r="F352" t="s">
        <v>226</v>
      </c>
      <c r="G352" t="s">
        <v>398</v>
      </c>
      <c r="I352">
        <v>253.53148579597499</v>
      </c>
      <c r="J352">
        <v>4463.3013561113748</v>
      </c>
      <c r="K352">
        <v>3046.7054562825429</v>
      </c>
      <c r="L352">
        <v>8.3745554089546009E-2</v>
      </c>
      <c r="M352">
        <v>4158.1398574988316</v>
      </c>
      <c r="N352">
        <v>645.53418492382207</v>
      </c>
      <c r="O352">
        <v>218.69412548888681</v>
      </c>
      <c r="P352">
        <v>3836.0543162643849</v>
      </c>
      <c r="Q352">
        <v>1157.3469123095419</v>
      </c>
      <c r="R352">
        <v>1584.379998826859</v>
      </c>
      <c r="S352">
        <v>5.9864344326480809</v>
      </c>
      <c r="U352" s="50" t="s">
        <v>1118</v>
      </c>
    </row>
    <row r="353" spans="1:21" ht="15.75" customHeight="1" x14ac:dyDescent="0.5">
      <c r="A353" t="s">
        <v>521</v>
      </c>
      <c r="B353" t="s">
        <v>778</v>
      </c>
      <c r="C353" t="s">
        <v>336</v>
      </c>
      <c r="D353" t="s">
        <v>213</v>
      </c>
      <c r="E353" t="s">
        <v>214</v>
      </c>
      <c r="F353" t="s">
        <v>226</v>
      </c>
      <c r="G353" t="s">
        <v>398</v>
      </c>
      <c r="I353">
        <v>310.84141135215799</v>
      </c>
      <c r="J353">
        <v>4158.4532506498199</v>
      </c>
      <c r="K353">
        <v>3877.0612230325592</v>
      </c>
      <c r="L353">
        <v>2.6452362537383981E-2</v>
      </c>
      <c r="M353">
        <v>4238.8379247037956</v>
      </c>
      <c r="N353">
        <v>75.745706250529111</v>
      </c>
      <c r="O353">
        <v>152.06671641427261</v>
      </c>
      <c r="P353">
        <v>3970.3891658608409</v>
      </c>
      <c r="Q353">
        <v>-130.0111702147951</v>
      </c>
      <c r="R353">
        <v>858.29568034196279</v>
      </c>
      <c r="S353">
        <v>8.1433190143166225</v>
      </c>
      <c r="U353" s="50" t="s">
        <v>1119</v>
      </c>
    </row>
    <row r="354" spans="1:21" ht="15.75" customHeight="1" x14ac:dyDescent="0.5">
      <c r="A354" t="s">
        <v>521</v>
      </c>
      <c r="B354" t="s">
        <v>778</v>
      </c>
      <c r="C354" t="s">
        <v>336</v>
      </c>
      <c r="D354" t="s">
        <v>213</v>
      </c>
      <c r="E354" t="s">
        <v>214</v>
      </c>
      <c r="F354" t="s">
        <v>226</v>
      </c>
      <c r="G354" t="s">
        <v>398</v>
      </c>
      <c r="I354">
        <v>293.22570562362699</v>
      </c>
      <c r="J354">
        <v>4178.1184059943662</v>
      </c>
      <c r="K354">
        <v>3154.766392251307</v>
      </c>
      <c r="L354">
        <v>9.2599540948867992E-2</v>
      </c>
      <c r="M354">
        <v>3845.0200901471521</v>
      </c>
      <c r="N354">
        <v>211.8598252479824</v>
      </c>
      <c r="O354">
        <v>151.93343599971629</v>
      </c>
      <c r="P354">
        <v>3274.7556446468861</v>
      </c>
      <c r="Q354">
        <v>-478.46816283879389</v>
      </c>
      <c r="R354">
        <v>670.46882647938696</v>
      </c>
      <c r="S354">
        <v>6.8029879527751156</v>
      </c>
      <c r="U354" s="50" t="s">
        <v>1120</v>
      </c>
    </row>
    <row r="355" spans="1:21" ht="15.75" customHeight="1" x14ac:dyDescent="0.5">
      <c r="A355" t="s">
        <v>521</v>
      </c>
      <c r="B355" t="s">
        <v>778</v>
      </c>
      <c r="C355" t="s">
        <v>336</v>
      </c>
      <c r="D355" t="s">
        <v>213</v>
      </c>
      <c r="E355" t="s">
        <v>214</v>
      </c>
      <c r="F355" t="s">
        <v>226</v>
      </c>
      <c r="G355" t="s">
        <v>398</v>
      </c>
      <c r="I355">
        <v>275.57840943336498</v>
      </c>
      <c r="J355">
        <v>4156.8128683371779</v>
      </c>
      <c r="K355">
        <v>5422.0488709807059</v>
      </c>
      <c r="L355">
        <v>6.6154435276984974E-2</v>
      </c>
      <c r="M355">
        <v>4252.0438419077573</v>
      </c>
      <c r="N355">
        <v>-148.11804624681781</v>
      </c>
      <c r="O355">
        <v>138.72434523142971</v>
      </c>
      <c r="P355">
        <v>4048.4379209311128</v>
      </c>
      <c r="Q355">
        <v>697.64199285715677</v>
      </c>
      <c r="R355">
        <v>953.99320838041513</v>
      </c>
      <c r="S355">
        <v>7.5967399847509514</v>
      </c>
      <c r="U355" s="50" t="s">
        <v>1121</v>
      </c>
    </row>
    <row r="356" spans="1:21" ht="15.75" customHeight="1" x14ac:dyDescent="0.5">
      <c r="A356" t="s">
        <v>515</v>
      </c>
      <c r="B356" t="s">
        <v>778</v>
      </c>
      <c r="C356" t="s">
        <v>381</v>
      </c>
      <c r="D356" t="s">
        <v>213</v>
      </c>
      <c r="E356" t="s">
        <v>214</v>
      </c>
      <c r="F356" t="s">
        <v>226</v>
      </c>
      <c r="G356" t="s">
        <v>231</v>
      </c>
      <c r="I356">
        <v>416.702300310135</v>
      </c>
      <c r="J356">
        <v>1091.709099852666</v>
      </c>
      <c r="K356">
        <v>421.50783882718031</v>
      </c>
      <c r="L356">
        <v>-6.1740547418594027E-2</v>
      </c>
      <c r="M356">
        <v>1131.2221927728349</v>
      </c>
      <c r="N356">
        <v>-162.3803607167365</v>
      </c>
      <c r="O356">
        <v>67.838220100785207</v>
      </c>
      <c r="P356">
        <v>385.95625965191061</v>
      </c>
      <c r="Q356">
        <v>220.35311793439359</v>
      </c>
      <c r="R356">
        <v>62.545483618601693</v>
      </c>
      <c r="S356">
        <v>3.7812377141851772</v>
      </c>
      <c r="U356" s="50" t="s">
        <v>1122</v>
      </c>
    </row>
    <row r="357" spans="1:21" ht="15.75" customHeight="1" x14ac:dyDescent="0.5">
      <c r="A357" t="s">
        <v>515</v>
      </c>
      <c r="B357" t="s">
        <v>778</v>
      </c>
      <c r="C357" t="s">
        <v>381</v>
      </c>
      <c r="D357" t="s">
        <v>213</v>
      </c>
      <c r="E357" t="s">
        <v>214</v>
      </c>
      <c r="F357" t="s">
        <v>226</v>
      </c>
      <c r="G357" t="s">
        <v>231</v>
      </c>
      <c r="I357">
        <v>253.528952598572</v>
      </c>
      <c r="J357">
        <v>714.02199205620479</v>
      </c>
      <c r="K357">
        <v>496.00660664559359</v>
      </c>
      <c r="L357">
        <v>-6.1744689941405972E-2</v>
      </c>
      <c r="M357">
        <v>738.37389178711089</v>
      </c>
      <c r="N357">
        <v>-93.984182641114899</v>
      </c>
      <c r="O357">
        <v>38.648914058419571</v>
      </c>
      <c r="P357">
        <v>503.29064883509272</v>
      </c>
      <c r="Q357">
        <v>-40.888720051991527</v>
      </c>
      <c r="R357">
        <v>16.968534402895791</v>
      </c>
      <c r="S357">
        <v>6.2884950201485257</v>
      </c>
      <c r="U357" s="50" t="s">
        <v>1123</v>
      </c>
    </row>
    <row r="358" spans="1:21" ht="15.75" customHeight="1" x14ac:dyDescent="0.5">
      <c r="A358" t="s">
        <v>523</v>
      </c>
      <c r="B358" t="s">
        <v>778</v>
      </c>
      <c r="C358" t="s">
        <v>381</v>
      </c>
      <c r="D358" t="s">
        <v>213</v>
      </c>
      <c r="E358" t="s">
        <v>214</v>
      </c>
      <c r="F358" t="s">
        <v>518</v>
      </c>
      <c r="G358" t="s">
        <v>231</v>
      </c>
      <c r="I358">
        <v>235.86089909076699</v>
      </c>
      <c r="J358">
        <v>949.94186469802492</v>
      </c>
      <c r="K358">
        <v>1179.2146204440901</v>
      </c>
      <c r="L358">
        <v>-4.850417375564603E-2</v>
      </c>
      <c r="M358">
        <v>1057.13536276024</v>
      </c>
      <c r="N358">
        <v>-1271.0138420738811</v>
      </c>
      <c r="O358">
        <v>227.09226788152159</v>
      </c>
      <c r="P358">
        <v>1108.0133837183851</v>
      </c>
      <c r="Q358">
        <v>-1667.423012427849</v>
      </c>
      <c r="R358">
        <v>296.42666539195488</v>
      </c>
      <c r="S358">
        <v>-1.9396366131822791</v>
      </c>
      <c r="U358" s="50" t="s">
        <v>1124</v>
      </c>
    </row>
    <row r="359" spans="1:21" ht="15.75" customHeight="1" x14ac:dyDescent="0.5">
      <c r="A359" t="s">
        <v>523</v>
      </c>
      <c r="B359" t="s">
        <v>778</v>
      </c>
      <c r="C359" t="s">
        <v>381</v>
      </c>
      <c r="D359" t="s">
        <v>213</v>
      </c>
      <c r="E359" t="s">
        <v>214</v>
      </c>
      <c r="F359" t="s">
        <v>518</v>
      </c>
      <c r="G359" t="s">
        <v>231</v>
      </c>
      <c r="I359">
        <v>130.07612526416801</v>
      </c>
      <c r="J359">
        <v>839.86420657493193</v>
      </c>
      <c r="K359">
        <v>847.33141452289772</v>
      </c>
      <c r="L359">
        <v>-1.3203799724579E-2</v>
      </c>
      <c r="M359">
        <v>868.93151616914156</v>
      </c>
      <c r="N359">
        <v>-229.82368585534661</v>
      </c>
      <c r="O359">
        <v>82.10808122669269</v>
      </c>
      <c r="P359">
        <v>878.9745824340639</v>
      </c>
      <c r="Q359">
        <v>-265.10069467566751</v>
      </c>
      <c r="R359">
        <v>109.5088841712796</v>
      </c>
      <c r="S359">
        <v>5.1398139858601333</v>
      </c>
      <c r="U359" s="50" t="s">
        <v>1125</v>
      </c>
    </row>
    <row r="360" spans="1:21" ht="15.75" customHeight="1" x14ac:dyDescent="0.5">
      <c r="A360" t="s">
        <v>523</v>
      </c>
      <c r="B360" t="s">
        <v>778</v>
      </c>
      <c r="C360" t="s">
        <v>381</v>
      </c>
      <c r="D360" t="s">
        <v>213</v>
      </c>
      <c r="E360" t="s">
        <v>214</v>
      </c>
      <c r="F360" t="s">
        <v>518</v>
      </c>
      <c r="G360" t="s">
        <v>231</v>
      </c>
      <c r="I360">
        <v>152.14760601520501</v>
      </c>
      <c r="J360">
        <v>736.41067806274873</v>
      </c>
      <c r="K360">
        <v>743.57388808003952</v>
      </c>
      <c r="L360">
        <v>1.3203814625739999E-2</v>
      </c>
      <c r="M360">
        <v>792.18106716383011</v>
      </c>
      <c r="N360">
        <v>-338.81747481154468</v>
      </c>
      <c r="O360">
        <v>104.30078634737571</v>
      </c>
      <c r="P360">
        <v>789.61713868061554</v>
      </c>
      <c r="Q360">
        <v>-363.57057618093228</v>
      </c>
      <c r="R360">
        <v>103.3726784420663</v>
      </c>
      <c r="S360">
        <v>3.8675826553585542</v>
      </c>
      <c r="U360" s="50" t="s">
        <v>1126</v>
      </c>
    </row>
    <row r="361" spans="1:21" ht="15.75" customHeight="1" x14ac:dyDescent="0.5">
      <c r="A361" t="s">
        <v>515</v>
      </c>
      <c r="B361" t="s">
        <v>778</v>
      </c>
      <c r="C361" t="s">
        <v>381</v>
      </c>
      <c r="D361" t="s">
        <v>213</v>
      </c>
      <c r="E361" t="s">
        <v>214</v>
      </c>
      <c r="F361" t="s">
        <v>226</v>
      </c>
      <c r="G361" t="s">
        <v>231</v>
      </c>
      <c r="I361">
        <v>306.43895268440201</v>
      </c>
      <c r="J361">
        <v>1304.295639870631</v>
      </c>
      <c r="K361">
        <v>902.81895429358121</v>
      </c>
      <c r="L361">
        <v>-6.1704277992248979E-2</v>
      </c>
      <c r="M361">
        <v>1328.7740122506409</v>
      </c>
      <c r="N361">
        <v>-258.79379953941088</v>
      </c>
      <c r="O361">
        <v>106.1709208079746</v>
      </c>
      <c r="P361">
        <v>905.01326921753105</v>
      </c>
      <c r="Q361">
        <v>121.53873913638169</v>
      </c>
      <c r="R361">
        <v>242.9700261514871</v>
      </c>
      <c r="S361">
        <v>5.2289263029375057</v>
      </c>
      <c r="U361" s="50" t="s">
        <v>1127</v>
      </c>
    </row>
    <row r="362" spans="1:21" ht="15.75" customHeight="1" x14ac:dyDescent="0.5">
      <c r="A362" t="s">
        <v>525</v>
      </c>
      <c r="B362" t="s">
        <v>778</v>
      </c>
      <c r="C362" t="s">
        <v>336</v>
      </c>
      <c r="D362">
        <v>20</v>
      </c>
      <c r="E362" t="s">
        <v>243</v>
      </c>
      <c r="F362" t="s">
        <v>226</v>
      </c>
      <c r="G362" t="s">
        <v>398</v>
      </c>
      <c r="I362">
        <v>227.06340253353099</v>
      </c>
      <c r="J362">
        <v>1219.527667019531</v>
      </c>
      <c r="K362">
        <v>1793.4064442303311</v>
      </c>
      <c r="L362">
        <v>3.963929414749201E-2</v>
      </c>
      <c r="M362">
        <v>1261.66459067305</v>
      </c>
      <c r="N362">
        <v>-296.93514285228838</v>
      </c>
      <c r="O362">
        <v>111.15194019785611</v>
      </c>
      <c r="P362">
        <v>1340.7538064054031</v>
      </c>
      <c r="Q362">
        <v>235.8326536916984</v>
      </c>
      <c r="R362">
        <v>353.33140004313179</v>
      </c>
      <c r="S362">
        <v>5.1141266188285943</v>
      </c>
      <c r="U362" s="50" t="s">
        <v>1128</v>
      </c>
    </row>
    <row r="363" spans="1:21" ht="15.75" customHeight="1" x14ac:dyDescent="0.5">
      <c r="A363" t="s">
        <v>525</v>
      </c>
      <c r="B363" t="s">
        <v>778</v>
      </c>
      <c r="C363" t="s">
        <v>336</v>
      </c>
      <c r="D363">
        <v>20</v>
      </c>
      <c r="E363" t="s">
        <v>243</v>
      </c>
      <c r="F363" t="s">
        <v>226</v>
      </c>
      <c r="G363" t="s">
        <v>398</v>
      </c>
      <c r="I363">
        <v>266.76970720291098</v>
      </c>
      <c r="J363">
        <v>1588.5049004536411</v>
      </c>
      <c r="K363">
        <v>1858.0920764155021</v>
      </c>
      <c r="L363">
        <v>6.6123336553572998E-2</v>
      </c>
      <c r="M363">
        <v>1599.9118037902399</v>
      </c>
      <c r="N363">
        <v>-382.2975416116351</v>
      </c>
      <c r="O363">
        <v>98.077085852977262</v>
      </c>
      <c r="P363">
        <v>2350.2448605178861</v>
      </c>
      <c r="Q363">
        <v>-903.53632979682834</v>
      </c>
      <c r="R363">
        <v>516.81709152434871</v>
      </c>
      <c r="S363">
        <v>4.3213424762610959</v>
      </c>
      <c r="U363" s="50" t="s">
        <v>1129</v>
      </c>
    </row>
    <row r="364" spans="1:21" ht="15.75" customHeight="1" x14ac:dyDescent="0.5">
      <c r="A364" t="s">
        <v>534</v>
      </c>
      <c r="B364" t="s">
        <v>778</v>
      </c>
      <c r="C364" t="s">
        <v>381</v>
      </c>
      <c r="D364" t="s">
        <v>531</v>
      </c>
      <c r="E364" t="s">
        <v>214</v>
      </c>
      <c r="F364" t="s">
        <v>216</v>
      </c>
      <c r="G364" t="s">
        <v>231</v>
      </c>
      <c r="I364">
        <v>227.06134617328601</v>
      </c>
      <c r="J364">
        <v>3154.0747658971641</v>
      </c>
      <c r="K364">
        <v>2220.976503476757</v>
      </c>
      <c r="L364">
        <v>-5.2909269928932003E-2</v>
      </c>
      <c r="M364">
        <v>3147.6247769806519</v>
      </c>
      <c r="N364">
        <v>31.766811697728372</v>
      </c>
      <c r="O364">
        <v>56.249706951864958</v>
      </c>
      <c r="P364">
        <v>2193.9347148277138</v>
      </c>
      <c r="Q364">
        <v>153.76334019284329</v>
      </c>
      <c r="R364">
        <v>58.457726862629947</v>
      </c>
      <c r="S364">
        <v>7.4373245814289248</v>
      </c>
      <c r="U364" s="50" t="s">
        <v>1130</v>
      </c>
    </row>
    <row r="365" spans="1:21" ht="15.75" customHeight="1" x14ac:dyDescent="0.5">
      <c r="A365" t="s">
        <v>534</v>
      </c>
      <c r="B365" t="s">
        <v>778</v>
      </c>
      <c r="C365" t="s">
        <v>381</v>
      </c>
      <c r="D365" t="s">
        <v>531</v>
      </c>
      <c r="E365" t="s">
        <v>214</v>
      </c>
      <c r="F365" t="s">
        <v>216</v>
      </c>
      <c r="G365" t="s">
        <v>231</v>
      </c>
      <c r="I365">
        <v>262.30031251907297</v>
      </c>
      <c r="J365">
        <v>4121.9018668019698</v>
      </c>
      <c r="K365">
        <v>2101.6097395274292</v>
      </c>
      <c r="L365">
        <v>-2.6444986462592999E-2</v>
      </c>
      <c r="M365">
        <v>4128.8494086933651</v>
      </c>
      <c r="N365">
        <v>137.36162187669791</v>
      </c>
      <c r="O365">
        <v>106.3138170897129</v>
      </c>
      <c r="P365">
        <v>2167.749630452357</v>
      </c>
      <c r="Q365">
        <v>-107.50337169741169</v>
      </c>
      <c r="R365">
        <v>51.520632350679499</v>
      </c>
      <c r="S365">
        <v>6.5841158432267797</v>
      </c>
      <c r="U365" s="50" t="s">
        <v>1131</v>
      </c>
    </row>
    <row r="366" spans="1:21" ht="15.75" customHeight="1" x14ac:dyDescent="0.5">
      <c r="A366" t="s">
        <v>537</v>
      </c>
      <c r="B366" t="s">
        <v>778</v>
      </c>
      <c r="C366" t="s">
        <v>381</v>
      </c>
      <c r="D366" t="s">
        <v>531</v>
      </c>
      <c r="E366" t="s">
        <v>214</v>
      </c>
      <c r="F366" t="s">
        <v>226</v>
      </c>
      <c r="G366" t="s">
        <v>231</v>
      </c>
      <c r="I366">
        <v>266.76934957504301</v>
      </c>
      <c r="J366">
        <v>1204.6970570110191</v>
      </c>
      <c r="K366">
        <v>655.27571676054606</v>
      </c>
      <c r="L366">
        <v>-3.9695173501968987E-2</v>
      </c>
      <c r="M366">
        <v>1182.8708689788971</v>
      </c>
      <c r="N366">
        <v>102.6781297382381</v>
      </c>
      <c r="O366">
        <v>37.840362158330912</v>
      </c>
      <c r="P366">
        <v>688.3208565167198</v>
      </c>
      <c r="Q366">
        <v>6.1756274902553514</v>
      </c>
      <c r="R366">
        <v>24.89991651200468</v>
      </c>
      <c r="S366">
        <v>6.5293679019152053</v>
      </c>
      <c r="U366" s="50" t="s">
        <v>1132</v>
      </c>
    </row>
    <row r="367" spans="1:21" ht="15.75" customHeight="1" x14ac:dyDescent="0.5">
      <c r="A367" t="s">
        <v>541</v>
      </c>
      <c r="B367" t="s">
        <v>778</v>
      </c>
      <c r="C367" t="s">
        <v>336</v>
      </c>
      <c r="D367" t="s">
        <v>531</v>
      </c>
      <c r="E367" t="s">
        <v>214</v>
      </c>
      <c r="F367" t="s">
        <v>226</v>
      </c>
      <c r="G367" t="s">
        <v>231</v>
      </c>
      <c r="I367">
        <v>235.86301505565601</v>
      </c>
      <c r="J367">
        <v>3395.720882650804</v>
      </c>
      <c r="K367">
        <v>2245.5151390252781</v>
      </c>
      <c r="L367">
        <v>2.203333377838099E-2</v>
      </c>
      <c r="M367">
        <v>3461.0023055549082</v>
      </c>
      <c r="N367">
        <v>60.494283097914831</v>
      </c>
      <c r="O367">
        <v>114.00174375878051</v>
      </c>
      <c r="P367">
        <v>2309.5894159004288</v>
      </c>
      <c r="Q367">
        <v>32.833921553976317</v>
      </c>
      <c r="R367">
        <v>78.518602265685047</v>
      </c>
      <c r="S367">
        <v>7.1522286407054594</v>
      </c>
      <c r="U367" s="50" t="s">
        <v>1133</v>
      </c>
    </row>
    <row r="368" spans="1:21" ht="15.75" customHeight="1" x14ac:dyDescent="0.5">
      <c r="A368" t="s">
        <v>541</v>
      </c>
      <c r="B368" t="s">
        <v>778</v>
      </c>
      <c r="C368" t="s">
        <v>336</v>
      </c>
      <c r="D368" t="s">
        <v>531</v>
      </c>
      <c r="E368" t="s">
        <v>214</v>
      </c>
      <c r="F368" t="s">
        <v>226</v>
      </c>
      <c r="G368" t="s">
        <v>231</v>
      </c>
      <c r="I368">
        <v>191.824555397034</v>
      </c>
      <c r="J368">
        <v>4854.9835638198683</v>
      </c>
      <c r="K368">
        <v>4469.0112366525173</v>
      </c>
      <c r="L368">
        <v>1.7602384090423001E-2</v>
      </c>
      <c r="M368">
        <v>4797.9244176528473</v>
      </c>
      <c r="N368">
        <v>-519.51975238339855</v>
      </c>
      <c r="O368">
        <v>131.19354359081811</v>
      </c>
      <c r="P368">
        <v>3409.6501061466511</v>
      </c>
      <c r="Q368">
        <v>926.51002354303228</v>
      </c>
      <c r="R368">
        <v>513.36447552028142</v>
      </c>
      <c r="S368">
        <v>6.4115962736004803</v>
      </c>
      <c r="U368" s="50" t="s">
        <v>1134</v>
      </c>
    </row>
    <row r="369" spans="1:21" ht="15.75" customHeight="1" x14ac:dyDescent="0.5">
      <c r="A369" t="s">
        <v>541</v>
      </c>
      <c r="B369" t="s">
        <v>778</v>
      </c>
      <c r="C369" t="s">
        <v>336</v>
      </c>
      <c r="D369" t="s">
        <v>531</v>
      </c>
      <c r="E369" t="s">
        <v>214</v>
      </c>
      <c r="F369" t="s">
        <v>226</v>
      </c>
      <c r="G369" t="s">
        <v>231</v>
      </c>
      <c r="I369">
        <v>178.58922481536899</v>
      </c>
      <c r="J369">
        <v>5087.295244240192</v>
      </c>
      <c r="K369">
        <v>4723.7722029388706</v>
      </c>
      <c r="L369">
        <v>-1.320184767246302E-2</v>
      </c>
      <c r="M369">
        <v>4891.3605275400678</v>
      </c>
      <c r="N369">
        <v>-176.81524953942881</v>
      </c>
      <c r="O369">
        <v>148.87473049436781</v>
      </c>
      <c r="P369">
        <v>4880.285291070034</v>
      </c>
      <c r="Q369">
        <v>-136.5700716986139</v>
      </c>
      <c r="R369">
        <v>1111.22953917992</v>
      </c>
      <c r="S369">
        <v>9.1535588932109437</v>
      </c>
      <c r="U369" s="50" t="s">
        <v>1135</v>
      </c>
    </row>
    <row r="370" spans="1:21" ht="15.75" customHeight="1" x14ac:dyDescent="0.5">
      <c r="A370" t="s">
        <v>541</v>
      </c>
      <c r="B370" t="s">
        <v>778</v>
      </c>
      <c r="C370" t="s">
        <v>336</v>
      </c>
      <c r="D370" t="s">
        <v>531</v>
      </c>
      <c r="E370" t="s">
        <v>214</v>
      </c>
      <c r="F370" t="s">
        <v>226</v>
      </c>
      <c r="G370" t="s">
        <v>231</v>
      </c>
      <c r="I370">
        <v>222.66049683093999</v>
      </c>
      <c r="J370">
        <v>4671.2870946960202</v>
      </c>
      <c r="K370">
        <v>4161.5915266309694</v>
      </c>
      <c r="L370">
        <v>3.083403408527402E-2</v>
      </c>
      <c r="M370">
        <v>4750.5238088719298</v>
      </c>
      <c r="N370">
        <v>224.16498256497931</v>
      </c>
      <c r="O370">
        <v>109.2042530592843</v>
      </c>
      <c r="P370">
        <v>3734.351006638748</v>
      </c>
      <c r="Q370">
        <v>2317.574132981013</v>
      </c>
      <c r="R370">
        <v>704.58507040059771</v>
      </c>
      <c r="S370">
        <v>5.8277374189201492</v>
      </c>
      <c r="U370" s="50" t="s">
        <v>1136</v>
      </c>
    </row>
    <row r="371" spans="1:21" ht="15.75" customHeight="1" x14ac:dyDescent="0.5">
      <c r="A371" t="s">
        <v>541</v>
      </c>
      <c r="B371" t="s">
        <v>778</v>
      </c>
      <c r="C371" t="s">
        <v>336</v>
      </c>
      <c r="D371" t="s">
        <v>531</v>
      </c>
      <c r="E371" t="s">
        <v>214</v>
      </c>
      <c r="F371" t="s">
        <v>226</v>
      </c>
      <c r="G371" t="s">
        <v>231</v>
      </c>
      <c r="I371">
        <v>165.38847982883499</v>
      </c>
      <c r="J371">
        <v>4974.7991172064412</v>
      </c>
      <c r="K371">
        <v>3686.8689215389609</v>
      </c>
      <c r="L371">
        <v>-3.9673715829848993E-2</v>
      </c>
      <c r="M371">
        <v>5060.4994693774725</v>
      </c>
      <c r="N371">
        <v>212.74058372516171</v>
      </c>
      <c r="O371">
        <v>137.50493001088091</v>
      </c>
      <c r="P371">
        <v>3576.5984885912781</v>
      </c>
      <c r="Q371">
        <v>237.45590169202569</v>
      </c>
      <c r="R371">
        <v>112.9191945545919</v>
      </c>
      <c r="S371">
        <v>7.8869134549454518</v>
      </c>
      <c r="U371" s="50" t="s">
        <v>1137</v>
      </c>
    </row>
    <row r="372" spans="1:21" ht="15.75" customHeight="1" x14ac:dyDescent="0.5">
      <c r="A372" t="s">
        <v>541</v>
      </c>
      <c r="B372" t="s">
        <v>778</v>
      </c>
      <c r="C372" t="s">
        <v>336</v>
      </c>
      <c r="D372" t="s">
        <v>531</v>
      </c>
      <c r="E372" t="s">
        <v>214</v>
      </c>
      <c r="F372" t="s">
        <v>226</v>
      </c>
      <c r="G372" t="s">
        <v>231</v>
      </c>
      <c r="I372">
        <v>165.38529098033899</v>
      </c>
      <c r="J372">
        <v>4416.9637615825677</v>
      </c>
      <c r="K372">
        <v>2949.5648260964358</v>
      </c>
      <c r="L372">
        <v>-3.9671644568442993E-2</v>
      </c>
      <c r="M372">
        <v>4282.5456686521457</v>
      </c>
      <c r="N372">
        <v>-36.018132290781978</v>
      </c>
      <c r="O372">
        <v>92.435244769492627</v>
      </c>
      <c r="P372">
        <v>2974.9469996048879</v>
      </c>
      <c r="Q372">
        <v>185.4954651801236</v>
      </c>
      <c r="R372">
        <v>128.24108949544609</v>
      </c>
      <c r="S372">
        <v>7.698504315327904</v>
      </c>
      <c r="U372" s="50" t="s">
        <v>1138</v>
      </c>
    </row>
    <row r="373" spans="1:21" ht="15.75" customHeight="1" x14ac:dyDescent="0.5">
      <c r="A373" t="s">
        <v>530</v>
      </c>
      <c r="B373" t="s">
        <v>778</v>
      </c>
      <c r="C373" t="s">
        <v>336</v>
      </c>
      <c r="D373" t="s">
        <v>531</v>
      </c>
      <c r="E373" t="s">
        <v>214</v>
      </c>
      <c r="F373" t="s">
        <v>226</v>
      </c>
      <c r="G373" t="s">
        <v>231</v>
      </c>
      <c r="I373">
        <v>191.827327013016</v>
      </c>
      <c r="J373">
        <v>4383.2502787528929</v>
      </c>
      <c r="K373">
        <v>3214.1786797644509</v>
      </c>
      <c r="L373">
        <v>-8.8023543357849954E-3</v>
      </c>
      <c r="M373">
        <v>4571.9668081866539</v>
      </c>
      <c r="N373">
        <v>-512.66916591898917</v>
      </c>
      <c r="O373">
        <v>150.7139874614158</v>
      </c>
      <c r="P373">
        <v>3306.7508067653662</v>
      </c>
      <c r="Q373">
        <v>86.167463970265544</v>
      </c>
      <c r="R373">
        <v>105.9474300282598</v>
      </c>
      <c r="S373">
        <v>7.5948179987912372</v>
      </c>
      <c r="U373" s="50" t="s">
        <v>1139</v>
      </c>
    </row>
    <row r="374" spans="1:21" ht="15.75" customHeight="1" x14ac:dyDescent="0.5">
      <c r="A374" t="s">
        <v>534</v>
      </c>
      <c r="B374" t="s">
        <v>778</v>
      </c>
      <c r="C374" t="s">
        <v>381</v>
      </c>
      <c r="D374" t="s">
        <v>531</v>
      </c>
      <c r="E374" t="s">
        <v>214</v>
      </c>
      <c r="F374" t="s">
        <v>216</v>
      </c>
      <c r="G374" t="s">
        <v>231</v>
      </c>
      <c r="I374">
        <v>249.13164973259001</v>
      </c>
      <c r="J374">
        <v>2533.5084549825178</v>
      </c>
      <c r="K374">
        <v>1523.6592049476819</v>
      </c>
      <c r="L374">
        <v>-4.3970644474030096E-3</v>
      </c>
      <c r="M374">
        <v>2597.1323576871669</v>
      </c>
      <c r="N374">
        <v>-234.92789112623811</v>
      </c>
      <c r="O374">
        <v>110.8701677757403</v>
      </c>
      <c r="P374">
        <v>1549.878735871361</v>
      </c>
      <c r="Q374">
        <v>-188.88853681082969</v>
      </c>
      <c r="R374">
        <v>62.089639642320961</v>
      </c>
      <c r="S374">
        <v>6.2182994817297166</v>
      </c>
      <c r="U374" s="50" t="s">
        <v>1140</v>
      </c>
    </row>
    <row r="375" spans="1:21" ht="15.75" customHeight="1" x14ac:dyDescent="0.5">
      <c r="A375" t="s">
        <v>539</v>
      </c>
      <c r="B375" t="s">
        <v>778</v>
      </c>
      <c r="C375" t="s">
        <v>381</v>
      </c>
      <c r="D375" t="s">
        <v>531</v>
      </c>
      <c r="E375" t="s">
        <v>214</v>
      </c>
      <c r="F375" t="s">
        <v>216</v>
      </c>
      <c r="G375" t="s">
        <v>231</v>
      </c>
      <c r="I375">
        <v>108.03797096014</v>
      </c>
      <c r="J375">
        <v>1685.0591436358729</v>
      </c>
      <c r="K375">
        <v>699.62495067896577</v>
      </c>
      <c r="L375">
        <v>1.1548399926064601E-6</v>
      </c>
      <c r="M375">
        <v>1598.752775564094</v>
      </c>
      <c r="N375">
        <v>-16.921233358109252</v>
      </c>
      <c r="O375">
        <v>47.099393492099097</v>
      </c>
      <c r="P375">
        <v>675.8908054721802</v>
      </c>
      <c r="Q375">
        <v>58.623289501817453</v>
      </c>
      <c r="R375">
        <v>21.04130719265941</v>
      </c>
      <c r="S375">
        <v>6.2535794198355026</v>
      </c>
      <c r="U375" s="50" t="s">
        <v>1141</v>
      </c>
    </row>
    <row r="376" spans="1:21" ht="15.75" customHeight="1" x14ac:dyDescent="0.5">
      <c r="A376" t="s">
        <v>539</v>
      </c>
      <c r="B376" t="s">
        <v>778</v>
      </c>
      <c r="C376" t="s">
        <v>381</v>
      </c>
      <c r="D376" t="s">
        <v>531</v>
      </c>
      <c r="E376" t="s">
        <v>214</v>
      </c>
      <c r="F376" t="s">
        <v>216</v>
      </c>
      <c r="G376" t="s">
        <v>231</v>
      </c>
      <c r="I376">
        <v>108.03635418415099</v>
      </c>
      <c r="J376">
        <v>1679.8944321692941</v>
      </c>
      <c r="K376">
        <v>723.85421514994232</v>
      </c>
      <c r="L376">
        <v>-4.4707357883450038E-3</v>
      </c>
      <c r="M376">
        <v>1677.0270941474409</v>
      </c>
      <c r="N376">
        <v>-8.5322311460486162</v>
      </c>
      <c r="O376">
        <v>49.442280187014433</v>
      </c>
      <c r="P376">
        <v>740.98398543172618</v>
      </c>
      <c r="Q376">
        <v>-10.183763334926651</v>
      </c>
      <c r="R376">
        <v>22.969939744758399</v>
      </c>
      <c r="S376">
        <v>6.5418693180015133</v>
      </c>
      <c r="U376" s="50" t="s">
        <v>1142</v>
      </c>
    </row>
    <row r="377" spans="1:21" ht="15.75" customHeight="1" x14ac:dyDescent="0.5">
      <c r="A377" t="s">
        <v>528</v>
      </c>
      <c r="B377" t="s">
        <v>778</v>
      </c>
      <c r="C377" t="s">
        <v>336</v>
      </c>
      <c r="D377" t="s">
        <v>213</v>
      </c>
      <c r="E377" t="s">
        <v>214</v>
      </c>
      <c r="F377" t="s">
        <v>226</v>
      </c>
      <c r="G377" t="s">
        <v>48</v>
      </c>
      <c r="I377">
        <v>222.66589105129199</v>
      </c>
      <c r="J377">
        <v>3808.396487960154</v>
      </c>
      <c r="K377">
        <v>3143.0720219104119</v>
      </c>
      <c r="L377">
        <v>1.7881393402086049E-7</v>
      </c>
      <c r="M377">
        <v>3789.486847650965</v>
      </c>
      <c r="N377">
        <v>492.88528236776892</v>
      </c>
      <c r="O377">
        <v>220.91700973495719</v>
      </c>
      <c r="P377">
        <v>3186.1364791731239</v>
      </c>
      <c r="Q377">
        <v>721.53371246146935</v>
      </c>
      <c r="R377">
        <v>260.58695204805639</v>
      </c>
      <c r="S377">
        <v>7.0093548427351209</v>
      </c>
      <c r="U377" s="50" t="s">
        <v>1143</v>
      </c>
    </row>
    <row r="378" spans="1:21" ht="15.75" customHeight="1" x14ac:dyDescent="0.5">
      <c r="A378" t="s">
        <v>528</v>
      </c>
      <c r="B378" t="s">
        <v>778</v>
      </c>
      <c r="C378" t="s">
        <v>336</v>
      </c>
      <c r="D378" t="s">
        <v>213</v>
      </c>
      <c r="E378" t="s">
        <v>214</v>
      </c>
      <c r="F378" t="s">
        <v>226</v>
      </c>
      <c r="G378" t="s">
        <v>48</v>
      </c>
      <c r="I378">
        <v>169.79055106639899</v>
      </c>
      <c r="J378">
        <v>3949.363753126911</v>
      </c>
      <c r="K378">
        <v>3232.483959944027</v>
      </c>
      <c r="L378">
        <v>-4.410779476165802E-2</v>
      </c>
      <c r="M378">
        <v>3767.8343293414878</v>
      </c>
      <c r="N378">
        <v>554.87535994867358</v>
      </c>
      <c r="O378">
        <v>222.36270943600729</v>
      </c>
      <c r="P378">
        <v>3160.8681026892059</v>
      </c>
      <c r="Q378">
        <v>414.29345258133623</v>
      </c>
      <c r="R378">
        <v>187.62745294502301</v>
      </c>
      <c r="S378">
        <v>7.5191075944202073</v>
      </c>
      <c r="U378" s="50" t="s">
        <v>1144</v>
      </c>
    </row>
    <row r="379" spans="1:21" ht="15.75" customHeight="1" x14ac:dyDescent="0.5">
      <c r="A379" t="s">
        <v>528</v>
      </c>
      <c r="B379" t="s">
        <v>778</v>
      </c>
      <c r="C379" t="s">
        <v>336</v>
      </c>
      <c r="D379" t="s">
        <v>213</v>
      </c>
      <c r="E379" t="s">
        <v>214</v>
      </c>
      <c r="F379" t="s">
        <v>226</v>
      </c>
      <c r="G379" t="s">
        <v>48</v>
      </c>
      <c r="I379">
        <v>143.34851503372201</v>
      </c>
      <c r="J379">
        <v>3901.981998516545</v>
      </c>
      <c r="K379">
        <v>3369.2391197944598</v>
      </c>
      <c r="L379">
        <v>-4.8511132597923001E-2</v>
      </c>
      <c r="M379">
        <v>3805.215589077231</v>
      </c>
      <c r="N379">
        <v>986.50896340491227</v>
      </c>
      <c r="O379">
        <v>258.90517545390748</v>
      </c>
      <c r="P379">
        <v>3352.150655008481</v>
      </c>
      <c r="Q379">
        <v>472.04308696913358</v>
      </c>
      <c r="R379">
        <v>256.66890976970609</v>
      </c>
      <c r="S379">
        <v>7.3493865558258111</v>
      </c>
      <c r="U379" s="50" t="s">
        <v>1145</v>
      </c>
    </row>
    <row r="380" spans="1:21" ht="15.75" customHeight="1" x14ac:dyDescent="0.5">
      <c r="A380" t="s">
        <v>528</v>
      </c>
      <c r="B380" t="s">
        <v>778</v>
      </c>
      <c r="C380" t="s">
        <v>336</v>
      </c>
      <c r="D380" t="s">
        <v>213</v>
      </c>
      <c r="E380" t="s">
        <v>214</v>
      </c>
      <c r="F380" t="s">
        <v>226</v>
      </c>
      <c r="G380" t="s">
        <v>48</v>
      </c>
      <c r="I380">
        <v>143.35072040557901</v>
      </c>
      <c r="J380">
        <v>3793.788026317412</v>
      </c>
      <c r="K380">
        <v>3352.449213171868</v>
      </c>
      <c r="L380">
        <v>-4.4046491384505997E-2</v>
      </c>
      <c r="M380">
        <v>3743.5905017120281</v>
      </c>
      <c r="N380">
        <v>877.62072140985583</v>
      </c>
      <c r="O380">
        <v>260.44994564557891</v>
      </c>
      <c r="P380">
        <v>3198.1329186761081</v>
      </c>
      <c r="Q380">
        <v>476.97965701468138</v>
      </c>
      <c r="R380">
        <v>221.34805339398201</v>
      </c>
      <c r="S380">
        <v>7.2342056847169696</v>
      </c>
      <c r="U380" s="50" t="s">
        <v>1146</v>
      </c>
    </row>
    <row r="381" spans="1:21" ht="15.75" customHeight="1" x14ac:dyDescent="0.5">
      <c r="A381" t="s">
        <v>528</v>
      </c>
      <c r="B381" t="s">
        <v>778</v>
      </c>
      <c r="C381" t="s">
        <v>336</v>
      </c>
      <c r="D381" t="s">
        <v>213</v>
      </c>
      <c r="E381" t="s">
        <v>214</v>
      </c>
      <c r="F381" t="s">
        <v>226</v>
      </c>
      <c r="G381" t="s">
        <v>48</v>
      </c>
      <c r="I381">
        <v>165.387839078903</v>
      </c>
      <c r="J381">
        <v>4024.716510794919</v>
      </c>
      <c r="K381">
        <v>3326.3284664238258</v>
      </c>
      <c r="L381">
        <v>-8.8012218475340132E-3</v>
      </c>
      <c r="M381">
        <v>4053.3068594947881</v>
      </c>
      <c r="N381">
        <v>684.60141981916058</v>
      </c>
      <c r="O381">
        <v>291.73137867183749</v>
      </c>
      <c r="P381">
        <v>3291.0246444524241</v>
      </c>
      <c r="Q381">
        <v>377.77342079861268</v>
      </c>
      <c r="R381">
        <v>215.0542693659728</v>
      </c>
      <c r="S381">
        <v>7.2926218218739258</v>
      </c>
      <c r="U381" s="50" t="s">
        <v>1147</v>
      </c>
    </row>
    <row r="382" spans="1:21" ht="15.75" customHeight="1" x14ac:dyDescent="0.5">
      <c r="A382" t="s">
        <v>528</v>
      </c>
      <c r="B382" t="s">
        <v>778</v>
      </c>
      <c r="C382" t="s">
        <v>336</v>
      </c>
      <c r="D382" t="s">
        <v>213</v>
      </c>
      <c r="E382" t="s">
        <v>214</v>
      </c>
      <c r="F382" t="s">
        <v>226</v>
      </c>
      <c r="G382" t="s">
        <v>48</v>
      </c>
      <c r="I382">
        <v>160.95487773418401</v>
      </c>
      <c r="J382">
        <v>3496.3650767407021</v>
      </c>
      <c r="K382">
        <v>2791.1955377368322</v>
      </c>
      <c r="L382">
        <v>1.057982445012984E-6</v>
      </c>
      <c r="M382">
        <v>3508.9082014601008</v>
      </c>
      <c r="N382">
        <v>806.31080214508756</v>
      </c>
      <c r="O382">
        <v>229.69418877988829</v>
      </c>
      <c r="P382">
        <v>2826.1839272815482</v>
      </c>
      <c r="Q382">
        <v>509.08071163547493</v>
      </c>
      <c r="R382">
        <v>202.66960562051909</v>
      </c>
      <c r="S382">
        <v>6.6267397127260548</v>
      </c>
      <c r="U382" s="50" t="s">
        <v>1148</v>
      </c>
    </row>
    <row r="383" spans="1:21" ht="15.75" customHeight="1" x14ac:dyDescent="0.5">
      <c r="A383" t="s">
        <v>534</v>
      </c>
      <c r="B383" t="s">
        <v>778</v>
      </c>
      <c r="C383" t="s">
        <v>381</v>
      </c>
      <c r="D383" t="s">
        <v>531</v>
      </c>
      <c r="E383" t="s">
        <v>214</v>
      </c>
      <c r="F383" t="s">
        <v>216</v>
      </c>
      <c r="G383" t="s">
        <v>231</v>
      </c>
      <c r="I383">
        <v>279.98453378677402</v>
      </c>
      <c r="J383">
        <v>1706.088114160621</v>
      </c>
      <c r="K383">
        <v>1158.471057553435</v>
      </c>
      <c r="L383">
        <v>2.6455193758011031E-2</v>
      </c>
      <c r="M383">
        <v>1694.162584780312</v>
      </c>
      <c r="N383">
        <v>-455.48743402339687</v>
      </c>
      <c r="O383">
        <v>142.2396039436438</v>
      </c>
      <c r="P383">
        <v>1154.132269313232</v>
      </c>
      <c r="Q383">
        <v>-191.4918532313728</v>
      </c>
      <c r="R383">
        <v>63.795269223332333</v>
      </c>
      <c r="S383">
        <v>5.3015671346387414</v>
      </c>
      <c r="U383" s="50" t="s">
        <v>1149</v>
      </c>
    </row>
    <row r="384" spans="1:21" ht="15.75" customHeight="1" x14ac:dyDescent="0.5">
      <c r="A384" t="s">
        <v>543</v>
      </c>
      <c r="B384" t="s">
        <v>778</v>
      </c>
      <c r="C384" t="s">
        <v>227</v>
      </c>
      <c r="D384" t="s">
        <v>213</v>
      </c>
      <c r="E384" t="s">
        <v>214</v>
      </c>
      <c r="F384" t="s">
        <v>226</v>
      </c>
      <c r="G384" t="s">
        <v>398</v>
      </c>
      <c r="I384">
        <v>218.26350688934301</v>
      </c>
      <c r="J384">
        <v>4409.4668978738891</v>
      </c>
      <c r="K384">
        <v>3721.7759301956512</v>
      </c>
      <c r="L384">
        <v>-6.6149607300758001E-2</v>
      </c>
      <c r="M384">
        <v>4502.5849339675242</v>
      </c>
      <c r="N384">
        <v>-806.12558002000742</v>
      </c>
      <c r="O384">
        <v>282.53357292549629</v>
      </c>
      <c r="P384">
        <v>3629.6485871253149</v>
      </c>
      <c r="Q384">
        <v>-355.05950016540191</v>
      </c>
      <c r="R384">
        <v>268.24858296890591</v>
      </c>
      <c r="S384">
        <v>7.6436064592207904</v>
      </c>
      <c r="U384" s="50" t="s">
        <v>1150</v>
      </c>
    </row>
    <row r="385" spans="1:21" ht="15.75" customHeight="1" x14ac:dyDescent="0.5">
      <c r="A385" t="s">
        <v>543</v>
      </c>
      <c r="B385" t="s">
        <v>778</v>
      </c>
      <c r="C385" t="s">
        <v>227</v>
      </c>
      <c r="D385" t="s">
        <v>213</v>
      </c>
      <c r="E385" t="s">
        <v>214</v>
      </c>
      <c r="F385" t="s">
        <v>226</v>
      </c>
      <c r="G385" t="s">
        <v>398</v>
      </c>
      <c r="I385">
        <v>227.06630825996399</v>
      </c>
      <c r="J385">
        <v>4915.2242572331133</v>
      </c>
      <c r="K385">
        <v>4449.5246657079233</v>
      </c>
      <c r="L385">
        <v>-7.9367056488990007E-2</v>
      </c>
      <c r="M385">
        <v>4951.1644648809734</v>
      </c>
      <c r="N385">
        <v>129.95620584608329</v>
      </c>
      <c r="O385">
        <v>172.89275249894311</v>
      </c>
      <c r="P385">
        <v>4234.2566311425126</v>
      </c>
      <c r="Q385">
        <v>1311.449824769345</v>
      </c>
      <c r="R385">
        <v>464.51699840486219</v>
      </c>
      <c r="S385">
        <v>7.9935147288440396</v>
      </c>
      <c r="U385" s="50" t="s">
        <v>1151</v>
      </c>
    </row>
    <row r="386" spans="1:21" ht="15.75" customHeight="1" x14ac:dyDescent="0.5">
      <c r="A386" t="s">
        <v>543</v>
      </c>
      <c r="B386" t="s">
        <v>778</v>
      </c>
      <c r="C386" t="s">
        <v>227</v>
      </c>
      <c r="D386" t="s">
        <v>213</v>
      </c>
      <c r="E386" t="s">
        <v>214</v>
      </c>
      <c r="F386" t="s">
        <v>226</v>
      </c>
      <c r="G386" t="s">
        <v>398</v>
      </c>
      <c r="I386">
        <v>218.261241912842</v>
      </c>
      <c r="J386">
        <v>4710.0359066383699</v>
      </c>
      <c r="K386">
        <v>3972.181114457213</v>
      </c>
      <c r="L386">
        <v>-7.9397127032279996E-2</v>
      </c>
      <c r="M386">
        <v>4557.5929292010469</v>
      </c>
      <c r="N386">
        <v>193.4802266767683</v>
      </c>
      <c r="O386">
        <v>192.258595805504</v>
      </c>
      <c r="P386">
        <v>3781.5313126449678</v>
      </c>
      <c r="Q386">
        <v>1205.7220552292119</v>
      </c>
      <c r="R386">
        <v>460.2703720838382</v>
      </c>
      <c r="S386">
        <v>7.5273833716838547</v>
      </c>
      <c r="U386" s="50" t="s">
        <v>1152</v>
      </c>
    </row>
    <row r="387" spans="1:21" ht="15.75" customHeight="1" x14ac:dyDescent="0.5">
      <c r="A387" t="s">
        <v>546</v>
      </c>
      <c r="B387" t="s">
        <v>778</v>
      </c>
      <c r="C387" t="s">
        <v>227</v>
      </c>
      <c r="D387" t="s">
        <v>213</v>
      </c>
      <c r="E387" t="s">
        <v>214</v>
      </c>
      <c r="F387" t="s">
        <v>226</v>
      </c>
      <c r="G387" t="s">
        <v>398</v>
      </c>
      <c r="I387">
        <v>209.42695438861799</v>
      </c>
      <c r="J387">
        <v>5786.9099590330561</v>
      </c>
      <c r="K387">
        <v>4919.5338480126356</v>
      </c>
      <c r="L387">
        <v>-7.0554822683333962E-2</v>
      </c>
      <c r="M387">
        <v>5740.9937453031407</v>
      </c>
      <c r="N387">
        <v>500.01084588069898</v>
      </c>
      <c r="O387">
        <v>254.39700293349651</v>
      </c>
      <c r="P387">
        <v>4343.3021857959484</v>
      </c>
      <c r="Q387">
        <v>2532.0084428881491</v>
      </c>
      <c r="R387">
        <v>815.24776327678035</v>
      </c>
      <c r="S387">
        <v>6.3302987626987441</v>
      </c>
      <c r="U387" s="50" t="s">
        <v>1153</v>
      </c>
    </row>
    <row r="388" spans="1:21" ht="15.75" customHeight="1" x14ac:dyDescent="0.5">
      <c r="A388" t="s">
        <v>546</v>
      </c>
      <c r="B388" t="s">
        <v>778</v>
      </c>
      <c r="C388" t="s">
        <v>227</v>
      </c>
      <c r="D388" t="s">
        <v>213</v>
      </c>
      <c r="E388" t="s">
        <v>214</v>
      </c>
      <c r="F388" t="s">
        <v>226</v>
      </c>
      <c r="G388" t="s">
        <v>398</v>
      </c>
      <c r="I388">
        <v>231.46410286426499</v>
      </c>
      <c r="J388">
        <v>4978.2894108524424</v>
      </c>
      <c r="K388">
        <v>3657.5034860469259</v>
      </c>
      <c r="L388">
        <v>-6.1762109398842018E-2</v>
      </c>
      <c r="M388">
        <v>4780.4377810346714</v>
      </c>
      <c r="N388">
        <v>912.86018187904756</v>
      </c>
      <c r="O388">
        <v>253.83838998136889</v>
      </c>
      <c r="P388">
        <v>3322.5815486282668</v>
      </c>
      <c r="Q388">
        <v>2182.5273390253528</v>
      </c>
      <c r="R388">
        <v>679.55746319464299</v>
      </c>
      <c r="S388">
        <v>4.9423522160748536</v>
      </c>
      <c r="U388" s="50" t="s">
        <v>1154</v>
      </c>
    </row>
    <row r="389" spans="1:21" ht="15.75" customHeight="1" x14ac:dyDescent="0.5">
      <c r="A389" t="s">
        <v>546</v>
      </c>
      <c r="B389" t="s">
        <v>778</v>
      </c>
      <c r="C389" t="s">
        <v>227</v>
      </c>
      <c r="D389" t="s">
        <v>213</v>
      </c>
      <c r="E389" t="s">
        <v>214</v>
      </c>
      <c r="F389" t="s">
        <v>226</v>
      </c>
      <c r="G389" t="s">
        <v>398</v>
      </c>
      <c r="I389">
        <v>209.426075220108</v>
      </c>
      <c r="J389">
        <v>4692.2818584760853</v>
      </c>
      <c r="K389">
        <v>3869.7618967077792</v>
      </c>
      <c r="L389">
        <v>-0.101399078965187</v>
      </c>
      <c r="M389">
        <v>4731.0682249212168</v>
      </c>
      <c r="N389">
        <v>127.1536042271091</v>
      </c>
      <c r="O389">
        <v>176.5415605508388</v>
      </c>
      <c r="P389">
        <v>3635.0475241833792</v>
      </c>
      <c r="Q389">
        <v>1581.5721117412049</v>
      </c>
      <c r="R389">
        <v>561.65671135990476</v>
      </c>
      <c r="S389">
        <v>6.9274758192891372</v>
      </c>
      <c r="U389" s="50" t="s">
        <v>1155</v>
      </c>
    </row>
    <row r="390" spans="1:21" ht="15.75" customHeight="1" x14ac:dyDescent="0.5">
      <c r="A390" t="s">
        <v>470</v>
      </c>
      <c r="B390" t="s">
        <v>778</v>
      </c>
      <c r="C390" t="s">
        <v>381</v>
      </c>
      <c r="D390" t="s">
        <v>354</v>
      </c>
      <c r="E390" t="s">
        <v>214</v>
      </c>
      <c r="F390" t="s">
        <v>226</v>
      </c>
      <c r="G390" t="s">
        <v>231</v>
      </c>
      <c r="I390">
        <v>182.99137055873899</v>
      </c>
      <c r="J390">
        <v>3155.2245152274249</v>
      </c>
      <c r="K390">
        <v>1682.099838294193</v>
      </c>
      <c r="L390">
        <v>-3.5277828574181019E-2</v>
      </c>
      <c r="M390">
        <v>3103.6228905662042</v>
      </c>
      <c r="N390">
        <v>-11.939594279884661</v>
      </c>
      <c r="O390">
        <v>55.238897697130618</v>
      </c>
      <c r="P390">
        <v>1660.9676865788699</v>
      </c>
      <c r="Q390">
        <v>83.707279368200716</v>
      </c>
      <c r="R390">
        <v>51.781780742614259</v>
      </c>
      <c r="S390">
        <v>6.7940089525735381</v>
      </c>
      <c r="U390" s="50" t="s">
        <v>1156</v>
      </c>
    </row>
    <row r="391" spans="1:21" ht="15.75" customHeight="1" x14ac:dyDescent="0.5">
      <c r="A391" t="s">
        <v>470</v>
      </c>
      <c r="B391" t="s">
        <v>778</v>
      </c>
      <c r="C391" t="s">
        <v>381</v>
      </c>
      <c r="D391" t="s">
        <v>354</v>
      </c>
      <c r="E391" t="s">
        <v>214</v>
      </c>
      <c r="F391" t="s">
        <v>226</v>
      </c>
      <c r="G391" t="s">
        <v>231</v>
      </c>
      <c r="I391">
        <v>134.479746222496</v>
      </c>
      <c r="J391">
        <v>2490.8331068853322</v>
      </c>
      <c r="K391">
        <v>1395.0507077092479</v>
      </c>
      <c r="L391">
        <v>2.6454120874405299E-2</v>
      </c>
      <c r="M391">
        <v>2543.8129275956858</v>
      </c>
      <c r="N391">
        <v>-104.736315597529</v>
      </c>
      <c r="O391">
        <v>90.360045857395463</v>
      </c>
      <c r="P391">
        <v>1366.418674129055</v>
      </c>
      <c r="Q391">
        <v>20.593575194472809</v>
      </c>
      <c r="R391">
        <v>62.749739252046787</v>
      </c>
      <c r="S391">
        <v>6.472654725059626</v>
      </c>
      <c r="U391" s="50" t="s">
        <v>1157</v>
      </c>
    </row>
    <row r="392" spans="1:21" ht="15.75" customHeight="1" x14ac:dyDescent="0.5">
      <c r="A392" t="s">
        <v>548</v>
      </c>
      <c r="B392" t="s">
        <v>778</v>
      </c>
      <c r="C392" t="s">
        <v>381</v>
      </c>
      <c r="D392">
        <v>20</v>
      </c>
      <c r="E392" t="s">
        <v>243</v>
      </c>
      <c r="F392" t="s">
        <v>226</v>
      </c>
      <c r="G392" t="s">
        <v>37</v>
      </c>
      <c r="I392">
        <v>813.48460912704502</v>
      </c>
      <c r="J392">
        <v>2767.4935742081152</v>
      </c>
      <c r="K392">
        <v>214.77846163153049</v>
      </c>
      <c r="L392">
        <v>2.6457786560059041E-2</v>
      </c>
      <c r="M392">
        <v>2793.695101277784</v>
      </c>
      <c r="N392">
        <v>-150.3273755434152</v>
      </c>
      <c r="O392">
        <v>60.764814816246627</v>
      </c>
      <c r="P392">
        <v>312.09568632103043</v>
      </c>
      <c r="Q392">
        <v>-279.43152255230137</v>
      </c>
      <c r="R392">
        <v>117.1653132401364</v>
      </c>
      <c r="S392">
        <v>0.59540585108474375</v>
      </c>
      <c r="U392" s="50" t="s">
        <v>1158</v>
      </c>
    </row>
    <row r="393" spans="1:21" ht="15.75" customHeight="1" x14ac:dyDescent="0.5">
      <c r="A393" t="s">
        <v>548</v>
      </c>
      <c r="B393" t="s">
        <v>778</v>
      </c>
      <c r="C393" t="s">
        <v>381</v>
      </c>
      <c r="D393">
        <v>20</v>
      </c>
      <c r="E393" t="s">
        <v>243</v>
      </c>
      <c r="F393" t="s">
        <v>226</v>
      </c>
      <c r="G393" t="s">
        <v>37</v>
      </c>
      <c r="I393">
        <v>742.93166399002098</v>
      </c>
      <c r="J393">
        <v>1737.9038119647421</v>
      </c>
      <c r="K393">
        <v>140.97769194776609</v>
      </c>
      <c r="L393">
        <v>-0.255701124668121</v>
      </c>
      <c r="M393">
        <v>1736.5841228642851</v>
      </c>
      <c r="N393">
        <v>-242.01541739735219</v>
      </c>
      <c r="O393">
        <v>90.106507152566891</v>
      </c>
      <c r="P393">
        <v>570.77131449386877</v>
      </c>
      <c r="Q393">
        <v>11520.782152709769</v>
      </c>
      <c r="R393">
        <v>2043.2487865557</v>
      </c>
      <c r="S393">
        <v>-64.983735661346302</v>
      </c>
      <c r="U393" s="50" t="s">
        <v>1159</v>
      </c>
    </row>
    <row r="394" spans="1:21" ht="15.75" customHeight="1" x14ac:dyDescent="0.5">
      <c r="A394" t="s">
        <v>548</v>
      </c>
      <c r="B394" t="s">
        <v>778</v>
      </c>
      <c r="C394" t="s">
        <v>381</v>
      </c>
      <c r="D394">
        <v>20</v>
      </c>
      <c r="E394" t="s">
        <v>243</v>
      </c>
      <c r="F394" t="s">
        <v>226</v>
      </c>
      <c r="G394" t="s">
        <v>37</v>
      </c>
      <c r="I394">
        <v>791.43100976944004</v>
      </c>
      <c r="J394">
        <v>2243.2540080713661</v>
      </c>
      <c r="K394">
        <v>371.97330296492652</v>
      </c>
      <c r="L394">
        <v>-0.15432894229888991</v>
      </c>
      <c r="M394">
        <v>2267.0472744018821</v>
      </c>
      <c r="N394">
        <v>-87.675202133730181</v>
      </c>
      <c r="O394">
        <v>32.174410129320982</v>
      </c>
      <c r="P394">
        <v>485.4125697279012</v>
      </c>
      <c r="Q394">
        <v>361.84719077111208</v>
      </c>
      <c r="R394">
        <v>416.75427679436439</v>
      </c>
      <c r="S394">
        <v>0.99114063236004923</v>
      </c>
      <c r="U394" s="50" t="s">
        <v>1160</v>
      </c>
    </row>
    <row r="395" spans="1:21" ht="15.75" customHeight="1" x14ac:dyDescent="0.5">
      <c r="A395" t="s">
        <v>548</v>
      </c>
      <c r="B395" t="s">
        <v>778</v>
      </c>
      <c r="C395" t="s">
        <v>381</v>
      </c>
      <c r="D395">
        <v>20</v>
      </c>
      <c r="E395" t="s">
        <v>243</v>
      </c>
      <c r="F395" t="s">
        <v>226</v>
      </c>
      <c r="G395" t="s">
        <v>37</v>
      </c>
      <c r="I395">
        <v>200.623124837875</v>
      </c>
      <c r="J395">
        <v>2649.5046514769729</v>
      </c>
      <c r="K395">
        <v>2211.178032239839</v>
      </c>
      <c r="L395">
        <v>-0.110205233097076</v>
      </c>
      <c r="M395">
        <v>2534.8986329607692</v>
      </c>
      <c r="N395">
        <v>256.14540473141102</v>
      </c>
      <c r="O395">
        <v>149.982682955645</v>
      </c>
      <c r="P395">
        <v>2141.5128226748511</v>
      </c>
      <c r="Q395">
        <v>377.96271190788002</v>
      </c>
      <c r="R395">
        <v>125.5162238967508</v>
      </c>
      <c r="S395">
        <v>7.2196586526303168</v>
      </c>
      <c r="U395" s="50" t="s">
        <v>1161</v>
      </c>
    </row>
    <row r="396" spans="1:21" ht="15.75" customHeight="1" x14ac:dyDescent="0.5">
      <c r="A396" t="s">
        <v>548</v>
      </c>
      <c r="B396" t="s">
        <v>778</v>
      </c>
      <c r="C396" t="s">
        <v>381</v>
      </c>
      <c r="D396">
        <v>20</v>
      </c>
      <c r="E396" t="s">
        <v>243</v>
      </c>
      <c r="F396" t="s">
        <v>226</v>
      </c>
      <c r="G396" t="s">
        <v>37</v>
      </c>
      <c r="I396">
        <v>169.78518664836901</v>
      </c>
      <c r="J396">
        <v>1849.757726148252</v>
      </c>
      <c r="K396">
        <v>1697.063771303664</v>
      </c>
      <c r="L396">
        <v>-1.3235643506050001E-2</v>
      </c>
      <c r="M396">
        <v>1869.5442340164491</v>
      </c>
      <c r="N396">
        <v>-260.80846439439512</v>
      </c>
      <c r="O396">
        <v>71.044030387143948</v>
      </c>
      <c r="P396">
        <v>1754.808302538004</v>
      </c>
      <c r="Q396">
        <v>74.25699734917248</v>
      </c>
      <c r="R396">
        <v>83.724356076404121</v>
      </c>
      <c r="S396">
        <v>7.1739424031098142</v>
      </c>
      <c r="U396" s="50" t="s">
        <v>1162</v>
      </c>
    </row>
    <row r="397" spans="1:21" ht="14.25" customHeight="1" x14ac:dyDescent="0.5">
      <c r="A397" t="s">
        <v>551</v>
      </c>
      <c r="B397" t="s">
        <v>778</v>
      </c>
      <c r="C397" t="s">
        <v>237</v>
      </c>
      <c r="D397" t="s">
        <v>531</v>
      </c>
      <c r="E397" t="s">
        <v>214</v>
      </c>
      <c r="F397" t="s">
        <v>553</v>
      </c>
      <c r="G397" t="s">
        <v>231</v>
      </c>
      <c r="I397">
        <v>-2.2044088176351</v>
      </c>
      <c r="J397">
        <v>1825.3767787878789</v>
      </c>
      <c r="K397">
        <v>1654.6159545454559</v>
      </c>
      <c r="L397">
        <v>8.817635270541099E-3</v>
      </c>
      <c r="M397">
        <v>1829.877809191918</v>
      </c>
      <c r="N397">
        <v>22.64703939393803</v>
      </c>
      <c r="O397">
        <v>22.021377666429039</v>
      </c>
      <c r="P397">
        <v>1684.8002629292901</v>
      </c>
      <c r="Q397">
        <v>70.39529090908195</v>
      </c>
      <c r="R397">
        <v>61.009591863050467</v>
      </c>
      <c r="S397">
        <v>15.29962732176485</v>
      </c>
      <c r="U397" s="50" t="s">
        <v>1163</v>
      </c>
    </row>
    <row r="398" spans="1:21" ht="15.75" customHeight="1" x14ac:dyDescent="0.5">
      <c r="A398" t="s">
        <v>551</v>
      </c>
      <c r="B398" t="s">
        <v>778</v>
      </c>
      <c r="C398" t="s">
        <v>237</v>
      </c>
      <c r="D398" t="s">
        <v>531</v>
      </c>
      <c r="E398" t="s">
        <v>214</v>
      </c>
      <c r="F398" t="s">
        <v>553</v>
      </c>
      <c r="G398" t="s">
        <v>231</v>
      </c>
      <c r="I398">
        <v>-11.022044088176299</v>
      </c>
      <c r="J398">
        <v>2287.4764848484801</v>
      </c>
      <c r="K398">
        <v>2531.9501939393858</v>
      </c>
      <c r="L398">
        <v>3.08617234468937E-2</v>
      </c>
      <c r="M398">
        <v>2329.257603636363</v>
      </c>
      <c r="N398">
        <v>-96.432506060602009</v>
      </c>
      <c r="O398">
        <v>71.088682524215159</v>
      </c>
      <c r="P398">
        <v>2406.7955503030298</v>
      </c>
      <c r="Q398">
        <v>-138.36665151515129</v>
      </c>
      <c r="R398">
        <v>93.329307783311933</v>
      </c>
      <c r="S398">
        <v>15.08861267220124</v>
      </c>
      <c r="U398" s="50" t="s">
        <v>1164</v>
      </c>
    </row>
    <row r="399" spans="1:21" ht="15.75" customHeight="1" x14ac:dyDescent="0.5">
      <c r="A399" t="s">
        <v>551</v>
      </c>
      <c r="B399" t="s">
        <v>778</v>
      </c>
      <c r="C399" t="s">
        <v>237</v>
      </c>
      <c r="D399" t="s">
        <v>531</v>
      </c>
      <c r="E399" t="s">
        <v>214</v>
      </c>
      <c r="F399" t="s">
        <v>553</v>
      </c>
      <c r="G399" t="s">
        <v>231</v>
      </c>
      <c r="I399">
        <v>24.248496993987999</v>
      </c>
      <c r="J399">
        <v>2986.6873818181871</v>
      </c>
      <c r="K399">
        <v>2889.0693727272651</v>
      </c>
      <c r="L399">
        <v>1.7635270541082201E-2</v>
      </c>
      <c r="M399">
        <v>3044.8963870707062</v>
      </c>
      <c r="N399">
        <v>-191.3286969697069</v>
      </c>
      <c r="O399">
        <v>85.132806578086701</v>
      </c>
      <c r="P399">
        <v>2925.1217194949481</v>
      </c>
      <c r="Q399">
        <v>-106.0737909090894</v>
      </c>
      <c r="R399">
        <v>75.180519016022558</v>
      </c>
      <c r="S399">
        <v>15.66930412106084</v>
      </c>
      <c r="U399" s="50" t="s">
        <v>1165</v>
      </c>
    </row>
    <row r="400" spans="1:21" ht="15.75" customHeight="1" x14ac:dyDescent="0.5">
      <c r="A400" t="s">
        <v>551</v>
      </c>
      <c r="B400" t="s">
        <v>778</v>
      </c>
      <c r="C400" t="s">
        <v>237</v>
      </c>
      <c r="D400" t="s">
        <v>531</v>
      </c>
      <c r="E400" t="s">
        <v>214</v>
      </c>
      <c r="F400" t="s">
        <v>553</v>
      </c>
      <c r="G400" t="s">
        <v>231</v>
      </c>
      <c r="I400">
        <v>37.474949899799697</v>
      </c>
      <c r="J400">
        <v>2797.288151515153</v>
      </c>
      <c r="K400">
        <v>2882.3056545454569</v>
      </c>
      <c r="L400">
        <v>4.4088176352705399E-2</v>
      </c>
      <c r="M400">
        <v>2831.0888993939402</v>
      </c>
      <c r="N400">
        <v>-90.565475757581225</v>
      </c>
      <c r="O400">
        <v>31.766996040879249</v>
      </c>
      <c r="P400">
        <v>2903.576764444445</v>
      </c>
      <c r="Q400">
        <v>-84.464066666651888</v>
      </c>
      <c r="R400">
        <v>59.818831765061788</v>
      </c>
      <c r="S400">
        <v>15.640173400781141</v>
      </c>
      <c r="U400" s="50" t="s">
        <v>1166</v>
      </c>
    </row>
    <row r="401" spans="1:21" ht="15.75" customHeight="1" x14ac:dyDescent="0.5">
      <c r="A401" t="s">
        <v>551</v>
      </c>
      <c r="B401" t="s">
        <v>778</v>
      </c>
      <c r="C401" t="s">
        <v>237</v>
      </c>
      <c r="D401" t="s">
        <v>531</v>
      </c>
      <c r="E401" t="s">
        <v>214</v>
      </c>
      <c r="F401" t="s">
        <v>553</v>
      </c>
      <c r="G401" t="s">
        <v>231</v>
      </c>
      <c r="I401">
        <v>-28.657314629258298</v>
      </c>
      <c r="J401">
        <v>2308.9380212121209</v>
      </c>
      <c r="K401">
        <v>2170.604636363636</v>
      </c>
      <c r="L401">
        <v>-4.4088176352705946E-3</v>
      </c>
      <c r="M401">
        <v>2321.6494665656569</v>
      </c>
      <c r="N401">
        <v>-44.654451515144054</v>
      </c>
      <c r="O401">
        <v>40.620717435176317</v>
      </c>
      <c r="P401">
        <v>2208.196372929292</v>
      </c>
      <c r="Q401">
        <v>-302.81588181820013</v>
      </c>
      <c r="R401">
        <v>93.6619193303099</v>
      </c>
      <c r="S401">
        <v>14.959945702592201</v>
      </c>
      <c r="U401" s="50" t="s">
        <v>1167</v>
      </c>
    </row>
    <row r="402" spans="1:21" ht="15.75" customHeight="1" x14ac:dyDescent="0.5">
      <c r="A402" t="s">
        <v>556</v>
      </c>
      <c r="B402" t="s">
        <v>778</v>
      </c>
      <c r="C402" t="s">
        <v>558</v>
      </c>
      <c r="D402" t="s">
        <v>213</v>
      </c>
      <c r="E402" t="s">
        <v>214</v>
      </c>
      <c r="F402" t="s">
        <v>226</v>
      </c>
      <c r="G402" t="s">
        <v>48</v>
      </c>
      <c r="I402">
        <v>350.701402805611</v>
      </c>
      <c r="J402">
        <v>3981.0053666666731</v>
      </c>
      <c r="K402">
        <v>3076.8107133333328</v>
      </c>
      <c r="L402">
        <v>6.0120240480961762E-2</v>
      </c>
      <c r="M402">
        <v>4092.7176055555578</v>
      </c>
      <c r="N402">
        <v>-339.10376666666531</v>
      </c>
      <c r="O402">
        <v>192.4005794238949</v>
      </c>
      <c r="P402">
        <v>3196.5459296666618</v>
      </c>
      <c r="Q402">
        <v>-163.9680733333316</v>
      </c>
      <c r="R402">
        <v>186.0179907152245</v>
      </c>
      <c r="S402">
        <v>13.323907540208561</v>
      </c>
      <c r="U402" s="50" t="s">
        <v>1168</v>
      </c>
    </row>
    <row r="403" spans="1:21" ht="15.75" customHeight="1" x14ac:dyDescent="0.5">
      <c r="A403" t="s">
        <v>556</v>
      </c>
      <c r="B403" t="s">
        <v>778</v>
      </c>
      <c r="C403" t="s">
        <v>558</v>
      </c>
      <c r="D403" t="s">
        <v>213</v>
      </c>
      <c r="E403" t="s">
        <v>214</v>
      </c>
      <c r="F403" t="s">
        <v>226</v>
      </c>
      <c r="G403" t="s">
        <v>48</v>
      </c>
      <c r="I403">
        <v>270.5410821643286</v>
      </c>
      <c r="J403">
        <v>6893.8346999999967</v>
      </c>
      <c r="K403">
        <v>5067.577866666662</v>
      </c>
      <c r="L403">
        <v>-8.016032064128209E-3</v>
      </c>
      <c r="M403">
        <v>6529.5829966666652</v>
      </c>
      <c r="N403">
        <v>2627.2849000000069</v>
      </c>
      <c r="O403">
        <v>666.17851851652244</v>
      </c>
      <c r="P403">
        <v>5308.2857084444458</v>
      </c>
      <c r="Q403">
        <v>496.17233333333297</v>
      </c>
      <c r="R403">
        <v>752.83383396533554</v>
      </c>
      <c r="S403">
        <v>12.37873465658771</v>
      </c>
      <c r="U403" s="50" t="s">
        <v>1169</v>
      </c>
    </row>
    <row r="404" spans="1:21" ht="15.75" customHeight="1" x14ac:dyDescent="0.5">
      <c r="A404" t="s">
        <v>556</v>
      </c>
      <c r="B404" t="s">
        <v>778</v>
      </c>
      <c r="C404" t="s">
        <v>558</v>
      </c>
      <c r="D404" t="s">
        <v>213</v>
      </c>
      <c r="E404" t="s">
        <v>214</v>
      </c>
      <c r="F404" t="s">
        <v>226</v>
      </c>
      <c r="G404" t="s">
        <v>48</v>
      </c>
      <c r="I404">
        <v>170.34068136272529</v>
      </c>
      <c r="J404">
        <v>4814.8842666666769</v>
      </c>
      <c r="K404">
        <v>4902.9411333333537</v>
      </c>
      <c r="L404">
        <v>-0.1362725450901805</v>
      </c>
      <c r="M404">
        <v>4769.8661500000017</v>
      </c>
      <c r="N404">
        <v>494.47573333333548</v>
      </c>
      <c r="O404">
        <v>186.83337744923301</v>
      </c>
      <c r="P404">
        <v>4859.8724433333437</v>
      </c>
      <c r="Q404">
        <v>628.70673333334344</v>
      </c>
      <c r="R404">
        <v>277.36683301069922</v>
      </c>
      <c r="S404">
        <v>13.9979586439802</v>
      </c>
      <c r="U404" s="50" t="s">
        <v>1170</v>
      </c>
    </row>
    <row r="405" spans="1:21" ht="15.75" customHeight="1" x14ac:dyDescent="0.5">
      <c r="A405" t="s">
        <v>556</v>
      </c>
      <c r="B405" t="s">
        <v>778</v>
      </c>
      <c r="C405" t="s">
        <v>558</v>
      </c>
      <c r="D405" t="s">
        <v>213</v>
      </c>
      <c r="E405" t="s">
        <v>214</v>
      </c>
      <c r="F405" t="s">
        <v>226</v>
      </c>
      <c r="G405" t="s">
        <v>48</v>
      </c>
      <c r="I405">
        <v>202.40480961923831</v>
      </c>
      <c r="J405">
        <v>5549.5286999999826</v>
      </c>
      <c r="K405">
        <v>5405.966400000023</v>
      </c>
      <c r="L405">
        <v>-0.14428857715430879</v>
      </c>
      <c r="M405">
        <v>5528.2335977777702</v>
      </c>
      <c r="N405">
        <v>-3402.1320999997911</v>
      </c>
      <c r="O405">
        <v>695.85133389356929</v>
      </c>
      <c r="P405">
        <v>8112.8540622223109</v>
      </c>
      <c r="Q405">
        <v>-29420.645200000909</v>
      </c>
      <c r="R405">
        <v>7022.0094626463188</v>
      </c>
      <c r="S405">
        <v>-16.77575290624641</v>
      </c>
      <c r="U405" s="50" t="s">
        <v>1171</v>
      </c>
    </row>
    <row r="406" spans="1:21" ht="15.75" customHeight="1" x14ac:dyDescent="0.5">
      <c r="A406" t="s">
        <v>560</v>
      </c>
      <c r="B406" t="s">
        <v>778</v>
      </c>
      <c r="C406" t="s">
        <v>217</v>
      </c>
      <c r="D406" t="s">
        <v>213</v>
      </c>
      <c r="E406" t="s">
        <v>214</v>
      </c>
      <c r="F406" t="s">
        <v>216</v>
      </c>
      <c r="G406" t="s">
        <v>231</v>
      </c>
      <c r="I406">
        <v>-126.2525050100201</v>
      </c>
      <c r="J406">
        <v>1442.820243333337</v>
      </c>
      <c r="K406">
        <v>1395.262216666672</v>
      </c>
      <c r="L406">
        <v>6.4128256513026116E-2</v>
      </c>
      <c r="M406">
        <v>1420.0802034444459</v>
      </c>
      <c r="N406">
        <v>155.8742933333308</v>
      </c>
      <c r="O406">
        <v>53.153939105436713</v>
      </c>
      <c r="P406">
        <v>1379.0429978888919</v>
      </c>
      <c r="Q406">
        <v>88.856930000003331</v>
      </c>
      <c r="R406">
        <v>23.14052288336849</v>
      </c>
      <c r="S406">
        <v>13.37325589881357</v>
      </c>
      <c r="U406" s="50" t="s">
        <v>1172</v>
      </c>
    </row>
    <row r="407" spans="1:21" ht="15.75" customHeight="1" x14ac:dyDescent="0.5">
      <c r="A407" t="s">
        <v>562</v>
      </c>
      <c r="B407" t="s">
        <v>778</v>
      </c>
      <c r="C407" t="s">
        <v>381</v>
      </c>
      <c r="D407" t="s">
        <v>213</v>
      </c>
      <c r="E407" t="s">
        <v>214</v>
      </c>
      <c r="F407" t="s">
        <v>216</v>
      </c>
      <c r="G407" t="s">
        <v>231</v>
      </c>
      <c r="I407">
        <v>118.23647294589171</v>
      </c>
      <c r="J407">
        <v>836.18095333333395</v>
      </c>
      <c r="K407">
        <v>518.61569000000259</v>
      </c>
      <c r="L407">
        <v>2.404809619238479E-2</v>
      </c>
      <c r="M407">
        <v>932.2657569999991</v>
      </c>
      <c r="N407">
        <v>-1278.8189033333369</v>
      </c>
      <c r="O407">
        <v>283.3066491568801</v>
      </c>
      <c r="P407">
        <v>518.0925716666668</v>
      </c>
      <c r="Q407">
        <v>74.700299999997924</v>
      </c>
      <c r="R407">
        <v>37.320218458013628</v>
      </c>
      <c r="S407">
        <v>3.074954418882113</v>
      </c>
      <c r="U407" s="50" t="s">
        <v>1173</v>
      </c>
    </row>
    <row r="408" spans="1:21" ht="15.75" customHeight="1" x14ac:dyDescent="0.5">
      <c r="A408" t="s">
        <v>562</v>
      </c>
      <c r="B408" t="s">
        <v>778</v>
      </c>
      <c r="C408" t="s">
        <v>381</v>
      </c>
      <c r="D408" t="s">
        <v>213</v>
      </c>
      <c r="E408" t="s">
        <v>214</v>
      </c>
      <c r="F408" t="s">
        <v>216</v>
      </c>
      <c r="G408" t="s">
        <v>231</v>
      </c>
      <c r="I408">
        <v>162.324649298597</v>
      </c>
      <c r="J408">
        <v>1049.852753333332</v>
      </c>
      <c r="K408">
        <v>654.80942333333155</v>
      </c>
      <c r="L408">
        <v>0.1002004008016031</v>
      </c>
      <c r="M408">
        <v>1046.2104414444441</v>
      </c>
      <c r="N408">
        <v>120.23903999999629</v>
      </c>
      <c r="O408">
        <v>47.561754321135638</v>
      </c>
      <c r="P408">
        <v>667.4406103333331</v>
      </c>
      <c r="Q408">
        <v>99.367533333331721</v>
      </c>
      <c r="R408">
        <v>57.940442387594452</v>
      </c>
      <c r="S408">
        <v>11.12660348489927</v>
      </c>
      <c r="U408" s="50" t="s">
        <v>1174</v>
      </c>
    </row>
    <row r="409" spans="1:21" ht="15.75" customHeight="1" x14ac:dyDescent="0.5">
      <c r="A409" t="s">
        <v>562</v>
      </c>
      <c r="B409" t="s">
        <v>778</v>
      </c>
      <c r="C409" t="s">
        <v>381</v>
      </c>
      <c r="D409" t="s">
        <v>213</v>
      </c>
      <c r="E409" t="s">
        <v>214</v>
      </c>
      <c r="F409" t="s">
        <v>216</v>
      </c>
      <c r="G409" t="s">
        <v>231</v>
      </c>
      <c r="I409">
        <v>218.43687374749479</v>
      </c>
      <c r="J409">
        <v>2519.9167333333389</v>
      </c>
      <c r="K409">
        <v>2145.8164333333311</v>
      </c>
      <c r="L409">
        <v>2.0040080160320609E-2</v>
      </c>
      <c r="M409">
        <v>2550.6651133333362</v>
      </c>
      <c r="N409">
        <v>-20.342566666658971</v>
      </c>
      <c r="O409">
        <v>40.488353657995631</v>
      </c>
      <c r="P409">
        <v>1840.366668222224</v>
      </c>
      <c r="Q409">
        <v>538.71540999999775</v>
      </c>
      <c r="R409">
        <v>210.2595410096479</v>
      </c>
      <c r="S409">
        <v>12.272669952478161</v>
      </c>
      <c r="U409" s="50" t="s">
        <v>1175</v>
      </c>
    </row>
    <row r="410" spans="1:21" ht="15.75" customHeight="1" x14ac:dyDescent="0.5">
      <c r="A410" t="s">
        <v>565</v>
      </c>
      <c r="B410" t="s">
        <v>778</v>
      </c>
      <c r="C410" t="s">
        <v>558</v>
      </c>
      <c r="D410" t="s">
        <v>213</v>
      </c>
      <c r="E410" t="s">
        <v>214</v>
      </c>
      <c r="F410" t="s">
        <v>226</v>
      </c>
      <c r="G410" t="s">
        <v>231</v>
      </c>
      <c r="I410">
        <v>230.4609218436872</v>
      </c>
      <c r="J410">
        <v>905.27582000000211</v>
      </c>
      <c r="K410">
        <v>629.19907999999987</v>
      </c>
      <c r="L410">
        <v>-6.4128256513026116E-2</v>
      </c>
      <c r="M410">
        <v>893.97419077777829</v>
      </c>
      <c r="N410">
        <v>9.0917799999930367</v>
      </c>
      <c r="O410">
        <v>55.720938581492867</v>
      </c>
      <c r="P410">
        <v>625.73534357777839</v>
      </c>
      <c r="Q410">
        <v>6.4677053333361982</v>
      </c>
      <c r="R410">
        <v>34.736697761277462</v>
      </c>
      <c r="S410">
        <v>12.947314489382279</v>
      </c>
      <c r="U410" s="50" t="s">
        <v>1176</v>
      </c>
    </row>
    <row r="411" spans="1:21" ht="15.75" customHeight="1" x14ac:dyDescent="0.5">
      <c r="A411" t="s">
        <v>565</v>
      </c>
      <c r="B411" t="s">
        <v>778</v>
      </c>
      <c r="C411" t="s">
        <v>558</v>
      </c>
      <c r="D411" t="s">
        <v>213</v>
      </c>
      <c r="E411" t="s">
        <v>214</v>
      </c>
      <c r="F411" t="s">
        <v>226</v>
      </c>
      <c r="G411" t="s">
        <v>231</v>
      </c>
      <c r="I411">
        <v>214.42885771543069</v>
      </c>
      <c r="J411">
        <v>3751.6483333333322</v>
      </c>
      <c r="K411">
        <v>3383.748940000015</v>
      </c>
      <c r="L411">
        <v>-7.2144288577154408E-2</v>
      </c>
      <c r="M411">
        <v>3764.9653681111031</v>
      </c>
      <c r="N411">
        <v>100.4137699999842</v>
      </c>
      <c r="O411">
        <v>275.83388783729328</v>
      </c>
      <c r="P411">
        <v>3441.4901705555758</v>
      </c>
      <c r="Q411">
        <v>75.408880000021782</v>
      </c>
      <c r="R411">
        <v>394.45039383129989</v>
      </c>
      <c r="S411">
        <v>14.150888101167009</v>
      </c>
      <c r="U411" s="50" t="s">
        <v>1177</v>
      </c>
    </row>
    <row r="412" spans="1:21" ht="15.75" customHeight="1" x14ac:dyDescent="0.5">
      <c r="A412" t="s">
        <v>565</v>
      </c>
      <c r="B412" t="s">
        <v>778</v>
      </c>
      <c r="C412" t="s">
        <v>558</v>
      </c>
      <c r="D412" t="s">
        <v>213</v>
      </c>
      <c r="E412" t="s">
        <v>214</v>
      </c>
      <c r="F412" t="s">
        <v>226</v>
      </c>
      <c r="G412" t="s">
        <v>231</v>
      </c>
      <c r="I412">
        <v>250.50100200400789</v>
      </c>
      <c r="J412">
        <v>4073.7877633333501</v>
      </c>
      <c r="K412">
        <v>3768.3398833333299</v>
      </c>
      <c r="L412">
        <v>-3.2064128256513093E-2</v>
      </c>
      <c r="M412">
        <v>4168.1704530000097</v>
      </c>
      <c r="N412">
        <v>-319.5246700000157</v>
      </c>
      <c r="O412">
        <v>154.57654684833739</v>
      </c>
      <c r="P412">
        <v>3788.412768222227</v>
      </c>
      <c r="Q412">
        <v>-140.47016333332019</v>
      </c>
      <c r="R412">
        <v>131.05222654605271</v>
      </c>
      <c r="S412">
        <v>15.02367388673758</v>
      </c>
      <c r="U412" s="50" t="s">
        <v>1178</v>
      </c>
    </row>
    <row r="413" spans="1:21" ht="15.75" customHeight="1" x14ac:dyDescent="0.5">
      <c r="A413" t="s">
        <v>569</v>
      </c>
      <c r="B413" t="s">
        <v>778</v>
      </c>
      <c r="C413" t="s">
        <v>381</v>
      </c>
      <c r="D413">
        <v>20</v>
      </c>
      <c r="E413" t="s">
        <v>243</v>
      </c>
      <c r="F413" t="s">
        <v>226</v>
      </c>
      <c r="G413" t="s">
        <v>37</v>
      </c>
      <c r="I413">
        <v>720.84168336673372</v>
      </c>
      <c r="J413">
        <v>2268.9832424242309</v>
      </c>
      <c r="K413">
        <v>1218.4929787878771</v>
      </c>
      <c r="L413">
        <v>-7.0541082164328861E-2</v>
      </c>
      <c r="M413">
        <v>2238.477305858587</v>
      </c>
      <c r="N413">
        <v>201.9286666666676</v>
      </c>
      <c r="O413">
        <v>83.627538348471376</v>
      </c>
      <c r="P413">
        <v>1168.4856181818191</v>
      </c>
      <c r="Q413">
        <v>280.68750000000301</v>
      </c>
      <c r="R413">
        <v>94.616155764453183</v>
      </c>
      <c r="S413">
        <v>9.3641130928308414</v>
      </c>
      <c r="U413" s="50" t="s">
        <v>1179</v>
      </c>
    </row>
    <row r="414" spans="1:21" ht="15.75" customHeight="1" x14ac:dyDescent="0.5">
      <c r="A414" t="s">
        <v>569</v>
      </c>
      <c r="B414" t="s">
        <v>778</v>
      </c>
      <c r="C414" t="s">
        <v>381</v>
      </c>
      <c r="D414">
        <v>20</v>
      </c>
      <c r="E414" t="s">
        <v>243</v>
      </c>
      <c r="F414" t="s">
        <v>226</v>
      </c>
      <c r="G414" t="s">
        <v>37</v>
      </c>
      <c r="I414">
        <v>654.70941883767546</v>
      </c>
      <c r="J414">
        <v>3763.0497272727412</v>
      </c>
      <c r="K414">
        <v>2538.44324242424</v>
      </c>
      <c r="L414">
        <v>-7.4949899799599207E-2</v>
      </c>
      <c r="M414">
        <v>3868.308988888889</v>
      </c>
      <c r="N414">
        <v>-143.75736363636949</v>
      </c>
      <c r="O414">
        <v>106.2447632536749</v>
      </c>
      <c r="P414">
        <v>2464.828897474747</v>
      </c>
      <c r="Q414">
        <v>495.24993939394432</v>
      </c>
      <c r="R414">
        <v>199.76802345713031</v>
      </c>
      <c r="S414">
        <v>10.76442445385924</v>
      </c>
      <c r="U414" s="50" t="s">
        <v>1180</v>
      </c>
    </row>
    <row r="415" spans="1:21" ht="15.75" customHeight="1" x14ac:dyDescent="0.5">
      <c r="A415" t="s">
        <v>569</v>
      </c>
      <c r="B415" t="s">
        <v>778</v>
      </c>
      <c r="C415" t="s">
        <v>381</v>
      </c>
      <c r="D415">
        <v>20</v>
      </c>
      <c r="E415" t="s">
        <v>243</v>
      </c>
      <c r="F415" t="s">
        <v>226</v>
      </c>
      <c r="G415" t="s">
        <v>37</v>
      </c>
      <c r="I415">
        <v>672.34468937875772</v>
      </c>
      <c r="J415">
        <v>4152.4965454545691</v>
      </c>
      <c r="K415">
        <v>2180.342696969697</v>
      </c>
      <c r="L415">
        <v>1.7635270541082271E-2</v>
      </c>
      <c r="M415">
        <v>4200.9953131313187</v>
      </c>
      <c r="N415">
        <v>-55.872878787882662</v>
      </c>
      <c r="O415">
        <v>100.33848613234071</v>
      </c>
      <c r="P415">
        <v>2171.659391313131</v>
      </c>
      <c r="Q415">
        <v>-93.920872727253482</v>
      </c>
      <c r="R415">
        <v>71.206656349060722</v>
      </c>
      <c r="S415">
        <v>12.18689383766502</v>
      </c>
      <c r="U415" s="50" t="s">
        <v>1181</v>
      </c>
    </row>
    <row r="416" spans="1:21" ht="15.75" customHeight="1" x14ac:dyDescent="0.5">
      <c r="A416" t="s">
        <v>572</v>
      </c>
      <c r="B416" t="s">
        <v>778</v>
      </c>
      <c r="C416" t="s">
        <v>381</v>
      </c>
      <c r="D416">
        <v>20</v>
      </c>
      <c r="E416" t="s">
        <v>243</v>
      </c>
      <c r="F416" t="s">
        <v>226</v>
      </c>
      <c r="G416" t="s">
        <v>37</v>
      </c>
      <c r="I416">
        <v>218.23647294589179</v>
      </c>
      <c r="J416">
        <v>4652.2374848484733</v>
      </c>
      <c r="K416">
        <v>3647.9773030302958</v>
      </c>
      <c r="L416">
        <v>-4.8496993987975988E-2</v>
      </c>
      <c r="M416">
        <v>4678.5892212121189</v>
      </c>
      <c r="N416">
        <v>-289.14781818181473</v>
      </c>
      <c r="O416">
        <v>131.87307015464481</v>
      </c>
      <c r="P416">
        <v>3794.4040646464618</v>
      </c>
      <c r="Q416">
        <v>-419.67412121213101</v>
      </c>
      <c r="R416">
        <v>235.6563242811994</v>
      </c>
      <c r="S416">
        <v>14.127281168941829</v>
      </c>
      <c r="U416" s="50" t="s">
        <v>1182</v>
      </c>
    </row>
    <row r="417" spans="1:21" ht="15.75" x14ac:dyDescent="0.5">
      <c r="A417" t="s">
        <v>572</v>
      </c>
      <c r="B417" t="s">
        <v>778</v>
      </c>
      <c r="C417" t="s">
        <v>381</v>
      </c>
      <c r="D417">
        <v>20</v>
      </c>
      <c r="E417" t="s">
        <v>243</v>
      </c>
      <c r="F417" t="s">
        <v>226</v>
      </c>
      <c r="G417" t="s">
        <v>37</v>
      </c>
      <c r="I417">
        <v>191.78356713426871</v>
      </c>
      <c r="J417">
        <v>4188.8630606060806</v>
      </c>
      <c r="K417">
        <v>3782.0722121211988</v>
      </c>
      <c r="L417">
        <v>8.8176352705411076E-3</v>
      </c>
      <c r="M417">
        <v>4200.1419727272769</v>
      </c>
      <c r="N417">
        <v>-210.7745757575772</v>
      </c>
      <c r="O417">
        <v>177.63079686644281</v>
      </c>
      <c r="P417">
        <v>3787.965956565653</v>
      </c>
      <c r="Q417">
        <v>-400.0467878787872</v>
      </c>
      <c r="R417">
        <v>131.78074615987751</v>
      </c>
      <c r="S417">
        <v>15.1721228114663</v>
      </c>
      <c r="U417" s="50" t="s">
        <v>1183</v>
      </c>
    </row>
    <row r="418" spans="1:21" ht="15.75" x14ac:dyDescent="0.5">
      <c r="A418" t="s">
        <v>572</v>
      </c>
      <c r="B418" t="s">
        <v>778</v>
      </c>
      <c r="C418" t="s">
        <v>381</v>
      </c>
      <c r="D418">
        <v>20</v>
      </c>
      <c r="E418" t="s">
        <v>243</v>
      </c>
      <c r="F418" t="s">
        <v>226</v>
      </c>
      <c r="G418" t="s">
        <v>37</v>
      </c>
      <c r="I418">
        <v>169.73947895791579</v>
      </c>
      <c r="J418">
        <v>4087.635618181846</v>
      </c>
      <c r="K418">
        <v>3300.881975757582</v>
      </c>
      <c r="L418">
        <v>3.5270541082164403E-2</v>
      </c>
      <c r="M418">
        <v>3725.3461945454592</v>
      </c>
      <c r="N418">
        <v>-114.8758484848545</v>
      </c>
      <c r="O418">
        <v>191.05732745564049</v>
      </c>
      <c r="P418">
        <v>3294.4169015151519</v>
      </c>
      <c r="Q418">
        <v>-157.96676666665229</v>
      </c>
      <c r="R418">
        <v>85.135470957043609</v>
      </c>
      <c r="S418">
        <v>15.041041193363791</v>
      </c>
      <c r="U418" s="50" t="s">
        <v>1184</v>
      </c>
    </row>
    <row r="419" spans="1:21" ht="15.75" x14ac:dyDescent="0.5">
      <c r="A419" t="s">
        <v>572</v>
      </c>
      <c r="B419" t="s">
        <v>778</v>
      </c>
      <c r="C419" t="s">
        <v>381</v>
      </c>
      <c r="D419">
        <v>20</v>
      </c>
      <c r="E419" t="s">
        <v>243</v>
      </c>
      <c r="F419" t="s">
        <v>226</v>
      </c>
      <c r="G419" t="s">
        <v>37</v>
      </c>
      <c r="I419">
        <v>152.10420841683381</v>
      </c>
      <c r="J419">
        <v>3176.4570818181819</v>
      </c>
      <c r="K419">
        <v>2785.357515151512</v>
      </c>
      <c r="L419">
        <v>3.0861723446893811E-2</v>
      </c>
      <c r="M419">
        <v>3242.977814141424</v>
      </c>
      <c r="N419">
        <v>-337.88046060605069</v>
      </c>
      <c r="O419">
        <v>168.47949324693809</v>
      </c>
      <c r="P419">
        <v>2862.7590180808088</v>
      </c>
      <c r="Q419">
        <v>-317.09333030302332</v>
      </c>
      <c r="R419">
        <v>155.09845361191711</v>
      </c>
      <c r="S419">
        <v>13.90187350179106</v>
      </c>
      <c r="U419" s="50" t="s">
        <v>1185</v>
      </c>
    </row>
    <row r="420" spans="1:21" ht="14.25" x14ac:dyDescent="0.45"/>
  </sheetData>
  <conditionalFormatting sqref="L1:L1048576">
    <cfRule type="dataBar" priority="1">
      <dataBar>
        <cfvo type="min"/>
        <cfvo type="max"/>
        <color rgb="FF63C384"/>
      </dataBar>
    </cfRule>
  </conditionalFormatting>
  <conditionalFormatting sqref="S1:S1048576 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U2" r:id="rId1" xr:uid="{00000000-0004-0000-0600-000000000000}"/>
    <hyperlink ref="U3" r:id="rId2" xr:uid="{00000000-0004-0000-0600-000001000000}"/>
    <hyperlink ref="U4" r:id="rId3" xr:uid="{00000000-0004-0000-0600-000002000000}"/>
    <hyperlink ref="U5" r:id="rId4" xr:uid="{00000000-0004-0000-0600-000003000000}"/>
    <hyperlink ref="U6" r:id="rId5" xr:uid="{00000000-0004-0000-0600-000004000000}"/>
    <hyperlink ref="U7" r:id="rId6" xr:uid="{00000000-0004-0000-0600-000005000000}"/>
    <hyperlink ref="U8" r:id="rId7" xr:uid="{00000000-0004-0000-0600-000006000000}"/>
    <hyperlink ref="U9" r:id="rId8" xr:uid="{00000000-0004-0000-0600-000007000000}"/>
    <hyperlink ref="U10" r:id="rId9" xr:uid="{00000000-0004-0000-0600-000008000000}"/>
    <hyperlink ref="U11" r:id="rId10" xr:uid="{00000000-0004-0000-0600-000009000000}"/>
    <hyperlink ref="U12" r:id="rId11" xr:uid="{00000000-0004-0000-0600-00000A000000}"/>
    <hyperlink ref="U13" r:id="rId12" xr:uid="{00000000-0004-0000-0600-00000B000000}"/>
    <hyperlink ref="U14" r:id="rId13" xr:uid="{00000000-0004-0000-0600-00000C000000}"/>
    <hyperlink ref="U15" r:id="rId14" xr:uid="{00000000-0004-0000-0600-00000D000000}"/>
    <hyperlink ref="U16" r:id="rId15" xr:uid="{00000000-0004-0000-0600-00000E000000}"/>
    <hyperlink ref="U17" r:id="rId16" xr:uid="{00000000-0004-0000-0600-00000F000000}"/>
    <hyperlink ref="U18" r:id="rId17" xr:uid="{00000000-0004-0000-0600-000010000000}"/>
    <hyperlink ref="U19" r:id="rId18" xr:uid="{00000000-0004-0000-0600-000011000000}"/>
    <hyperlink ref="U20" r:id="rId19" xr:uid="{00000000-0004-0000-0600-000012000000}"/>
    <hyperlink ref="U21" r:id="rId20" xr:uid="{00000000-0004-0000-0600-000013000000}"/>
    <hyperlink ref="U22" r:id="rId21" xr:uid="{00000000-0004-0000-0600-000014000000}"/>
    <hyperlink ref="U23" r:id="rId22" xr:uid="{00000000-0004-0000-0600-000015000000}"/>
    <hyperlink ref="U24" r:id="rId23" xr:uid="{00000000-0004-0000-0600-000016000000}"/>
    <hyperlink ref="U25" r:id="rId24" xr:uid="{00000000-0004-0000-0600-000017000000}"/>
    <hyperlink ref="U26" r:id="rId25" xr:uid="{00000000-0004-0000-0600-000018000000}"/>
    <hyperlink ref="U27" r:id="rId26" xr:uid="{00000000-0004-0000-0600-000019000000}"/>
    <hyperlink ref="U28" r:id="rId27" xr:uid="{00000000-0004-0000-0600-00001A000000}"/>
    <hyperlink ref="U29" r:id="rId28" xr:uid="{00000000-0004-0000-0600-00001B000000}"/>
    <hyperlink ref="U30" r:id="rId29" xr:uid="{00000000-0004-0000-0600-00001C000000}"/>
    <hyperlink ref="U31" r:id="rId30" xr:uid="{00000000-0004-0000-0600-00001D000000}"/>
    <hyperlink ref="U32" r:id="rId31" xr:uid="{00000000-0004-0000-0600-00001E000000}"/>
    <hyperlink ref="U33" r:id="rId32" xr:uid="{00000000-0004-0000-0600-00001F000000}"/>
    <hyperlink ref="U34" r:id="rId33" xr:uid="{00000000-0004-0000-0600-000020000000}"/>
    <hyperlink ref="U35" r:id="rId34" xr:uid="{00000000-0004-0000-0600-000021000000}"/>
    <hyperlink ref="U36" r:id="rId35" xr:uid="{00000000-0004-0000-0600-000022000000}"/>
    <hyperlink ref="U37" r:id="rId36" xr:uid="{00000000-0004-0000-0600-000023000000}"/>
    <hyperlink ref="U38" r:id="rId37" xr:uid="{00000000-0004-0000-0600-000024000000}"/>
    <hyperlink ref="U39" r:id="rId38" xr:uid="{00000000-0004-0000-0600-000025000000}"/>
    <hyperlink ref="U40" r:id="rId39" xr:uid="{00000000-0004-0000-0600-000026000000}"/>
    <hyperlink ref="U41" r:id="rId40" xr:uid="{00000000-0004-0000-0600-000027000000}"/>
    <hyperlink ref="U42" r:id="rId41" xr:uid="{00000000-0004-0000-0600-000028000000}"/>
    <hyperlink ref="U43" r:id="rId42" xr:uid="{00000000-0004-0000-0600-000029000000}"/>
    <hyperlink ref="U44" r:id="rId43" xr:uid="{00000000-0004-0000-0600-00002A000000}"/>
    <hyperlink ref="U45" r:id="rId44" xr:uid="{00000000-0004-0000-0600-00002B000000}"/>
    <hyperlink ref="U46" r:id="rId45" xr:uid="{00000000-0004-0000-0600-00002C000000}"/>
    <hyperlink ref="U47" r:id="rId46" xr:uid="{00000000-0004-0000-0600-00002D000000}"/>
    <hyperlink ref="U48" r:id="rId47" xr:uid="{00000000-0004-0000-0600-00002E000000}"/>
    <hyperlink ref="U49" r:id="rId48" xr:uid="{00000000-0004-0000-0600-00002F000000}"/>
    <hyperlink ref="U50" r:id="rId49" xr:uid="{00000000-0004-0000-0600-000030000000}"/>
    <hyperlink ref="U51" r:id="rId50" xr:uid="{00000000-0004-0000-0600-000031000000}"/>
    <hyperlink ref="U52" r:id="rId51" xr:uid="{00000000-0004-0000-0600-000032000000}"/>
    <hyperlink ref="U53" r:id="rId52" xr:uid="{00000000-0004-0000-0600-000033000000}"/>
    <hyperlink ref="U54" r:id="rId53" xr:uid="{00000000-0004-0000-0600-000034000000}"/>
    <hyperlink ref="U55" r:id="rId54" xr:uid="{00000000-0004-0000-0600-000035000000}"/>
    <hyperlink ref="U56" r:id="rId55" xr:uid="{00000000-0004-0000-0600-000036000000}"/>
    <hyperlink ref="U57" r:id="rId56" xr:uid="{00000000-0004-0000-0600-000037000000}"/>
    <hyperlink ref="U58" r:id="rId57" xr:uid="{00000000-0004-0000-0600-000038000000}"/>
    <hyperlink ref="U59" r:id="rId58" xr:uid="{00000000-0004-0000-0600-000039000000}"/>
    <hyperlink ref="U60" r:id="rId59" xr:uid="{00000000-0004-0000-0600-00003A000000}"/>
    <hyperlink ref="U61" r:id="rId60" xr:uid="{00000000-0004-0000-0600-00003B000000}"/>
    <hyperlink ref="U62" r:id="rId61" xr:uid="{00000000-0004-0000-0600-00003C000000}"/>
    <hyperlink ref="U63" r:id="rId62" xr:uid="{00000000-0004-0000-0600-00003D000000}"/>
    <hyperlink ref="U64" r:id="rId63" xr:uid="{00000000-0004-0000-0600-00003E000000}"/>
    <hyperlink ref="U65" r:id="rId64" xr:uid="{00000000-0004-0000-0600-00003F000000}"/>
    <hyperlink ref="U66" r:id="rId65" xr:uid="{00000000-0004-0000-0600-000040000000}"/>
    <hyperlink ref="U67" r:id="rId66" xr:uid="{00000000-0004-0000-0600-000041000000}"/>
    <hyperlink ref="U68" r:id="rId67" xr:uid="{00000000-0004-0000-0600-000042000000}"/>
    <hyperlink ref="U69" r:id="rId68" xr:uid="{00000000-0004-0000-0600-000043000000}"/>
    <hyperlink ref="U70" r:id="rId69" xr:uid="{00000000-0004-0000-0600-000044000000}"/>
    <hyperlink ref="U71" r:id="rId70" xr:uid="{00000000-0004-0000-0600-000045000000}"/>
    <hyperlink ref="U72" r:id="rId71" xr:uid="{00000000-0004-0000-0600-000046000000}"/>
    <hyperlink ref="U73" r:id="rId72" xr:uid="{00000000-0004-0000-0600-000047000000}"/>
    <hyperlink ref="U74" r:id="rId73" xr:uid="{00000000-0004-0000-0600-000048000000}"/>
    <hyperlink ref="U75" r:id="rId74" xr:uid="{00000000-0004-0000-0600-000049000000}"/>
    <hyperlink ref="U76" r:id="rId75" xr:uid="{00000000-0004-0000-0600-00004A000000}"/>
    <hyperlink ref="U77" r:id="rId76" xr:uid="{00000000-0004-0000-0600-00004B000000}"/>
    <hyperlink ref="U78" r:id="rId77" xr:uid="{00000000-0004-0000-0600-00004C000000}"/>
    <hyperlink ref="U79" r:id="rId78" xr:uid="{00000000-0004-0000-0600-00004D000000}"/>
    <hyperlink ref="U80" r:id="rId79" xr:uid="{00000000-0004-0000-0600-00004E000000}"/>
    <hyperlink ref="U81" r:id="rId80" xr:uid="{00000000-0004-0000-0600-00004F000000}"/>
    <hyperlink ref="U82" r:id="rId81" xr:uid="{00000000-0004-0000-0600-000050000000}"/>
    <hyperlink ref="U83" r:id="rId82" xr:uid="{00000000-0004-0000-0600-000051000000}"/>
    <hyperlink ref="U84" r:id="rId83" xr:uid="{00000000-0004-0000-0600-000052000000}"/>
    <hyperlink ref="U85" r:id="rId84" xr:uid="{00000000-0004-0000-0600-000053000000}"/>
    <hyperlink ref="U86" r:id="rId85" xr:uid="{00000000-0004-0000-0600-000054000000}"/>
    <hyperlink ref="U87" r:id="rId86" xr:uid="{00000000-0004-0000-0600-000055000000}"/>
    <hyperlink ref="U88" r:id="rId87" xr:uid="{00000000-0004-0000-0600-000056000000}"/>
    <hyperlink ref="U89" r:id="rId88" xr:uid="{00000000-0004-0000-0600-000057000000}"/>
    <hyperlink ref="U90" r:id="rId89" xr:uid="{00000000-0004-0000-0600-000058000000}"/>
    <hyperlink ref="U91" r:id="rId90" xr:uid="{00000000-0004-0000-0600-000059000000}"/>
    <hyperlink ref="U92" r:id="rId91" xr:uid="{00000000-0004-0000-0600-00005A000000}"/>
    <hyperlink ref="U93" r:id="rId92" xr:uid="{00000000-0004-0000-0600-00005B000000}"/>
    <hyperlink ref="U94" r:id="rId93" xr:uid="{00000000-0004-0000-0600-00005C000000}"/>
    <hyperlink ref="U95" r:id="rId94" xr:uid="{00000000-0004-0000-0600-00005D000000}"/>
    <hyperlink ref="U96" r:id="rId95" xr:uid="{00000000-0004-0000-0600-00005E000000}"/>
    <hyperlink ref="U97" r:id="rId96" xr:uid="{00000000-0004-0000-0600-00005F000000}"/>
    <hyperlink ref="U98" r:id="rId97" xr:uid="{00000000-0004-0000-0600-000060000000}"/>
    <hyperlink ref="U99" r:id="rId98" xr:uid="{00000000-0004-0000-0600-000061000000}"/>
    <hyperlink ref="U100" r:id="rId99" xr:uid="{00000000-0004-0000-0600-000062000000}"/>
    <hyperlink ref="U101" r:id="rId100" xr:uid="{00000000-0004-0000-0600-000063000000}"/>
    <hyperlink ref="U102" r:id="rId101" xr:uid="{00000000-0004-0000-0600-000064000000}"/>
    <hyperlink ref="U103" r:id="rId102" xr:uid="{00000000-0004-0000-0600-000065000000}"/>
    <hyperlink ref="U104" r:id="rId103" xr:uid="{00000000-0004-0000-0600-000066000000}"/>
    <hyperlink ref="U105" r:id="rId104" xr:uid="{00000000-0004-0000-0600-000067000000}"/>
    <hyperlink ref="U106" r:id="rId105" xr:uid="{00000000-0004-0000-0600-000068000000}"/>
    <hyperlink ref="U107" r:id="rId106" xr:uid="{00000000-0004-0000-0600-000069000000}"/>
    <hyperlink ref="U108" r:id="rId107" xr:uid="{00000000-0004-0000-0600-00006A000000}"/>
    <hyperlink ref="U109" r:id="rId108" xr:uid="{00000000-0004-0000-0600-00006B000000}"/>
    <hyperlink ref="U110" r:id="rId109" xr:uid="{00000000-0004-0000-0600-00006C000000}"/>
    <hyperlink ref="U111" r:id="rId110" xr:uid="{00000000-0004-0000-0600-00006D000000}"/>
    <hyperlink ref="U112" r:id="rId111" xr:uid="{00000000-0004-0000-0600-00006E000000}"/>
    <hyperlink ref="U113" r:id="rId112" xr:uid="{00000000-0004-0000-0600-00006F000000}"/>
    <hyperlink ref="U114" r:id="rId113" xr:uid="{00000000-0004-0000-0600-000070000000}"/>
    <hyperlink ref="U115" r:id="rId114" xr:uid="{00000000-0004-0000-0600-000071000000}"/>
    <hyperlink ref="U116" r:id="rId115" xr:uid="{00000000-0004-0000-0600-000072000000}"/>
    <hyperlink ref="U117" r:id="rId116" xr:uid="{00000000-0004-0000-0600-000073000000}"/>
    <hyperlink ref="U118" r:id="rId117" xr:uid="{00000000-0004-0000-0600-000074000000}"/>
    <hyperlink ref="U119" r:id="rId118" xr:uid="{00000000-0004-0000-0600-000075000000}"/>
    <hyperlink ref="U120" r:id="rId119" xr:uid="{00000000-0004-0000-0600-000076000000}"/>
    <hyperlink ref="U121" r:id="rId120" xr:uid="{00000000-0004-0000-0600-000077000000}"/>
    <hyperlink ref="U122" r:id="rId121" xr:uid="{00000000-0004-0000-0600-000078000000}"/>
    <hyperlink ref="U123" r:id="rId122" xr:uid="{00000000-0004-0000-0600-000079000000}"/>
    <hyperlink ref="U124" r:id="rId123" xr:uid="{00000000-0004-0000-0600-00007A000000}"/>
    <hyperlink ref="U125" r:id="rId124" xr:uid="{00000000-0004-0000-0600-00007B000000}"/>
    <hyperlink ref="U126" r:id="rId125" xr:uid="{00000000-0004-0000-0600-00007C000000}"/>
    <hyperlink ref="U127" r:id="rId126" xr:uid="{00000000-0004-0000-0600-00007D000000}"/>
    <hyperlink ref="U128" r:id="rId127" xr:uid="{00000000-0004-0000-0600-00007E000000}"/>
    <hyperlink ref="U129" r:id="rId128" xr:uid="{00000000-0004-0000-0600-00007F000000}"/>
    <hyperlink ref="U130" r:id="rId129" xr:uid="{00000000-0004-0000-0600-000080000000}"/>
    <hyperlink ref="U131" r:id="rId130" xr:uid="{00000000-0004-0000-0600-000081000000}"/>
    <hyperlink ref="U132" r:id="rId131" xr:uid="{00000000-0004-0000-0600-000082000000}"/>
    <hyperlink ref="U133" r:id="rId132" xr:uid="{00000000-0004-0000-0600-000083000000}"/>
    <hyperlink ref="U134" r:id="rId133" xr:uid="{00000000-0004-0000-0600-000084000000}"/>
    <hyperlink ref="U135" r:id="rId134" xr:uid="{00000000-0004-0000-0600-000085000000}"/>
    <hyperlink ref="U136" r:id="rId135" xr:uid="{00000000-0004-0000-0600-000086000000}"/>
    <hyperlink ref="U137" r:id="rId136" xr:uid="{00000000-0004-0000-0600-000087000000}"/>
    <hyperlink ref="U138" r:id="rId137" xr:uid="{00000000-0004-0000-0600-000088000000}"/>
    <hyperlink ref="U139" r:id="rId138" xr:uid="{00000000-0004-0000-0600-000089000000}"/>
    <hyperlink ref="U140" r:id="rId139" xr:uid="{00000000-0004-0000-0600-00008A000000}"/>
    <hyperlink ref="U141" r:id="rId140" xr:uid="{00000000-0004-0000-0600-00008B000000}"/>
    <hyperlink ref="U142" r:id="rId141" xr:uid="{00000000-0004-0000-0600-00008C000000}"/>
    <hyperlink ref="U143" r:id="rId142" xr:uid="{00000000-0004-0000-0600-00008D000000}"/>
    <hyperlink ref="U144" r:id="rId143" xr:uid="{00000000-0004-0000-0600-00008E000000}"/>
    <hyperlink ref="U145" r:id="rId144" xr:uid="{00000000-0004-0000-0600-00008F000000}"/>
    <hyperlink ref="U146" r:id="rId145" xr:uid="{00000000-0004-0000-0600-000090000000}"/>
    <hyperlink ref="U147" r:id="rId146" xr:uid="{00000000-0004-0000-0600-000091000000}"/>
    <hyperlink ref="U148" r:id="rId147" xr:uid="{00000000-0004-0000-0600-000092000000}"/>
    <hyperlink ref="U149" r:id="rId148" xr:uid="{00000000-0004-0000-0600-000093000000}"/>
    <hyperlink ref="U150" r:id="rId149" xr:uid="{00000000-0004-0000-0600-000094000000}"/>
    <hyperlink ref="U151" r:id="rId150" xr:uid="{00000000-0004-0000-0600-000095000000}"/>
    <hyperlink ref="U152" r:id="rId151" xr:uid="{00000000-0004-0000-0600-000096000000}"/>
    <hyperlink ref="U153" r:id="rId152" xr:uid="{00000000-0004-0000-0600-000097000000}"/>
    <hyperlink ref="U154" r:id="rId153" xr:uid="{00000000-0004-0000-0600-000098000000}"/>
    <hyperlink ref="U155" r:id="rId154" xr:uid="{00000000-0004-0000-0600-000099000000}"/>
    <hyperlink ref="U156" r:id="rId155" xr:uid="{00000000-0004-0000-0600-00009A000000}"/>
    <hyperlink ref="U157" r:id="rId156" xr:uid="{00000000-0004-0000-0600-00009B000000}"/>
    <hyperlink ref="U158" r:id="rId157" xr:uid="{00000000-0004-0000-0600-00009C000000}"/>
    <hyperlink ref="U159" r:id="rId158" xr:uid="{00000000-0004-0000-0600-00009D000000}"/>
    <hyperlink ref="U160" r:id="rId159" xr:uid="{00000000-0004-0000-0600-00009E000000}"/>
    <hyperlink ref="U161" r:id="rId160" xr:uid="{00000000-0004-0000-0600-00009F000000}"/>
    <hyperlink ref="U162" r:id="rId161" xr:uid="{00000000-0004-0000-0600-0000A0000000}"/>
    <hyperlink ref="U163" r:id="rId162" xr:uid="{00000000-0004-0000-0600-0000A1000000}"/>
    <hyperlink ref="U164" r:id="rId163" xr:uid="{00000000-0004-0000-0600-0000A2000000}"/>
    <hyperlink ref="U165" r:id="rId164" xr:uid="{00000000-0004-0000-0600-0000A3000000}"/>
    <hyperlink ref="U166" r:id="rId165" xr:uid="{00000000-0004-0000-0600-0000A4000000}"/>
    <hyperlink ref="U167" r:id="rId166" xr:uid="{00000000-0004-0000-0600-0000A5000000}"/>
    <hyperlink ref="U168" r:id="rId167" xr:uid="{00000000-0004-0000-0600-0000A6000000}"/>
    <hyperlink ref="U169" r:id="rId168" xr:uid="{00000000-0004-0000-0600-0000A7000000}"/>
    <hyperlink ref="U170" r:id="rId169" xr:uid="{00000000-0004-0000-0600-0000A8000000}"/>
    <hyperlink ref="U171" r:id="rId170" xr:uid="{00000000-0004-0000-0600-0000A9000000}"/>
    <hyperlink ref="U172" r:id="rId171" xr:uid="{00000000-0004-0000-0600-0000AA000000}"/>
    <hyperlink ref="U173" r:id="rId172" xr:uid="{00000000-0004-0000-0600-0000AB000000}"/>
    <hyperlink ref="U174" r:id="rId173" xr:uid="{00000000-0004-0000-0600-0000AC000000}"/>
    <hyperlink ref="U175" r:id="rId174" xr:uid="{00000000-0004-0000-0600-0000AD000000}"/>
    <hyperlink ref="U176" r:id="rId175" xr:uid="{00000000-0004-0000-0600-0000AE000000}"/>
    <hyperlink ref="U177" r:id="rId176" xr:uid="{00000000-0004-0000-0600-0000AF000000}"/>
    <hyperlink ref="U178" r:id="rId177" xr:uid="{00000000-0004-0000-0600-0000B0000000}"/>
    <hyperlink ref="U179" r:id="rId178" xr:uid="{00000000-0004-0000-0600-0000B1000000}"/>
    <hyperlink ref="U180" r:id="rId179" xr:uid="{00000000-0004-0000-0600-0000B2000000}"/>
    <hyperlink ref="U181" r:id="rId180" xr:uid="{00000000-0004-0000-0600-0000B3000000}"/>
    <hyperlink ref="U182" r:id="rId181" xr:uid="{00000000-0004-0000-0600-0000B4000000}"/>
    <hyperlink ref="U183" r:id="rId182" xr:uid="{00000000-0004-0000-0600-0000B5000000}"/>
    <hyperlink ref="U184" r:id="rId183" xr:uid="{00000000-0004-0000-0600-0000B6000000}"/>
    <hyperlink ref="U185" r:id="rId184" xr:uid="{00000000-0004-0000-0600-0000B7000000}"/>
    <hyperlink ref="U186" r:id="rId185" xr:uid="{00000000-0004-0000-0600-0000B8000000}"/>
    <hyperlink ref="U187" r:id="rId186" xr:uid="{00000000-0004-0000-0600-0000B9000000}"/>
    <hyperlink ref="U188" r:id="rId187" xr:uid="{00000000-0004-0000-0600-0000BA000000}"/>
    <hyperlink ref="U189" r:id="rId188" xr:uid="{00000000-0004-0000-0600-0000BB000000}"/>
    <hyperlink ref="U190" r:id="rId189" xr:uid="{00000000-0004-0000-0600-0000BC000000}"/>
    <hyperlink ref="U191" r:id="rId190" xr:uid="{00000000-0004-0000-0600-0000BD000000}"/>
    <hyperlink ref="U192" r:id="rId191" xr:uid="{00000000-0004-0000-0600-0000BE000000}"/>
    <hyperlink ref="U193" r:id="rId192" xr:uid="{00000000-0004-0000-0600-0000BF000000}"/>
    <hyperlink ref="U194" r:id="rId193" xr:uid="{00000000-0004-0000-0600-0000C0000000}"/>
    <hyperlink ref="U195" r:id="rId194" xr:uid="{00000000-0004-0000-0600-0000C1000000}"/>
    <hyperlink ref="U196" r:id="rId195" xr:uid="{00000000-0004-0000-0600-0000C2000000}"/>
    <hyperlink ref="U197" r:id="rId196" xr:uid="{00000000-0004-0000-0600-0000C3000000}"/>
    <hyperlink ref="U198" r:id="rId197" xr:uid="{00000000-0004-0000-0600-0000C4000000}"/>
    <hyperlink ref="U199" r:id="rId198" xr:uid="{00000000-0004-0000-0600-0000C5000000}"/>
    <hyperlink ref="U200" r:id="rId199" xr:uid="{00000000-0004-0000-0600-0000C6000000}"/>
    <hyperlink ref="U201" r:id="rId200" xr:uid="{00000000-0004-0000-0600-0000C7000000}"/>
    <hyperlink ref="U202" r:id="rId201" xr:uid="{00000000-0004-0000-0600-0000C8000000}"/>
    <hyperlink ref="U203" r:id="rId202" xr:uid="{00000000-0004-0000-0600-0000C9000000}"/>
    <hyperlink ref="U204" r:id="rId203" xr:uid="{00000000-0004-0000-0600-0000CA000000}"/>
    <hyperlink ref="U205" r:id="rId204" xr:uid="{00000000-0004-0000-0600-0000CB000000}"/>
    <hyperlink ref="U206" r:id="rId205" xr:uid="{00000000-0004-0000-0600-0000CC000000}"/>
    <hyperlink ref="U207" r:id="rId206" xr:uid="{00000000-0004-0000-0600-0000CD000000}"/>
    <hyperlink ref="U208" r:id="rId207" xr:uid="{00000000-0004-0000-0600-0000CE000000}"/>
    <hyperlink ref="U209" r:id="rId208" xr:uid="{00000000-0004-0000-0600-0000CF000000}"/>
    <hyperlink ref="U210" r:id="rId209" xr:uid="{00000000-0004-0000-0600-0000D0000000}"/>
    <hyperlink ref="U211" r:id="rId210" xr:uid="{00000000-0004-0000-0600-0000D1000000}"/>
    <hyperlink ref="U212" r:id="rId211" xr:uid="{00000000-0004-0000-0600-0000D2000000}"/>
    <hyperlink ref="U213" r:id="rId212" xr:uid="{00000000-0004-0000-0600-0000D3000000}"/>
    <hyperlink ref="U214" r:id="rId213" xr:uid="{00000000-0004-0000-0600-0000D4000000}"/>
    <hyperlink ref="U215" r:id="rId214" xr:uid="{00000000-0004-0000-0600-0000D5000000}"/>
    <hyperlink ref="U216" r:id="rId215" xr:uid="{00000000-0004-0000-0600-0000D6000000}"/>
    <hyperlink ref="U217" r:id="rId216" xr:uid="{00000000-0004-0000-0600-0000D7000000}"/>
    <hyperlink ref="U218" r:id="rId217" xr:uid="{00000000-0004-0000-0600-0000D8000000}"/>
    <hyperlink ref="U219" r:id="rId218" xr:uid="{00000000-0004-0000-0600-0000D9000000}"/>
    <hyperlink ref="U220" r:id="rId219" xr:uid="{00000000-0004-0000-0600-0000DA000000}"/>
    <hyperlink ref="U221" r:id="rId220" xr:uid="{00000000-0004-0000-0600-0000DB000000}"/>
    <hyperlink ref="U222" r:id="rId221" xr:uid="{00000000-0004-0000-0600-0000DC000000}"/>
    <hyperlink ref="U223" r:id="rId222" xr:uid="{00000000-0004-0000-0600-0000DD000000}"/>
    <hyperlink ref="U224" r:id="rId223" xr:uid="{00000000-0004-0000-0600-0000DE000000}"/>
    <hyperlink ref="U225" r:id="rId224" xr:uid="{00000000-0004-0000-0600-0000DF000000}"/>
    <hyperlink ref="U226" r:id="rId225" xr:uid="{00000000-0004-0000-0600-0000E0000000}"/>
    <hyperlink ref="U227" r:id="rId226" xr:uid="{00000000-0004-0000-0600-0000E1000000}"/>
    <hyperlink ref="U228" r:id="rId227" xr:uid="{00000000-0004-0000-0600-0000E2000000}"/>
    <hyperlink ref="U229" r:id="rId228" xr:uid="{00000000-0004-0000-0600-0000E3000000}"/>
    <hyperlink ref="U230" r:id="rId229" xr:uid="{00000000-0004-0000-0600-0000E4000000}"/>
    <hyperlink ref="U231" r:id="rId230" xr:uid="{00000000-0004-0000-0600-0000E5000000}"/>
    <hyperlink ref="U232" r:id="rId231" xr:uid="{00000000-0004-0000-0600-0000E6000000}"/>
    <hyperlink ref="U233" r:id="rId232" xr:uid="{00000000-0004-0000-0600-0000E7000000}"/>
    <hyperlink ref="U234" r:id="rId233" xr:uid="{00000000-0004-0000-0600-0000E8000000}"/>
    <hyperlink ref="U235" r:id="rId234" xr:uid="{00000000-0004-0000-0600-0000E9000000}"/>
    <hyperlink ref="U236" r:id="rId235" xr:uid="{00000000-0004-0000-0600-0000EA000000}"/>
    <hyperlink ref="U237" r:id="rId236" xr:uid="{00000000-0004-0000-0600-0000EB000000}"/>
    <hyperlink ref="U238" r:id="rId237" xr:uid="{00000000-0004-0000-0600-0000EC000000}"/>
    <hyperlink ref="U239" r:id="rId238" xr:uid="{00000000-0004-0000-0600-0000ED000000}"/>
    <hyperlink ref="U240" r:id="rId239" xr:uid="{00000000-0004-0000-0600-0000EE000000}"/>
    <hyperlink ref="U241" r:id="rId240" xr:uid="{00000000-0004-0000-0600-0000EF000000}"/>
    <hyperlink ref="U242" r:id="rId241" xr:uid="{00000000-0004-0000-0600-0000F0000000}"/>
    <hyperlink ref="U243" r:id="rId242" xr:uid="{00000000-0004-0000-0600-0000F1000000}"/>
    <hyperlink ref="U244" r:id="rId243" xr:uid="{00000000-0004-0000-0600-0000F2000000}"/>
    <hyperlink ref="U245" r:id="rId244" xr:uid="{00000000-0004-0000-0600-0000F3000000}"/>
    <hyperlink ref="U246" r:id="rId245" xr:uid="{00000000-0004-0000-0600-0000F4000000}"/>
    <hyperlink ref="U247" r:id="rId246" xr:uid="{00000000-0004-0000-0600-0000F5000000}"/>
    <hyperlink ref="U248" r:id="rId247" xr:uid="{00000000-0004-0000-0600-0000F6000000}"/>
    <hyperlink ref="U249" r:id="rId248" xr:uid="{00000000-0004-0000-0600-0000F7000000}"/>
    <hyperlink ref="U250" r:id="rId249" xr:uid="{00000000-0004-0000-0600-0000F8000000}"/>
    <hyperlink ref="U251" r:id="rId250" xr:uid="{00000000-0004-0000-0600-0000F9000000}"/>
    <hyperlink ref="U252" r:id="rId251" xr:uid="{00000000-0004-0000-0600-0000FA000000}"/>
    <hyperlink ref="U253" r:id="rId252" xr:uid="{00000000-0004-0000-0600-0000FB000000}"/>
    <hyperlink ref="U264" r:id="rId253" xr:uid="{00000000-0004-0000-0600-0000FC000000}"/>
    <hyperlink ref="U265" r:id="rId254" xr:uid="{00000000-0004-0000-0600-0000FD000000}"/>
    <hyperlink ref="U266" r:id="rId255" xr:uid="{00000000-0004-0000-0600-0000FE000000}"/>
    <hyperlink ref="U267" r:id="rId256" xr:uid="{00000000-0004-0000-0600-0000FF000000}"/>
    <hyperlink ref="U268" r:id="rId257" xr:uid="{00000000-0004-0000-0600-000000010000}"/>
    <hyperlink ref="U269" r:id="rId258" xr:uid="{00000000-0004-0000-0600-000001010000}"/>
    <hyperlink ref="U270" r:id="rId259" xr:uid="{00000000-0004-0000-0600-000002010000}"/>
    <hyperlink ref="U271" r:id="rId260" xr:uid="{00000000-0004-0000-0600-000003010000}"/>
    <hyperlink ref="U272" r:id="rId261" xr:uid="{00000000-0004-0000-0600-000004010000}"/>
    <hyperlink ref="U273" r:id="rId262" xr:uid="{00000000-0004-0000-0600-000005010000}"/>
    <hyperlink ref="U274" r:id="rId263" xr:uid="{00000000-0004-0000-0600-000006010000}"/>
    <hyperlink ref="U275" r:id="rId264" xr:uid="{00000000-0004-0000-0600-000007010000}"/>
    <hyperlink ref="U276" r:id="rId265" xr:uid="{00000000-0004-0000-0600-000008010000}"/>
    <hyperlink ref="U277" r:id="rId266" xr:uid="{00000000-0004-0000-0600-000009010000}"/>
    <hyperlink ref="U278" r:id="rId267" xr:uid="{00000000-0004-0000-0600-00000A010000}"/>
    <hyperlink ref="U279" r:id="rId268" xr:uid="{00000000-0004-0000-0600-00000B010000}"/>
    <hyperlink ref="U280" r:id="rId269" xr:uid="{00000000-0004-0000-0600-00000C010000}"/>
    <hyperlink ref="U281" r:id="rId270" xr:uid="{00000000-0004-0000-0600-00000D010000}"/>
    <hyperlink ref="U282" r:id="rId271" xr:uid="{00000000-0004-0000-0600-00000E010000}"/>
    <hyperlink ref="U283" r:id="rId272" xr:uid="{00000000-0004-0000-0600-00000F010000}"/>
    <hyperlink ref="U284" r:id="rId273" xr:uid="{00000000-0004-0000-0600-000010010000}"/>
    <hyperlink ref="U285" r:id="rId274" xr:uid="{00000000-0004-0000-0600-000011010000}"/>
    <hyperlink ref="U286" r:id="rId275" xr:uid="{00000000-0004-0000-0600-000012010000}"/>
    <hyperlink ref="U287" r:id="rId276" xr:uid="{00000000-0004-0000-0600-000013010000}"/>
    <hyperlink ref="U288" r:id="rId277" xr:uid="{00000000-0004-0000-0600-000014010000}"/>
    <hyperlink ref="U289" r:id="rId278" xr:uid="{00000000-0004-0000-0600-000015010000}"/>
    <hyperlink ref="U290" r:id="rId279" xr:uid="{00000000-0004-0000-0600-000016010000}"/>
    <hyperlink ref="U291" r:id="rId280" xr:uid="{00000000-0004-0000-0600-000017010000}"/>
    <hyperlink ref="U292" r:id="rId281" xr:uid="{00000000-0004-0000-0600-000018010000}"/>
    <hyperlink ref="U293" r:id="rId282" xr:uid="{00000000-0004-0000-0600-000019010000}"/>
    <hyperlink ref="U294" r:id="rId283" xr:uid="{00000000-0004-0000-0600-00001A010000}"/>
    <hyperlink ref="U295" r:id="rId284" xr:uid="{00000000-0004-0000-0600-00001B010000}"/>
    <hyperlink ref="U296" r:id="rId285" xr:uid="{00000000-0004-0000-0600-00001C010000}"/>
    <hyperlink ref="U297" r:id="rId286" xr:uid="{00000000-0004-0000-0600-00001D010000}"/>
    <hyperlink ref="U298" r:id="rId287" xr:uid="{00000000-0004-0000-0600-00001E010000}"/>
    <hyperlink ref="U299" r:id="rId288" xr:uid="{00000000-0004-0000-0600-00001F010000}"/>
    <hyperlink ref="U300" r:id="rId289" xr:uid="{00000000-0004-0000-0600-000020010000}"/>
    <hyperlink ref="U301" r:id="rId290" xr:uid="{00000000-0004-0000-0600-000021010000}"/>
    <hyperlink ref="U302" r:id="rId291" xr:uid="{00000000-0004-0000-0600-000022010000}"/>
    <hyperlink ref="U303" r:id="rId292" xr:uid="{00000000-0004-0000-0600-000023010000}"/>
    <hyperlink ref="U304" r:id="rId293" xr:uid="{00000000-0004-0000-0600-000024010000}"/>
    <hyperlink ref="U305" r:id="rId294" xr:uid="{00000000-0004-0000-0600-000025010000}"/>
    <hyperlink ref="U306" r:id="rId295" xr:uid="{00000000-0004-0000-0600-000026010000}"/>
    <hyperlink ref="U307" r:id="rId296" xr:uid="{00000000-0004-0000-0600-000027010000}"/>
    <hyperlink ref="U308" r:id="rId297" xr:uid="{00000000-0004-0000-0600-000028010000}"/>
    <hyperlink ref="U309" r:id="rId298" xr:uid="{00000000-0004-0000-0600-000029010000}"/>
    <hyperlink ref="U310" r:id="rId299" xr:uid="{00000000-0004-0000-0600-00002A010000}"/>
    <hyperlink ref="U311" r:id="rId300" xr:uid="{00000000-0004-0000-0600-00002B010000}"/>
    <hyperlink ref="U312" r:id="rId301" xr:uid="{00000000-0004-0000-0600-00002C010000}"/>
    <hyperlink ref="U313" r:id="rId302" xr:uid="{00000000-0004-0000-0600-00002D010000}"/>
    <hyperlink ref="U314" r:id="rId303" xr:uid="{00000000-0004-0000-0600-00002E010000}"/>
    <hyperlink ref="U315" r:id="rId304" xr:uid="{00000000-0004-0000-0600-00002F010000}"/>
    <hyperlink ref="U316" r:id="rId305" xr:uid="{00000000-0004-0000-0600-000030010000}"/>
    <hyperlink ref="U317" r:id="rId306" xr:uid="{00000000-0004-0000-0600-000031010000}"/>
    <hyperlink ref="U318" r:id="rId307" xr:uid="{00000000-0004-0000-0600-000032010000}"/>
    <hyperlink ref="U319" r:id="rId308" xr:uid="{00000000-0004-0000-0600-000033010000}"/>
    <hyperlink ref="U320" r:id="rId309" xr:uid="{00000000-0004-0000-0600-000034010000}"/>
    <hyperlink ref="U321" r:id="rId310" xr:uid="{00000000-0004-0000-0600-000035010000}"/>
    <hyperlink ref="U322" r:id="rId311" xr:uid="{00000000-0004-0000-0600-000036010000}"/>
    <hyperlink ref="U323" r:id="rId312" xr:uid="{00000000-0004-0000-0600-000037010000}"/>
    <hyperlink ref="U324" r:id="rId313" xr:uid="{00000000-0004-0000-0600-000038010000}"/>
    <hyperlink ref="U325" r:id="rId314" xr:uid="{00000000-0004-0000-0600-000039010000}"/>
    <hyperlink ref="U326" r:id="rId315" xr:uid="{00000000-0004-0000-0600-00003A010000}"/>
    <hyperlink ref="U327" r:id="rId316" xr:uid="{00000000-0004-0000-0600-00003B010000}"/>
    <hyperlink ref="U328" r:id="rId317" xr:uid="{00000000-0004-0000-0600-00003C010000}"/>
    <hyperlink ref="U329" r:id="rId318" xr:uid="{00000000-0004-0000-0600-00003D010000}"/>
    <hyperlink ref="U330" r:id="rId319" xr:uid="{00000000-0004-0000-0600-00003E010000}"/>
    <hyperlink ref="U331" r:id="rId320" xr:uid="{00000000-0004-0000-0600-00003F010000}"/>
    <hyperlink ref="U332" r:id="rId321" xr:uid="{00000000-0004-0000-0600-000040010000}"/>
    <hyperlink ref="U333" r:id="rId322" xr:uid="{00000000-0004-0000-0600-000041010000}"/>
    <hyperlink ref="U334" r:id="rId323" xr:uid="{00000000-0004-0000-0600-000042010000}"/>
    <hyperlink ref="U335" r:id="rId324" xr:uid="{00000000-0004-0000-0600-000043010000}"/>
    <hyperlink ref="U336" r:id="rId325" xr:uid="{00000000-0004-0000-0600-000044010000}"/>
    <hyperlink ref="U337" r:id="rId326" xr:uid="{00000000-0004-0000-0600-000045010000}"/>
    <hyperlink ref="U338" r:id="rId327" xr:uid="{00000000-0004-0000-0600-000046010000}"/>
    <hyperlink ref="U339" r:id="rId328" xr:uid="{00000000-0004-0000-0600-000047010000}"/>
    <hyperlink ref="U340" r:id="rId329" xr:uid="{00000000-0004-0000-0600-000048010000}"/>
    <hyperlink ref="U341" r:id="rId330" xr:uid="{00000000-0004-0000-0600-000049010000}"/>
    <hyperlink ref="U342" r:id="rId331" xr:uid="{00000000-0004-0000-0600-00004A010000}"/>
    <hyperlink ref="U343" r:id="rId332" xr:uid="{00000000-0004-0000-0600-00004B010000}"/>
    <hyperlink ref="U344" r:id="rId333" xr:uid="{00000000-0004-0000-0600-00004C010000}"/>
    <hyperlink ref="U345" r:id="rId334" xr:uid="{00000000-0004-0000-0600-00004D010000}"/>
    <hyperlink ref="U346" r:id="rId335" xr:uid="{00000000-0004-0000-0600-00004E010000}"/>
    <hyperlink ref="U347" r:id="rId336" xr:uid="{00000000-0004-0000-0600-00004F010000}"/>
    <hyperlink ref="U348" r:id="rId337" xr:uid="{00000000-0004-0000-0600-000050010000}"/>
    <hyperlink ref="U349" r:id="rId338" xr:uid="{00000000-0004-0000-0600-000051010000}"/>
    <hyperlink ref="U350" r:id="rId339" xr:uid="{00000000-0004-0000-0600-000052010000}"/>
    <hyperlink ref="U351" r:id="rId340" xr:uid="{00000000-0004-0000-0600-000053010000}"/>
    <hyperlink ref="U352" r:id="rId341" xr:uid="{00000000-0004-0000-0600-000054010000}"/>
    <hyperlink ref="U353" r:id="rId342" xr:uid="{00000000-0004-0000-0600-000055010000}"/>
    <hyperlink ref="U354" r:id="rId343" xr:uid="{00000000-0004-0000-0600-000056010000}"/>
    <hyperlink ref="U355" r:id="rId344" xr:uid="{00000000-0004-0000-0600-000057010000}"/>
    <hyperlink ref="U356" r:id="rId345" xr:uid="{00000000-0004-0000-0600-000058010000}"/>
    <hyperlink ref="U357" r:id="rId346" xr:uid="{00000000-0004-0000-0600-000059010000}"/>
    <hyperlink ref="U358" r:id="rId347" xr:uid="{00000000-0004-0000-0600-00005A010000}"/>
    <hyperlink ref="U359" r:id="rId348" xr:uid="{00000000-0004-0000-0600-00005B010000}"/>
    <hyperlink ref="U360" r:id="rId349" xr:uid="{00000000-0004-0000-0600-00005C010000}"/>
    <hyperlink ref="U361" r:id="rId350" xr:uid="{00000000-0004-0000-0600-00005D010000}"/>
    <hyperlink ref="U362" r:id="rId351" xr:uid="{00000000-0004-0000-0600-00005E010000}"/>
    <hyperlink ref="U363" r:id="rId352" xr:uid="{00000000-0004-0000-0600-00005F010000}"/>
    <hyperlink ref="U364" r:id="rId353" xr:uid="{00000000-0004-0000-0600-000060010000}"/>
    <hyperlink ref="U365" r:id="rId354" xr:uid="{00000000-0004-0000-0600-000061010000}"/>
    <hyperlink ref="U366" r:id="rId355" xr:uid="{00000000-0004-0000-0600-000062010000}"/>
    <hyperlink ref="U367" r:id="rId356" xr:uid="{00000000-0004-0000-0600-000063010000}"/>
    <hyperlink ref="U368" r:id="rId357" xr:uid="{00000000-0004-0000-0600-000064010000}"/>
    <hyperlink ref="U369" r:id="rId358" xr:uid="{00000000-0004-0000-0600-000065010000}"/>
    <hyperlink ref="U370" r:id="rId359" xr:uid="{00000000-0004-0000-0600-000066010000}"/>
    <hyperlink ref="U371" r:id="rId360" xr:uid="{00000000-0004-0000-0600-000067010000}"/>
    <hyperlink ref="U372" r:id="rId361" xr:uid="{00000000-0004-0000-0600-000068010000}"/>
    <hyperlink ref="U373" r:id="rId362" xr:uid="{00000000-0004-0000-0600-000069010000}"/>
    <hyperlink ref="U374" r:id="rId363" xr:uid="{00000000-0004-0000-0600-00006A010000}"/>
    <hyperlink ref="U375" r:id="rId364" xr:uid="{00000000-0004-0000-0600-00006B010000}"/>
    <hyperlink ref="U376" r:id="rId365" xr:uid="{00000000-0004-0000-0600-00006C010000}"/>
    <hyperlink ref="U377" r:id="rId366" xr:uid="{00000000-0004-0000-0600-00006D010000}"/>
    <hyperlink ref="U378" r:id="rId367" xr:uid="{00000000-0004-0000-0600-00006E010000}"/>
    <hyperlink ref="U379" r:id="rId368" xr:uid="{00000000-0004-0000-0600-00006F010000}"/>
    <hyperlink ref="U380" r:id="rId369" xr:uid="{00000000-0004-0000-0600-000070010000}"/>
    <hyperlink ref="U381" r:id="rId370" xr:uid="{00000000-0004-0000-0600-000071010000}"/>
    <hyperlink ref="U382" r:id="rId371" xr:uid="{00000000-0004-0000-0600-000072010000}"/>
    <hyperlink ref="U383" r:id="rId372" xr:uid="{00000000-0004-0000-0600-000073010000}"/>
    <hyperlink ref="U384" r:id="rId373" xr:uid="{00000000-0004-0000-0600-000074010000}"/>
    <hyperlink ref="U385" r:id="rId374" xr:uid="{00000000-0004-0000-0600-000075010000}"/>
    <hyperlink ref="U386" r:id="rId375" xr:uid="{00000000-0004-0000-0600-000076010000}"/>
    <hyperlink ref="U387" r:id="rId376" xr:uid="{00000000-0004-0000-0600-000077010000}"/>
    <hyperlink ref="U388" r:id="rId377" xr:uid="{00000000-0004-0000-0600-000078010000}"/>
    <hyperlink ref="U389" r:id="rId378" xr:uid="{00000000-0004-0000-0600-000079010000}"/>
    <hyperlink ref="U390" r:id="rId379" xr:uid="{00000000-0004-0000-0600-00007A010000}"/>
    <hyperlink ref="U391" r:id="rId380" xr:uid="{00000000-0004-0000-0600-00007B010000}"/>
    <hyperlink ref="U392" r:id="rId381" xr:uid="{00000000-0004-0000-0600-00007C010000}"/>
    <hyperlink ref="U393" r:id="rId382" xr:uid="{00000000-0004-0000-0600-00007D010000}"/>
    <hyperlink ref="U394" r:id="rId383" xr:uid="{00000000-0004-0000-0600-00007E010000}"/>
    <hyperlink ref="U395" r:id="rId384" xr:uid="{00000000-0004-0000-0600-00007F010000}"/>
    <hyperlink ref="U396" r:id="rId385" xr:uid="{00000000-0004-0000-0600-000080010000}"/>
    <hyperlink ref="U397" r:id="rId386" xr:uid="{00000000-0004-0000-0600-000081010000}"/>
    <hyperlink ref="U398" r:id="rId387" xr:uid="{00000000-0004-0000-0600-000082010000}"/>
    <hyperlink ref="U399" r:id="rId388" xr:uid="{00000000-0004-0000-0600-000083010000}"/>
    <hyperlink ref="U400" r:id="rId389" xr:uid="{00000000-0004-0000-0600-000084010000}"/>
    <hyperlink ref="U401" r:id="rId390" xr:uid="{00000000-0004-0000-0600-000085010000}"/>
    <hyperlink ref="U402" r:id="rId391" xr:uid="{00000000-0004-0000-0600-000086010000}"/>
    <hyperlink ref="U403" r:id="rId392" xr:uid="{00000000-0004-0000-0600-000087010000}"/>
    <hyperlink ref="U404" r:id="rId393" xr:uid="{00000000-0004-0000-0600-000088010000}"/>
    <hyperlink ref="U405" r:id="rId394" xr:uid="{00000000-0004-0000-0600-000089010000}"/>
    <hyperlink ref="U406" r:id="rId395" xr:uid="{00000000-0004-0000-0600-00008A010000}"/>
    <hyperlink ref="U407" r:id="rId396" xr:uid="{00000000-0004-0000-0600-00008B010000}"/>
    <hyperlink ref="U408" r:id="rId397" xr:uid="{00000000-0004-0000-0600-00008C010000}"/>
    <hyperlink ref="U409" r:id="rId398" xr:uid="{00000000-0004-0000-0600-00008D010000}"/>
    <hyperlink ref="U410" r:id="rId399" xr:uid="{00000000-0004-0000-0600-00008E010000}"/>
    <hyperlink ref="U411" r:id="rId400" xr:uid="{00000000-0004-0000-0600-00008F010000}"/>
    <hyperlink ref="U412" r:id="rId401" xr:uid="{00000000-0004-0000-0600-000090010000}"/>
    <hyperlink ref="U413" r:id="rId402" xr:uid="{00000000-0004-0000-0600-000091010000}"/>
    <hyperlink ref="U414" r:id="rId403" xr:uid="{00000000-0004-0000-0600-000092010000}"/>
    <hyperlink ref="U415" r:id="rId404" xr:uid="{00000000-0004-0000-0600-000093010000}"/>
    <hyperlink ref="U416" r:id="rId405" xr:uid="{00000000-0004-0000-0600-000094010000}"/>
    <hyperlink ref="U417" r:id="rId406" xr:uid="{00000000-0004-0000-0600-000095010000}"/>
    <hyperlink ref="U418" r:id="rId407" xr:uid="{00000000-0004-0000-0600-000096010000}"/>
    <hyperlink ref="U419" r:id="rId408" xr:uid="{00000000-0004-0000-0600-000097010000}"/>
  </hyperlink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workbookViewId="0">
      <selection sqref="A1:G9"/>
    </sheetView>
  </sheetViews>
  <sheetFormatPr defaultColWidth="9.1328125" defaultRowHeight="14.25" x14ac:dyDescent="0.45"/>
  <cols>
    <col min="1" max="1" width="17.86328125" style="1" bestFit="1" customWidth="1"/>
    <col min="2" max="2" width="10.265625" style="1" bestFit="1" customWidth="1"/>
    <col min="3" max="3" width="8.73046875" style="1" bestFit="1" customWidth="1"/>
    <col min="4" max="6" width="9.1328125" style="1" customWidth="1"/>
    <col min="7" max="7" width="10.73046875" style="1" bestFit="1" customWidth="1"/>
    <col min="8" max="67" width="9.1328125" style="1" customWidth="1"/>
    <col min="68" max="16384" width="9.1328125" style="1"/>
  </cols>
  <sheetData>
    <row r="1" spans="1:9" x14ac:dyDescent="0.45">
      <c r="A1" s="26" t="s">
        <v>1186</v>
      </c>
      <c r="B1" s="26" t="s">
        <v>67</v>
      </c>
      <c r="C1" s="26" t="s">
        <v>217</v>
      </c>
      <c r="D1" s="26" t="s">
        <v>722</v>
      </c>
      <c r="E1" s="26" t="s">
        <v>1187</v>
      </c>
      <c r="F1" s="26" t="s">
        <v>1188</v>
      </c>
      <c r="G1" s="26" t="s">
        <v>1189</v>
      </c>
      <c r="H1" s="1" t="s">
        <v>1190</v>
      </c>
      <c r="I1" s="1" t="s">
        <v>1191</v>
      </c>
    </row>
    <row r="2" spans="1:9" x14ac:dyDescent="0.45">
      <c r="A2" s="26" t="s">
        <v>1192</v>
      </c>
      <c r="B2" s="27" t="s">
        <v>1193</v>
      </c>
      <c r="C2" s="27" t="s">
        <v>1193</v>
      </c>
      <c r="D2" s="28" t="s">
        <v>1194</v>
      </c>
      <c r="E2" s="27" t="s">
        <v>1193</v>
      </c>
      <c r="F2" s="27" t="s">
        <v>1193</v>
      </c>
      <c r="G2" s="28" t="s">
        <v>1194</v>
      </c>
    </row>
    <row r="3" spans="1:9" x14ac:dyDescent="0.45">
      <c r="A3" s="26" t="s">
        <v>758</v>
      </c>
      <c r="B3" s="29" t="s">
        <v>42</v>
      </c>
      <c r="C3" s="27" t="s">
        <v>42</v>
      </c>
      <c r="D3" s="28" t="s">
        <v>1195</v>
      </c>
      <c r="E3" s="27" t="s">
        <v>42</v>
      </c>
      <c r="F3" s="28" t="s">
        <v>1196</v>
      </c>
      <c r="G3" s="27" t="s">
        <v>42</v>
      </c>
    </row>
    <row r="4" spans="1:9" x14ac:dyDescent="0.45">
      <c r="A4" s="26" t="s">
        <v>31</v>
      </c>
      <c r="B4" s="28" t="s">
        <v>1197</v>
      </c>
      <c r="C4" s="28" t="s">
        <v>1197</v>
      </c>
      <c r="D4" s="27">
        <v>600</v>
      </c>
      <c r="E4" s="27">
        <v>250</v>
      </c>
      <c r="F4" s="29">
        <v>500</v>
      </c>
      <c r="G4" s="28" t="s">
        <v>1197</v>
      </c>
    </row>
    <row r="5" spans="1:9" x14ac:dyDescent="0.45">
      <c r="A5" s="26" t="s">
        <v>1198</v>
      </c>
      <c r="B5" s="28" t="s">
        <v>1199</v>
      </c>
      <c r="C5" s="28" t="s">
        <v>1199</v>
      </c>
      <c r="D5" s="27">
        <v>60</v>
      </c>
      <c r="E5" s="27">
        <v>50</v>
      </c>
      <c r="F5" s="29">
        <v>50</v>
      </c>
      <c r="G5" s="28" t="s">
        <v>1199</v>
      </c>
    </row>
    <row r="6" spans="1:9" x14ac:dyDescent="0.45">
      <c r="A6" s="26" t="s">
        <v>1200</v>
      </c>
      <c r="B6" s="38"/>
      <c r="C6" s="38"/>
      <c r="D6" s="28" t="s">
        <v>1201</v>
      </c>
      <c r="E6" s="27" t="s">
        <v>1202</v>
      </c>
      <c r="F6" s="39"/>
      <c r="G6" s="38"/>
    </row>
    <row r="7" spans="1:9" x14ac:dyDescent="0.45">
      <c r="A7" s="26" t="s">
        <v>1203</v>
      </c>
      <c r="B7" s="30" t="s">
        <v>1204</v>
      </c>
      <c r="C7" s="28" t="s">
        <v>1205</v>
      </c>
      <c r="D7" s="27" t="s">
        <v>1206</v>
      </c>
      <c r="E7" s="30" t="s">
        <v>1204</v>
      </c>
      <c r="F7" s="30" t="s">
        <v>1204</v>
      </c>
      <c r="G7" s="28" t="s">
        <v>1205</v>
      </c>
    </row>
    <row r="8" spans="1:9" x14ac:dyDescent="0.45">
      <c r="A8" s="26" t="s">
        <v>1207</v>
      </c>
      <c r="B8" s="27" t="s">
        <v>1208</v>
      </c>
      <c r="C8" s="27" t="s">
        <v>1208</v>
      </c>
      <c r="D8" s="28" t="s">
        <v>1209</v>
      </c>
      <c r="E8" s="27" t="s">
        <v>1208</v>
      </c>
      <c r="F8" s="27" t="s">
        <v>1208</v>
      </c>
      <c r="G8" s="27" t="s">
        <v>1208</v>
      </c>
    </row>
    <row r="9" spans="1:9" x14ac:dyDescent="0.45">
      <c r="A9" s="26" t="s">
        <v>1210</v>
      </c>
      <c r="B9" s="30" t="s">
        <v>1211</v>
      </c>
      <c r="C9" s="30" t="s">
        <v>1212</v>
      </c>
      <c r="D9" s="27" t="s">
        <v>1213</v>
      </c>
      <c r="E9" s="27" t="s">
        <v>1214</v>
      </c>
      <c r="F9" s="30" t="s">
        <v>1211</v>
      </c>
      <c r="G9" s="28" t="s">
        <v>1215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8"/>
  <sheetViews>
    <sheetView workbookViewId="0">
      <selection activeCell="F20" sqref="F20"/>
    </sheetView>
  </sheetViews>
  <sheetFormatPr defaultRowHeight="14.25" x14ac:dyDescent="0.45"/>
  <cols>
    <col min="4" max="4" width="10.86328125" bestFit="1" customWidth="1"/>
    <col min="5" max="5" width="12.59765625" style="21" bestFit="1" customWidth="1"/>
    <col min="6" max="6" width="9.1328125" style="21" customWidth="1"/>
  </cols>
  <sheetData>
    <row r="1" spans="1:6" x14ac:dyDescent="0.45">
      <c r="A1" t="s">
        <v>0</v>
      </c>
      <c r="B1" t="s">
        <v>1216</v>
      </c>
      <c r="C1" t="s">
        <v>1217</v>
      </c>
      <c r="D1" t="s">
        <v>27</v>
      </c>
      <c r="E1" s="21" t="s">
        <v>31</v>
      </c>
      <c r="F1" s="21" t="s">
        <v>32</v>
      </c>
    </row>
    <row r="2" spans="1:6" x14ac:dyDescent="0.45">
      <c r="A2" t="s">
        <v>220</v>
      </c>
      <c r="B2">
        <v>1</v>
      </c>
      <c r="E2" s="21">
        <v>1235.285714285714</v>
      </c>
      <c r="F2" s="21">
        <v>89.434668892996967</v>
      </c>
    </row>
    <row r="3" spans="1:6" x14ac:dyDescent="0.45">
      <c r="A3" t="s">
        <v>212</v>
      </c>
      <c r="B3">
        <v>1</v>
      </c>
      <c r="E3" s="21">
        <v>885</v>
      </c>
      <c r="F3" s="21">
        <v>33.412572484021638</v>
      </c>
    </row>
    <row r="4" spans="1:6" x14ac:dyDescent="0.45">
      <c r="A4" t="s">
        <v>224</v>
      </c>
      <c r="B4">
        <v>1</v>
      </c>
      <c r="E4" s="21">
        <v>632</v>
      </c>
      <c r="F4" s="21">
        <v>67.998161739858816</v>
      </c>
    </row>
    <row r="5" spans="1:6" x14ac:dyDescent="0.45">
      <c r="A5" t="s">
        <v>239</v>
      </c>
      <c r="B5">
        <v>1</v>
      </c>
      <c r="E5" s="21">
        <v>988.33333333333337</v>
      </c>
      <c r="F5" s="21">
        <v>52.543315464481303</v>
      </c>
    </row>
    <row r="6" spans="1:6" x14ac:dyDescent="0.45">
      <c r="A6" t="s">
        <v>220</v>
      </c>
      <c r="B6">
        <v>24</v>
      </c>
      <c r="E6" s="21">
        <v>1362.4</v>
      </c>
      <c r="F6" s="21">
        <v>78.390305523068349</v>
      </c>
    </row>
    <row r="7" spans="1:6" x14ac:dyDescent="0.45">
      <c r="A7" t="s">
        <v>212</v>
      </c>
      <c r="B7">
        <v>24</v>
      </c>
      <c r="E7" s="21">
        <v>857.16666666666663</v>
      </c>
      <c r="F7" s="21">
        <v>37.813225199657332</v>
      </c>
    </row>
    <row r="8" spans="1:6" x14ac:dyDescent="0.45">
      <c r="A8" t="s">
        <v>224</v>
      </c>
      <c r="B8">
        <v>24</v>
      </c>
      <c r="E8" s="21">
        <v>639</v>
      </c>
      <c r="F8" s="21">
        <v>56.21956954655559</v>
      </c>
    </row>
    <row r="9" spans="1:6" x14ac:dyDescent="0.45">
      <c r="A9" t="s">
        <v>212</v>
      </c>
      <c r="B9">
        <v>144</v>
      </c>
      <c r="E9" s="21">
        <v>897.8</v>
      </c>
      <c r="F9" s="21">
        <v>44.897215949321406</v>
      </c>
    </row>
    <row r="10" spans="1:6" x14ac:dyDescent="0.45">
      <c r="A10" t="s">
        <v>239</v>
      </c>
      <c r="B10">
        <v>144</v>
      </c>
      <c r="E10" s="21">
        <v>1188.166666666667</v>
      </c>
      <c r="F10" s="21">
        <v>79.602512523160982</v>
      </c>
    </row>
    <row r="11" spans="1:6" x14ac:dyDescent="0.45">
      <c r="A11" t="s">
        <v>224</v>
      </c>
      <c r="B11">
        <v>120</v>
      </c>
      <c r="E11" s="21">
        <v>597.33333333333337</v>
      </c>
      <c r="F11" s="21">
        <v>37.834375903402979</v>
      </c>
    </row>
    <row r="12" spans="1:6" x14ac:dyDescent="0.45">
      <c r="A12" t="s">
        <v>260</v>
      </c>
      <c r="C12" t="s">
        <v>1218</v>
      </c>
      <c r="D12">
        <v>18</v>
      </c>
    </row>
    <row r="13" spans="1:6" x14ac:dyDescent="0.45">
      <c r="A13" t="s">
        <v>258</v>
      </c>
      <c r="B13">
        <v>50</v>
      </c>
      <c r="E13" s="21">
        <v>906.125</v>
      </c>
      <c r="F13" s="21">
        <v>164.86309471801141</v>
      </c>
    </row>
    <row r="14" spans="1:6" x14ac:dyDescent="0.45">
      <c r="A14" t="s">
        <v>251</v>
      </c>
      <c r="B14">
        <v>48</v>
      </c>
      <c r="E14" s="21">
        <v>888.16666666666663</v>
      </c>
      <c r="F14" s="21">
        <v>107.83209169815819</v>
      </c>
    </row>
    <row r="15" spans="1:6" x14ac:dyDescent="0.45">
      <c r="A15" t="s">
        <v>212</v>
      </c>
      <c r="B15">
        <f>15*24</f>
        <v>360</v>
      </c>
      <c r="E15" s="21">
        <v>816</v>
      </c>
      <c r="F15" s="21">
        <v>72.832959571886136</v>
      </c>
    </row>
    <row r="16" spans="1:6" x14ac:dyDescent="0.45">
      <c r="A16" t="s">
        <v>239</v>
      </c>
      <c r="B16">
        <f>13*24</f>
        <v>312</v>
      </c>
      <c r="E16" s="21">
        <v>1054.4000000000001</v>
      </c>
      <c r="F16" s="21">
        <v>24.872474746192829</v>
      </c>
    </row>
    <row r="17" spans="1:5" x14ac:dyDescent="0.45">
      <c r="A17" t="s">
        <v>282</v>
      </c>
      <c r="B17">
        <v>12</v>
      </c>
      <c r="C17" t="s">
        <v>1218</v>
      </c>
      <c r="D17">
        <v>2</v>
      </c>
      <c r="E17" s="21" t="s">
        <v>1219</v>
      </c>
    </row>
    <row r="18" spans="1:5" x14ac:dyDescent="0.45">
      <c r="A18" t="s">
        <v>278</v>
      </c>
      <c r="B18">
        <v>12</v>
      </c>
      <c r="C18" t="s">
        <v>1218</v>
      </c>
      <c r="D18">
        <v>2</v>
      </c>
      <c r="E18" s="21" t="s">
        <v>1219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Wafers</vt:lpstr>
      <vt:lpstr>Polymers</vt:lpstr>
      <vt:lpstr>R2R Bubbling System</vt:lpstr>
      <vt:lpstr>Rs for R2R transfer</vt:lpstr>
      <vt:lpstr>New polymer testing</vt:lpstr>
      <vt:lpstr>Rs calculations</vt:lpstr>
      <vt:lpstr>GFET</vt:lpstr>
      <vt:lpstr>Qualitative Comparison</vt:lpstr>
      <vt:lpstr>Stability Testing</vt:lpstr>
      <vt:lpstr>Dirac Point</vt:lpstr>
      <vt:lpstr>Mobility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Mira Baraket</dc:creator>
  <cp:keywords/>
  <dc:description/>
  <cp:lastModifiedBy>Shagun Kapur</cp:lastModifiedBy>
  <cp:revision/>
  <dcterms:created xsi:type="dcterms:W3CDTF">2015-06-05T18:17:20Z</dcterms:created>
  <dcterms:modified xsi:type="dcterms:W3CDTF">2023-04-14T19:40:01Z</dcterms:modified>
  <cp:category/>
  <cp:contentStatus/>
</cp:coreProperties>
</file>