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20" i="1" l="1"/>
  <c r="Q23" i="1"/>
  <c r="Q22" i="1"/>
  <c r="R22" i="1" s="1"/>
  <c r="Q21" i="1"/>
  <c r="Q20" i="1"/>
  <c r="Q19" i="1"/>
  <c r="O23" i="1"/>
  <c r="P23" i="1" s="1"/>
  <c r="P24" i="1" s="1"/>
  <c r="O22" i="1"/>
  <c r="P22" i="1" s="1"/>
  <c r="O21" i="1"/>
  <c r="O20" i="1"/>
  <c r="O19" i="1"/>
  <c r="P19" i="1" s="1"/>
  <c r="R23" i="1"/>
  <c r="R21" i="1"/>
  <c r="R24" i="1" s="1"/>
  <c r="P21" i="1"/>
  <c r="R20" i="1"/>
  <c r="P20" i="1"/>
  <c r="R19" i="1"/>
  <c r="R8" i="1"/>
  <c r="R9" i="1"/>
  <c r="R10" i="1"/>
  <c r="R11" i="1"/>
  <c r="R7" i="1"/>
  <c r="R6" i="1"/>
  <c r="R12" i="1" s="1"/>
  <c r="K23" i="1"/>
  <c r="L23" i="1" s="1"/>
  <c r="K22" i="1"/>
  <c r="L22" i="1" s="1"/>
  <c r="L24" i="1" s="1"/>
  <c r="K21" i="1"/>
  <c r="L21" i="1" s="1"/>
  <c r="K20" i="1"/>
  <c r="L20" i="1" s="1"/>
  <c r="K19" i="1"/>
  <c r="L19" i="1" s="1"/>
  <c r="I23" i="1"/>
  <c r="J23" i="1"/>
  <c r="J24" i="1" s="1"/>
  <c r="I22" i="1"/>
  <c r="J22" i="1" s="1"/>
  <c r="I21" i="1"/>
  <c r="J21" i="1" s="1"/>
  <c r="I20" i="1"/>
  <c r="J20" i="1" s="1"/>
  <c r="I19" i="1"/>
  <c r="J19" i="1" s="1"/>
  <c r="L11" i="1"/>
  <c r="L10" i="1"/>
  <c r="L9" i="1"/>
  <c r="L8" i="1"/>
  <c r="L7" i="1"/>
  <c r="L12" i="1" s="1"/>
  <c r="L6" i="1"/>
  <c r="F9" i="1"/>
  <c r="F8" i="1"/>
  <c r="F7" i="1"/>
  <c r="F10" i="1" s="1"/>
  <c r="F6" i="1"/>
  <c r="E21" i="1"/>
  <c r="F21" i="1" s="1"/>
  <c r="F22" i="1" s="1"/>
  <c r="C21" i="1"/>
  <c r="D21" i="1" s="1"/>
  <c r="D22" i="1" s="1"/>
  <c r="E20" i="1"/>
  <c r="C20" i="1"/>
  <c r="D20" i="1" s="1"/>
  <c r="E19" i="1"/>
  <c r="F19" i="1" s="1"/>
  <c r="C19" i="1"/>
</calcChain>
</file>

<file path=xl/sharedStrings.xml><?xml version="1.0" encoding="utf-8"?>
<sst xmlns="http://schemas.openxmlformats.org/spreadsheetml/2006/main" count="70" uniqueCount="41">
  <si>
    <t>x</t>
    <phoneticPr fontId="1" type="noConversion"/>
  </si>
  <si>
    <t>y</t>
    <phoneticPr fontId="1" type="noConversion"/>
  </si>
  <si>
    <t>z</t>
    <phoneticPr fontId="1" type="noConversion"/>
  </si>
  <si>
    <t>测试样例</t>
    <phoneticPr fontId="1" type="noConversion"/>
  </si>
  <si>
    <t>x</t>
    <phoneticPr fontId="1" type="noConversion"/>
  </si>
  <si>
    <t>y</t>
    <phoneticPr fontId="1" type="noConversion"/>
  </si>
  <si>
    <t>z</t>
    <phoneticPr fontId="1" type="noConversion"/>
  </si>
  <si>
    <t>x</t>
    <phoneticPr fontId="1" type="noConversion"/>
  </si>
  <si>
    <t>测试结果</t>
    <phoneticPr fontId="1" type="noConversion"/>
  </si>
  <si>
    <t>x方向的距离</t>
    <phoneticPr fontId="1" type="noConversion"/>
  </si>
  <si>
    <t>y方向的距离</t>
    <phoneticPr fontId="1" type="noConversion"/>
  </si>
  <si>
    <t>1码和3码</t>
    <phoneticPr fontId="1" type="noConversion"/>
  </si>
  <si>
    <t>1码和2码</t>
    <phoneticPr fontId="1" type="noConversion"/>
  </si>
  <si>
    <t>1码和4码</t>
  </si>
  <si>
    <t>1码和4码</t>
    <phoneticPr fontId="1" type="noConversion"/>
  </si>
  <si>
    <t>x方向的误差</t>
    <phoneticPr fontId="1" type="noConversion"/>
  </si>
  <si>
    <t>y方向误差</t>
    <phoneticPr fontId="1" type="noConversion"/>
  </si>
  <si>
    <t>误差统计：</t>
    <phoneticPr fontId="1" type="noConversion"/>
  </si>
  <si>
    <t>z方向误差</t>
    <phoneticPr fontId="1" type="noConversion"/>
  </si>
  <si>
    <t>Z方向最大误差</t>
    <phoneticPr fontId="1" type="noConversion"/>
  </si>
  <si>
    <t>x,y最大误差</t>
    <phoneticPr fontId="1" type="noConversion"/>
  </si>
  <si>
    <t>1码和2码</t>
    <phoneticPr fontId="1" type="noConversion"/>
  </si>
  <si>
    <t>1码和5码</t>
  </si>
  <si>
    <t>1码和6码</t>
  </si>
  <si>
    <t>1码</t>
    <phoneticPr fontId="1" type="noConversion"/>
  </si>
  <si>
    <t>2码</t>
    <phoneticPr fontId="1" type="noConversion"/>
  </si>
  <si>
    <t>3码</t>
    <phoneticPr fontId="1" type="noConversion"/>
  </si>
  <si>
    <t>4码</t>
    <phoneticPr fontId="1" type="noConversion"/>
  </si>
  <si>
    <t>5码</t>
    <phoneticPr fontId="1" type="noConversion"/>
  </si>
  <si>
    <t>6码</t>
    <phoneticPr fontId="1" type="noConversion"/>
  </si>
  <si>
    <t>二维码排版</t>
    <phoneticPr fontId="1" type="noConversion"/>
  </si>
  <si>
    <t>二维码排版</t>
    <phoneticPr fontId="1" type="noConversion"/>
  </si>
  <si>
    <t>二维码排版</t>
    <phoneticPr fontId="1" type="noConversion"/>
  </si>
  <si>
    <t>2码</t>
    <phoneticPr fontId="1" type="noConversion"/>
  </si>
  <si>
    <t>3码</t>
    <phoneticPr fontId="1" type="noConversion"/>
  </si>
  <si>
    <t>x,y最大误差</t>
    <phoneticPr fontId="1" type="noConversion"/>
  </si>
  <si>
    <t>上下相邻两个码的距离：
x:0mm, y:49mm
左右相邻两个码的距离：
x:51mm, y:0mm</t>
    <phoneticPr fontId="1" type="noConversion"/>
  </si>
  <si>
    <t>摄像头在距离140mm时只能排到4个码，距离175和210的时候能拍到6个码</t>
    <phoneticPr fontId="1" type="noConversion"/>
  </si>
  <si>
    <t>Z轴距离为140mm</t>
    <phoneticPr fontId="1" type="noConversion"/>
  </si>
  <si>
    <t>Z轴距离为175mm</t>
    <phoneticPr fontId="1" type="noConversion"/>
  </si>
  <si>
    <t>Z轴距离为210mm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</si>
</sst>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1"/>
      <color rgb="FFFF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0" xfId="0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2" fillId="0" borderId="0" xfId="0" applyFont="1" applyBorder="1"/>
    <xf numFmtId="0" fontId="3" fillId="0" borderId="6" xfId="0" applyFont="1" applyBorder="1" applyAlignment="1">
      <alignment horizontal="center"/>
    </xf>
    <xf numFmtId="0" fontId="0" fillId="0" borderId="5" xfId="0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2"/>
  <sheetViews>
    <sheetView tabSelected="1" zoomScale="70" zoomScaleNormal="70" workbookViewId="0">
      <selection activeCell="E28" sqref="E28"/>
    </sheetView>
  </sheetViews>
  <sheetFormatPr defaultRowHeight="13.5" x14ac:dyDescent="0.15"/>
  <cols>
    <col min="1" max="1" width="9" style="1"/>
    <col min="2" max="2" width="13.375" customWidth="1"/>
    <col min="3" max="3" width="10.625" customWidth="1"/>
    <col min="4" max="4" width="11.5" customWidth="1"/>
    <col min="5" max="5" width="13.25" customWidth="1"/>
    <col min="6" max="6" width="11.75" style="1" customWidth="1"/>
    <col min="7" max="7" width="7.125" customWidth="1"/>
    <col min="8" max="8" width="13.75" customWidth="1"/>
    <col min="9" max="9" width="12.625" customWidth="1"/>
    <col min="10" max="10" width="14.125" customWidth="1"/>
    <col min="11" max="11" width="15" customWidth="1"/>
    <col min="12" max="12" width="11.25" customWidth="1"/>
    <col min="14" max="14" width="11.375" customWidth="1"/>
    <col min="17" max="17" width="16.375" customWidth="1"/>
    <col min="18" max="18" width="11.625" customWidth="1"/>
  </cols>
  <sheetData>
    <row r="1" spans="1:18" x14ac:dyDescent="0.15">
      <c r="B1" s="19" t="s">
        <v>8</v>
      </c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2"/>
      <c r="R1" s="2"/>
    </row>
    <row r="2" spans="1:18" ht="14.25" thickBot="1" x14ac:dyDescent="0.2"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2"/>
      <c r="R2" s="2"/>
    </row>
    <row r="3" spans="1:18" x14ac:dyDescent="0.15">
      <c r="B3" s="36" t="s">
        <v>38</v>
      </c>
      <c r="C3" s="29"/>
      <c r="D3" s="29"/>
      <c r="E3" s="29"/>
      <c r="F3" s="30"/>
      <c r="G3" s="2"/>
      <c r="H3" s="36" t="s">
        <v>39</v>
      </c>
      <c r="I3" s="29"/>
      <c r="J3" s="29"/>
      <c r="K3" s="29"/>
      <c r="L3" s="30"/>
      <c r="M3" s="2"/>
      <c r="N3" s="36" t="s">
        <v>40</v>
      </c>
      <c r="O3" s="29"/>
      <c r="P3" s="29"/>
      <c r="Q3" s="29"/>
      <c r="R3" s="30"/>
    </row>
    <row r="4" spans="1:18" x14ac:dyDescent="0.15">
      <c r="B4" s="31"/>
      <c r="C4" s="27"/>
      <c r="D4" s="27"/>
      <c r="E4" s="27"/>
      <c r="F4" s="32"/>
      <c r="G4" s="2"/>
      <c r="H4" s="31"/>
      <c r="I4" s="27"/>
      <c r="J4" s="27"/>
      <c r="K4" s="27"/>
      <c r="L4" s="32"/>
      <c r="M4" s="2"/>
      <c r="N4" s="31"/>
      <c r="O4" s="27"/>
      <c r="P4" s="27"/>
      <c r="Q4" s="27"/>
      <c r="R4" s="32"/>
    </row>
    <row r="5" spans="1:18" s="1" customFormat="1" x14ac:dyDescent="0.15">
      <c r="A5" s="1" t="s">
        <v>3</v>
      </c>
      <c r="B5" s="6" t="s">
        <v>0</v>
      </c>
      <c r="C5" s="7" t="s">
        <v>1</v>
      </c>
      <c r="D5" s="7" t="s">
        <v>2</v>
      </c>
      <c r="E5" s="7"/>
      <c r="F5" s="8" t="s">
        <v>18</v>
      </c>
      <c r="H5" s="6" t="s">
        <v>4</v>
      </c>
      <c r="I5" s="7" t="s">
        <v>5</v>
      </c>
      <c r="J5" s="7" t="s">
        <v>6</v>
      </c>
      <c r="K5" s="7"/>
      <c r="L5" s="8" t="s">
        <v>18</v>
      </c>
      <c r="N5" s="6" t="s">
        <v>7</v>
      </c>
      <c r="O5" s="7" t="s">
        <v>5</v>
      </c>
      <c r="P5" s="7" t="s">
        <v>2</v>
      </c>
      <c r="Q5" s="7"/>
      <c r="R5" s="8" t="s">
        <v>18</v>
      </c>
    </row>
    <row r="6" spans="1:18" x14ac:dyDescent="0.15">
      <c r="A6" s="1">
        <v>1</v>
      </c>
      <c r="B6" s="9">
        <v>-7.5058299999999996</v>
      </c>
      <c r="C6" s="10">
        <v>-35.211300000000001</v>
      </c>
      <c r="D6" s="10">
        <v>141.85499999999999</v>
      </c>
      <c r="E6" s="10"/>
      <c r="F6" s="8">
        <f>D6-140</f>
        <v>1.8549999999999898</v>
      </c>
      <c r="H6" s="9">
        <v>-36.842100000000002</v>
      </c>
      <c r="I6" s="10">
        <v>-33.724299999999999</v>
      </c>
      <c r="J6" s="10">
        <v>177.215</v>
      </c>
      <c r="K6" s="10"/>
      <c r="L6" s="11">
        <f t="shared" ref="L6:L11" si="0">J6-175</f>
        <v>2.2150000000000034</v>
      </c>
      <c r="N6" s="9">
        <v>-19.0244</v>
      </c>
      <c r="O6" s="10">
        <v>-32.394399999999997</v>
      </c>
      <c r="P6" s="10">
        <v>212.78299999999999</v>
      </c>
      <c r="Q6" s="10"/>
      <c r="R6" s="11">
        <f>P6-210</f>
        <v>2.782999999999987</v>
      </c>
    </row>
    <row r="7" spans="1:18" x14ac:dyDescent="0.15">
      <c r="A7" s="1">
        <v>2</v>
      </c>
      <c r="B7" s="9">
        <v>44.037599999999998</v>
      </c>
      <c r="C7" s="10">
        <v>-35.283000000000001</v>
      </c>
      <c r="D7" s="10">
        <v>142.52500000000001</v>
      </c>
      <c r="E7" s="10"/>
      <c r="F7" s="8">
        <f>D7-140</f>
        <v>2.5250000000000057</v>
      </c>
      <c r="H7" s="9">
        <v>14.7674</v>
      </c>
      <c r="I7" s="10">
        <v>-33.9589</v>
      </c>
      <c r="J7" s="10">
        <v>177.215</v>
      </c>
      <c r="K7" s="10"/>
      <c r="L7" s="11">
        <f t="shared" si="0"/>
        <v>2.2150000000000034</v>
      </c>
      <c r="N7" s="9">
        <v>32.125399999999999</v>
      </c>
      <c r="O7" s="10">
        <v>-32.771900000000002</v>
      </c>
      <c r="P7" s="10">
        <v>212.036</v>
      </c>
      <c r="Q7" s="10"/>
      <c r="R7" s="11">
        <f>P7-210</f>
        <v>2.0360000000000014</v>
      </c>
    </row>
    <row r="8" spans="1:18" x14ac:dyDescent="0.15">
      <c r="A8" s="1">
        <v>3</v>
      </c>
      <c r="B8" s="9">
        <v>-7.28538</v>
      </c>
      <c r="C8" s="10">
        <v>14.6172</v>
      </c>
      <c r="D8" s="10">
        <v>140.21</v>
      </c>
      <c r="E8" s="10"/>
      <c r="F8" s="8">
        <f>D8-140</f>
        <v>0.21000000000000796</v>
      </c>
      <c r="H8" s="9">
        <v>65.896000000000001</v>
      </c>
      <c r="I8" s="10">
        <v>-33.953499999999998</v>
      </c>
      <c r="J8" s="10">
        <v>175.67</v>
      </c>
      <c r="K8" s="10"/>
      <c r="L8" s="11">
        <f t="shared" si="0"/>
        <v>0.66999999999998749</v>
      </c>
      <c r="N8" s="9">
        <v>82.975800000000007</v>
      </c>
      <c r="O8" s="10">
        <v>-33.146900000000002</v>
      </c>
      <c r="P8" s="10">
        <v>211.29499999999999</v>
      </c>
      <c r="Q8" s="10"/>
      <c r="R8" s="11">
        <f t="shared" ref="R8:R11" si="1">P8-210</f>
        <v>1.2949999999999875</v>
      </c>
    </row>
    <row r="9" spans="1:18" x14ac:dyDescent="0.15">
      <c r="A9" s="1">
        <v>4</v>
      </c>
      <c r="B9" s="9">
        <v>44.3765</v>
      </c>
      <c r="C9" s="10">
        <v>14.835699999999999</v>
      </c>
      <c r="D9" s="10">
        <v>141.85499999999999</v>
      </c>
      <c r="E9" s="10"/>
      <c r="F9" s="8">
        <f>D9-140</f>
        <v>1.8549999999999898</v>
      </c>
      <c r="H9" s="9">
        <v>-36.2791</v>
      </c>
      <c r="I9" s="10">
        <v>16.162800000000001</v>
      </c>
      <c r="J9" s="10">
        <v>175.67</v>
      </c>
      <c r="K9" s="10"/>
      <c r="L9" s="11">
        <f t="shared" si="0"/>
        <v>0.66999999999998749</v>
      </c>
      <c r="N9" s="9">
        <v>-18.8811</v>
      </c>
      <c r="O9" s="10">
        <v>17.3611</v>
      </c>
      <c r="P9" s="10">
        <v>209.828</v>
      </c>
      <c r="Q9" s="10"/>
      <c r="R9" s="11">
        <f t="shared" si="1"/>
        <v>-0.17199999999999704</v>
      </c>
    </row>
    <row r="10" spans="1:18" x14ac:dyDescent="0.15">
      <c r="A10" s="1">
        <v>5</v>
      </c>
      <c r="B10" s="9"/>
      <c r="C10" s="10"/>
      <c r="D10" s="10"/>
      <c r="E10" s="16" t="s">
        <v>19</v>
      </c>
      <c r="F10" s="17">
        <f>F7</f>
        <v>2.5250000000000057</v>
      </c>
      <c r="H10" s="9">
        <v>15</v>
      </c>
      <c r="I10" s="10">
        <v>16.162800000000001</v>
      </c>
      <c r="J10" s="10">
        <v>175.67</v>
      </c>
      <c r="K10" s="10"/>
      <c r="L10" s="11">
        <f t="shared" si="0"/>
        <v>0.66999999999998749</v>
      </c>
      <c r="N10" s="9">
        <v>32.5</v>
      </c>
      <c r="O10" s="10">
        <v>17.212499999999999</v>
      </c>
      <c r="P10" s="10">
        <v>210.559</v>
      </c>
      <c r="Q10" s="10"/>
      <c r="R10" s="11">
        <f t="shared" si="1"/>
        <v>0.5589999999999975</v>
      </c>
    </row>
    <row r="11" spans="1:18" x14ac:dyDescent="0.15">
      <c r="A11" s="1">
        <v>6</v>
      </c>
      <c r="B11" s="9"/>
      <c r="C11" s="10"/>
      <c r="D11" s="10"/>
      <c r="E11" s="10"/>
      <c r="F11" s="8"/>
      <c r="H11" s="9">
        <v>66.376800000000003</v>
      </c>
      <c r="I11" s="10">
        <v>15.8261</v>
      </c>
      <c r="J11" s="10">
        <v>175.161</v>
      </c>
      <c r="K11" s="10"/>
      <c r="L11" s="11">
        <f t="shared" si="0"/>
        <v>0.16100000000000136</v>
      </c>
      <c r="N11" s="9">
        <v>83.611099999999993</v>
      </c>
      <c r="O11" s="10">
        <v>16.7944</v>
      </c>
      <c r="P11" s="10">
        <v>210.559</v>
      </c>
      <c r="Q11" s="10"/>
      <c r="R11" s="11">
        <f t="shared" si="1"/>
        <v>0.5589999999999975</v>
      </c>
    </row>
    <row r="12" spans="1:18" x14ac:dyDescent="0.15">
      <c r="B12" s="9"/>
      <c r="C12" s="10"/>
      <c r="D12" s="10"/>
      <c r="E12" s="10"/>
      <c r="F12" s="8"/>
      <c r="H12" s="9"/>
      <c r="I12" s="10"/>
      <c r="J12" s="10"/>
      <c r="K12" s="16" t="s">
        <v>19</v>
      </c>
      <c r="L12" s="11">
        <f>L7</f>
        <v>2.2150000000000034</v>
      </c>
      <c r="N12" s="9"/>
      <c r="O12" s="10"/>
      <c r="P12" s="10"/>
      <c r="Q12" s="16" t="s">
        <v>19</v>
      </c>
      <c r="R12" s="11">
        <f>R6</f>
        <v>2.782999999999987</v>
      </c>
    </row>
    <row r="13" spans="1:18" x14ac:dyDescent="0.15">
      <c r="B13" s="18"/>
      <c r="C13" s="21" t="s">
        <v>32</v>
      </c>
      <c r="D13" s="22"/>
      <c r="E13" s="12"/>
      <c r="F13" s="5"/>
      <c r="H13" s="18"/>
      <c r="I13" s="21" t="s">
        <v>31</v>
      </c>
      <c r="J13" s="25"/>
      <c r="K13" s="22"/>
      <c r="L13" s="5"/>
      <c r="M13" s="2"/>
      <c r="N13" s="9"/>
      <c r="O13" s="10"/>
      <c r="P13" s="10"/>
      <c r="Q13" s="4"/>
      <c r="R13" s="5"/>
    </row>
    <row r="14" spans="1:18" x14ac:dyDescent="0.15">
      <c r="B14" s="18"/>
      <c r="C14" s="23"/>
      <c r="D14" s="24"/>
      <c r="E14" s="12"/>
      <c r="F14" s="5"/>
      <c r="H14" s="18"/>
      <c r="I14" s="26"/>
      <c r="J14" s="27"/>
      <c r="K14" s="28"/>
      <c r="L14" s="5"/>
      <c r="M14" s="2"/>
      <c r="N14" s="9"/>
      <c r="O14" s="21" t="s">
        <v>30</v>
      </c>
      <c r="P14" s="25"/>
      <c r="Q14" s="22"/>
      <c r="R14" s="5"/>
    </row>
    <row r="15" spans="1:18" x14ac:dyDescent="0.15">
      <c r="B15" s="9"/>
      <c r="C15" s="3" t="s">
        <v>24</v>
      </c>
      <c r="D15" s="3" t="s">
        <v>33</v>
      </c>
      <c r="E15" s="10"/>
      <c r="F15" s="8"/>
      <c r="H15" s="6"/>
      <c r="I15" s="3" t="s">
        <v>24</v>
      </c>
      <c r="J15" s="3" t="s">
        <v>25</v>
      </c>
      <c r="K15" s="3" t="s">
        <v>26</v>
      </c>
      <c r="L15" s="8"/>
      <c r="M15" s="7"/>
      <c r="N15" s="9"/>
      <c r="O15" s="23"/>
      <c r="P15" s="33"/>
      <c r="Q15" s="24"/>
      <c r="R15" s="8"/>
    </row>
    <row r="16" spans="1:18" x14ac:dyDescent="0.15">
      <c r="B16" s="9"/>
      <c r="C16" s="3" t="s">
        <v>34</v>
      </c>
      <c r="D16" s="3" t="s">
        <v>27</v>
      </c>
      <c r="E16" s="10"/>
      <c r="F16" s="8"/>
      <c r="H16" s="6"/>
      <c r="I16" s="3" t="s">
        <v>27</v>
      </c>
      <c r="J16" s="3" t="s">
        <v>28</v>
      </c>
      <c r="K16" s="3" t="s">
        <v>29</v>
      </c>
      <c r="L16" s="8"/>
      <c r="M16" s="7"/>
      <c r="N16" s="9"/>
      <c r="O16" s="3" t="s">
        <v>24</v>
      </c>
      <c r="P16" s="3" t="s">
        <v>25</v>
      </c>
      <c r="Q16" s="3" t="s">
        <v>26</v>
      </c>
      <c r="R16" s="8"/>
    </row>
    <row r="17" spans="1:18" x14ac:dyDescent="0.15">
      <c r="B17" s="9"/>
      <c r="C17" s="10"/>
      <c r="D17" s="10"/>
      <c r="E17" s="10"/>
      <c r="F17" s="8"/>
      <c r="H17" s="9"/>
      <c r="I17" s="10"/>
      <c r="J17" s="10"/>
      <c r="K17" s="10"/>
      <c r="L17" s="11"/>
      <c r="N17" s="9"/>
      <c r="O17" s="3" t="s">
        <v>27</v>
      </c>
      <c r="P17" s="3" t="s">
        <v>28</v>
      </c>
      <c r="Q17" s="3" t="s">
        <v>29</v>
      </c>
      <c r="R17" s="11"/>
    </row>
    <row r="18" spans="1:18" s="1" customFormat="1" ht="13.5" customHeight="1" x14ac:dyDescent="0.15">
      <c r="A18" s="37" t="s">
        <v>17</v>
      </c>
      <c r="B18" s="6"/>
      <c r="C18" s="7" t="s">
        <v>9</v>
      </c>
      <c r="D18" s="7" t="s">
        <v>15</v>
      </c>
      <c r="E18" s="7" t="s">
        <v>10</v>
      </c>
      <c r="F18" s="8" t="s">
        <v>16</v>
      </c>
      <c r="H18" s="6"/>
      <c r="I18" s="7" t="s">
        <v>9</v>
      </c>
      <c r="J18" s="7" t="s">
        <v>15</v>
      </c>
      <c r="K18" s="7" t="s">
        <v>10</v>
      </c>
      <c r="L18" s="8" t="s">
        <v>16</v>
      </c>
      <c r="N18" s="6"/>
      <c r="O18" s="7" t="s">
        <v>9</v>
      </c>
      <c r="P18" s="7" t="s">
        <v>15</v>
      </c>
      <c r="Q18" s="7" t="s">
        <v>10</v>
      </c>
      <c r="R18" s="8" t="s">
        <v>16</v>
      </c>
    </row>
    <row r="19" spans="1:18" s="1" customFormat="1" x14ac:dyDescent="0.15">
      <c r="A19" s="37"/>
      <c r="B19" s="6" t="s">
        <v>11</v>
      </c>
      <c r="C19" s="7">
        <f>B8-B6</f>
        <v>0.22044999999999959</v>
      </c>
      <c r="D19" s="7">
        <v>0.22045000000000001</v>
      </c>
      <c r="E19" s="7">
        <f>C8-C6</f>
        <v>49.828500000000005</v>
      </c>
      <c r="F19" s="8">
        <f>E19-49</f>
        <v>0.82850000000000534</v>
      </c>
      <c r="H19" s="6" t="s">
        <v>21</v>
      </c>
      <c r="I19" s="7">
        <f>H7-H6</f>
        <v>51.609500000000004</v>
      </c>
      <c r="J19" s="7">
        <f>I19-51</f>
        <v>0.60950000000000415</v>
      </c>
      <c r="K19" s="7">
        <f>I7-I6</f>
        <v>-0.23460000000000036</v>
      </c>
      <c r="L19" s="8">
        <f>K19-0</f>
        <v>-0.23460000000000036</v>
      </c>
      <c r="N19" s="6" t="s">
        <v>21</v>
      </c>
      <c r="O19" s="7">
        <f>N7-N6</f>
        <v>51.149799999999999</v>
      </c>
      <c r="P19" s="7">
        <f>O19-51</f>
        <v>0.14979999999999905</v>
      </c>
      <c r="Q19" s="7">
        <f>O7-O6</f>
        <v>-0.37750000000000483</v>
      </c>
      <c r="R19" s="8">
        <f>Q19-0</f>
        <v>-0.37750000000000483</v>
      </c>
    </row>
    <row r="20" spans="1:18" s="1" customFormat="1" x14ac:dyDescent="0.15">
      <c r="A20" s="37"/>
      <c r="B20" s="6" t="s">
        <v>12</v>
      </c>
      <c r="C20" s="7">
        <f>B7-B6</f>
        <v>51.543430000000001</v>
      </c>
      <c r="D20" s="7">
        <f>C20-51</f>
        <v>0.54343000000000075</v>
      </c>
      <c r="E20" s="7">
        <f>C7-C6</f>
        <v>-7.1699999999999875E-2</v>
      </c>
      <c r="F20" s="8">
        <f>E20-0</f>
        <v>-7.1699999999999875E-2</v>
      </c>
      <c r="H20" s="6" t="s">
        <v>11</v>
      </c>
      <c r="I20" s="7">
        <f>H8-H6</f>
        <v>102.7381</v>
      </c>
      <c r="J20" s="7">
        <f>I20-2*51</f>
        <v>0.73810000000000286</v>
      </c>
      <c r="K20" s="7">
        <f>I8-I6</f>
        <v>-0.22919999999999874</v>
      </c>
      <c r="L20" s="8">
        <f>K20-0</f>
        <v>-0.22919999999999874</v>
      </c>
      <c r="N20" s="6" t="s">
        <v>11</v>
      </c>
      <c r="O20" s="7">
        <f>N8-N6</f>
        <v>102.00020000000001</v>
      </c>
      <c r="P20" s="7">
        <f>O20-2*51</f>
        <v>2.0000000000663931E-4</v>
      </c>
      <c r="Q20" s="7">
        <f>O8-O6</f>
        <v>-0.75250000000000483</v>
      </c>
      <c r="R20" s="8">
        <f>Q20-0</f>
        <v>-0.75250000000000483</v>
      </c>
    </row>
    <row r="21" spans="1:18" s="1" customFormat="1" x14ac:dyDescent="0.15">
      <c r="A21" s="37"/>
      <c r="B21" s="6" t="s">
        <v>14</v>
      </c>
      <c r="C21" s="7">
        <f>B9-B6</f>
        <v>51.882329999999996</v>
      </c>
      <c r="D21" s="7">
        <f>C21-51</f>
        <v>0.88232999999999606</v>
      </c>
      <c r="E21" s="7">
        <f>C9-C6</f>
        <v>50.046999999999997</v>
      </c>
      <c r="F21" s="8">
        <f>E21-49</f>
        <v>1.046999999999997</v>
      </c>
      <c r="H21" s="6" t="s">
        <v>13</v>
      </c>
      <c r="I21" s="7">
        <f>H9-H6</f>
        <v>0.56300000000000239</v>
      </c>
      <c r="J21" s="7">
        <f>I21-0</f>
        <v>0.56300000000000239</v>
      </c>
      <c r="K21" s="7">
        <f>I9-I6</f>
        <v>49.887100000000004</v>
      </c>
      <c r="L21" s="8">
        <f>K21-49</f>
        <v>0.88710000000000377</v>
      </c>
      <c r="N21" s="6" t="s">
        <v>13</v>
      </c>
      <c r="O21" s="7">
        <f>N9-N6</f>
        <v>0.14329999999999998</v>
      </c>
      <c r="P21" s="7">
        <f>O21-0</f>
        <v>0.14329999999999998</v>
      </c>
      <c r="Q21" s="7">
        <f>O9-O6</f>
        <v>49.755499999999998</v>
      </c>
      <c r="R21" s="8">
        <f>Q21-49</f>
        <v>0.75549999999999784</v>
      </c>
    </row>
    <row r="22" spans="1:18" s="2" customFormat="1" ht="14.25" thickBot="1" x14ac:dyDescent="0.2">
      <c r="A22" s="37"/>
      <c r="B22" s="13" t="s">
        <v>20</v>
      </c>
      <c r="C22" s="14"/>
      <c r="D22" s="14">
        <f>D21</f>
        <v>0.88232999999999606</v>
      </c>
      <c r="E22" s="14"/>
      <c r="F22" s="15">
        <f>F21</f>
        <v>1.046999999999997</v>
      </c>
      <c r="H22" s="6" t="s">
        <v>22</v>
      </c>
      <c r="I22" s="4">
        <f>H10-H6</f>
        <v>51.842100000000002</v>
      </c>
      <c r="J22" s="4">
        <f>I22-51</f>
        <v>0.84210000000000207</v>
      </c>
      <c r="K22" s="4">
        <f>I10-I6</f>
        <v>49.887100000000004</v>
      </c>
      <c r="L22" s="5">
        <f>K22-49</f>
        <v>0.88710000000000377</v>
      </c>
      <c r="N22" s="6" t="s">
        <v>22</v>
      </c>
      <c r="O22" s="4">
        <f>N10-N6</f>
        <v>51.5244</v>
      </c>
      <c r="P22" s="4">
        <f>O22-51</f>
        <v>0.52439999999999998</v>
      </c>
      <c r="Q22" s="4">
        <f>O10-O6</f>
        <v>49.606899999999996</v>
      </c>
      <c r="R22" s="5">
        <f>Q22-49</f>
        <v>0.606899999999996</v>
      </c>
    </row>
    <row r="23" spans="1:18" s="1" customFormat="1" x14ac:dyDescent="0.15">
      <c r="H23" s="6" t="s">
        <v>23</v>
      </c>
      <c r="I23" s="7">
        <f>H11-H6</f>
        <v>103.2189</v>
      </c>
      <c r="J23" s="7">
        <f>I23-51*2</f>
        <v>1.218900000000005</v>
      </c>
      <c r="K23" s="7">
        <f>I11-I6</f>
        <v>49.550399999999996</v>
      </c>
      <c r="L23" s="8">
        <f>K23-49</f>
        <v>0.55039999999999623</v>
      </c>
      <c r="N23" s="6" t="s">
        <v>23</v>
      </c>
      <c r="O23" s="7">
        <f>N11-N6</f>
        <v>102.63549999999999</v>
      </c>
      <c r="P23" s="7">
        <f>O23-51*2</f>
        <v>0.63549999999999329</v>
      </c>
      <c r="Q23" s="7">
        <f>O11-O6</f>
        <v>49.188800000000001</v>
      </c>
      <c r="R23" s="8">
        <f>Q23-49</f>
        <v>0.18880000000000052</v>
      </c>
    </row>
    <row r="24" spans="1:18" ht="14.25" thickBot="1" x14ac:dyDescent="0.2">
      <c r="B24" s="34" t="s">
        <v>36</v>
      </c>
      <c r="C24" s="35"/>
      <c r="H24" s="13" t="s">
        <v>35</v>
      </c>
      <c r="I24" s="14"/>
      <c r="J24" s="14">
        <f>J23</f>
        <v>1.218900000000005</v>
      </c>
      <c r="K24" s="14"/>
      <c r="L24" s="15">
        <f>L22</f>
        <v>0.88710000000000377</v>
      </c>
      <c r="N24" s="13" t="s">
        <v>20</v>
      </c>
      <c r="O24" s="14"/>
      <c r="P24" s="14">
        <f>P23</f>
        <v>0.63549999999999329</v>
      </c>
      <c r="Q24" s="14"/>
      <c r="R24" s="15">
        <f>R21</f>
        <v>0.75549999999999784</v>
      </c>
    </row>
    <row r="25" spans="1:18" x14ac:dyDescent="0.15">
      <c r="B25" s="35"/>
      <c r="C25" s="35"/>
    </row>
    <row r="26" spans="1:18" x14ac:dyDescent="0.15">
      <c r="B26" s="35"/>
      <c r="C26" s="35"/>
    </row>
    <row r="27" spans="1:18" x14ac:dyDescent="0.15">
      <c r="B27" s="35"/>
      <c r="C27" s="35"/>
    </row>
    <row r="28" spans="1:18" x14ac:dyDescent="0.15">
      <c r="B28" s="35"/>
      <c r="C28" s="35"/>
    </row>
    <row r="29" spans="1:18" x14ac:dyDescent="0.15">
      <c r="B29" s="35"/>
      <c r="C29" s="35"/>
    </row>
    <row r="30" spans="1:18" x14ac:dyDescent="0.15">
      <c r="B30" s="20" t="s">
        <v>37</v>
      </c>
      <c r="C30" s="20"/>
      <c r="D30" s="20"/>
      <c r="E30" s="20"/>
    </row>
    <row r="31" spans="1:18" x14ac:dyDescent="0.15">
      <c r="B31" s="20"/>
      <c r="C31" s="20"/>
      <c r="D31" s="20"/>
      <c r="E31" s="20"/>
    </row>
    <row r="32" spans="1:18" x14ac:dyDescent="0.15">
      <c r="B32" s="20"/>
      <c r="C32" s="20"/>
      <c r="D32" s="20"/>
      <c r="E32" s="20"/>
    </row>
  </sheetData>
  <mergeCells count="10">
    <mergeCell ref="B24:C29"/>
    <mergeCell ref="B30:E32"/>
    <mergeCell ref="B1:P2"/>
    <mergeCell ref="A18:A22"/>
    <mergeCell ref="C13:D14"/>
    <mergeCell ref="I13:K14"/>
    <mergeCell ref="B3:F4"/>
    <mergeCell ref="H3:L4"/>
    <mergeCell ref="N3:R4"/>
    <mergeCell ref="O14:Q15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2018-08-03T03:14:53Z</dcterms:modified>
</cp:coreProperties>
</file>