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23" i="1" l="1"/>
  <c r="E22" i="1"/>
  <c r="E21" i="1"/>
  <c r="D23" i="1"/>
  <c r="C23" i="1"/>
  <c r="C22" i="1"/>
  <c r="D22" i="1" s="1"/>
  <c r="D21" i="1"/>
  <c r="C21" i="1"/>
  <c r="F11" i="1"/>
  <c r="F10" i="1"/>
  <c r="F9" i="1"/>
  <c r="F23" i="1"/>
  <c r="F22" i="1"/>
  <c r="F21" i="1"/>
  <c r="F24" i="1" a="1"/>
  <c r="F24" i="1" l="1"/>
  <c r="D24" i="1" a="1"/>
  <c r="D24" i="1" s="1"/>
  <c r="Q23" i="1"/>
  <c r="R23" i="1" s="1"/>
  <c r="Q22" i="1"/>
  <c r="R22" i="1" s="1"/>
  <c r="Q21" i="1"/>
  <c r="R21" i="1" s="1"/>
  <c r="O21" i="1"/>
  <c r="P21" i="1" s="1"/>
  <c r="Q20" i="1"/>
  <c r="R20" i="1" s="1"/>
  <c r="Q19" i="1"/>
  <c r="R19" i="1" s="1"/>
  <c r="R24" i="1" s="1" a="1"/>
  <c r="R11" i="1"/>
  <c r="O23" i="1" s="1"/>
  <c r="P23" i="1" s="1"/>
  <c r="R10" i="1"/>
  <c r="O22" i="1" s="1"/>
  <c r="P22" i="1" s="1"/>
  <c r="R9" i="1"/>
  <c r="R8" i="1"/>
  <c r="O20" i="1" s="1"/>
  <c r="P20" i="1" s="1"/>
  <c r="R7" i="1"/>
  <c r="O19" i="1" s="1"/>
  <c r="P19" i="1" s="1"/>
  <c r="I23" i="1"/>
  <c r="I22" i="1"/>
  <c r="I20" i="1"/>
  <c r="I19" i="1"/>
  <c r="L11" i="1"/>
  <c r="L10" i="1"/>
  <c r="L9" i="1"/>
  <c r="L8" i="1"/>
  <c r="L7" i="1"/>
  <c r="R24" i="1" l="1"/>
  <c r="P24" i="1" a="1"/>
  <c r="P24" i="1" s="1"/>
  <c r="L24" i="1" l="1" a="1"/>
  <c r="J24" i="1" a="1"/>
  <c r="K23" i="1" l="1"/>
  <c r="L23" i="1" s="1"/>
  <c r="K22" i="1"/>
  <c r="L22" i="1" s="1"/>
  <c r="K21" i="1"/>
  <c r="L21" i="1" s="1"/>
  <c r="K20" i="1"/>
  <c r="L20" i="1" s="1"/>
  <c r="K19" i="1"/>
  <c r="L19" i="1" s="1"/>
  <c r="L24" i="1" s="1"/>
  <c r="J23" i="1"/>
  <c r="J22" i="1"/>
  <c r="I21" i="1"/>
  <c r="J21" i="1" s="1"/>
  <c r="J20" i="1"/>
  <c r="J19" i="1"/>
  <c r="J24" i="1" l="1"/>
</calcChain>
</file>

<file path=xl/sharedStrings.xml><?xml version="1.0" encoding="utf-8"?>
<sst xmlns="http://schemas.openxmlformats.org/spreadsheetml/2006/main" count="70" uniqueCount="33">
  <si>
    <t>测试样例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</si>
  <si>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</si>
  <si>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</si>
  <si>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</si>
  <si>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测试结果</t>
    <phoneticPr fontId="1" type="noConversion"/>
  </si>
  <si>
    <t>x方向的距离</t>
    <phoneticPr fontId="1" type="noConversion"/>
  </si>
  <si>
    <t>y方向的距离</t>
    <phoneticPr fontId="1" type="noConversion"/>
  </si>
  <si>
    <t>1码和3码</t>
    <phoneticPr fontId="1" type="noConversion"/>
  </si>
  <si>
    <t>1码和4码</t>
  </si>
  <si>
    <t>x方向的误差</t>
    <phoneticPr fontId="1" type="noConversion"/>
  </si>
  <si>
    <t>y方向误差</t>
    <phoneticPr fontId="1" type="noConversion"/>
  </si>
  <si>
    <t>误差统计：</t>
    <phoneticPr fontId="1" type="noConversion"/>
  </si>
  <si>
    <t>z方向误差</t>
    <phoneticPr fontId="1" type="noConversion"/>
  </si>
  <si>
    <t>Z方向最大误差</t>
    <phoneticPr fontId="1" type="noConversion"/>
  </si>
  <si>
    <t>x,y最大误差</t>
    <phoneticPr fontId="1" type="noConversion"/>
  </si>
  <si>
    <t>1码和2码</t>
    <phoneticPr fontId="1" type="noConversion"/>
  </si>
  <si>
    <t>1码和5码</t>
  </si>
  <si>
    <t>1码和6码</t>
  </si>
  <si>
    <t>1码</t>
    <phoneticPr fontId="1" type="noConversion"/>
  </si>
  <si>
    <t>2码</t>
    <phoneticPr fontId="1" type="noConversion"/>
  </si>
  <si>
    <t>3码</t>
    <phoneticPr fontId="1" type="noConversion"/>
  </si>
  <si>
    <t>4码</t>
    <phoneticPr fontId="1" type="noConversion"/>
  </si>
  <si>
    <t>5码</t>
    <phoneticPr fontId="1" type="noConversion"/>
  </si>
  <si>
    <t>6码</t>
    <phoneticPr fontId="1" type="noConversion"/>
  </si>
  <si>
    <t>二维码排版</t>
    <phoneticPr fontId="1" type="noConversion"/>
  </si>
  <si>
    <t>上下相邻两个码的距离：
x:0mm, y:49mm
左右相邻两个码的距离：
x:51mm, y:0mm</t>
    <phoneticPr fontId="1" type="noConversion"/>
  </si>
  <si>
    <t>摄像头在距离140mm时只能排到4个码，距离175和210的时候能拍到6个码</t>
    <phoneticPr fontId="1" type="noConversion"/>
  </si>
  <si>
    <t>Z轴距离为175mm</t>
    <phoneticPr fontId="1" type="noConversion"/>
  </si>
  <si>
    <t>Z轴距离为210mm</t>
    <phoneticPr fontId="1" type="noConversion"/>
  </si>
  <si>
    <t>Z轴距离为140mm</t>
    <phoneticPr fontId="1" type="noConversion"/>
  </si>
  <si>
    <t>3码和4码</t>
    <phoneticPr fontId="1" type="noConversion"/>
  </si>
  <si>
    <t>3码和5码</t>
    <phoneticPr fontId="1" type="noConversion"/>
  </si>
  <si>
    <t>3码和6码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</si>
</sst>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0" xfId="0" applyFont="1" applyBorder="1"/>
    <xf numFmtId="0" fontId="0" fillId="0" borderId="4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topLeftCell="A4" zoomScaleNormal="100" workbookViewId="0">
      <selection activeCell="E21" sqref="E21"/>
    </sheetView>
  </sheetViews>
  <sheetFormatPr defaultRowHeight="13.5" x14ac:dyDescent="0.15"/>
  <cols>
    <col min="1" max="1" width="9" style="1"/>
    <col min="2" max="2" width="13.375" customWidth="1"/>
    <col min="3" max="3" width="10.625" customWidth="1"/>
    <col min="4" max="4" width="11.5" customWidth="1"/>
    <col min="5" max="5" width="13.25" customWidth="1"/>
    <col min="6" max="6" width="11.75" style="1" customWidth="1"/>
    <col min="7" max="7" width="7.125" customWidth="1"/>
    <col min="8" max="8" width="13.75" customWidth="1"/>
    <col min="9" max="9" width="12.625" customWidth="1"/>
    <col min="10" max="10" width="14.125" customWidth="1"/>
    <col min="11" max="11" width="15" customWidth="1"/>
    <col min="12" max="12" width="11.25" style="1" customWidth="1"/>
    <col min="14" max="14" width="11.375" customWidth="1"/>
    <col min="17" max="17" width="16.375" customWidth="1"/>
    <col min="18" max="18" width="11.625" style="1" customWidth="1"/>
  </cols>
  <sheetData>
    <row r="1" spans="1:18" x14ac:dyDescent="0.15">
      <c r="B1" s="22" t="s">
        <v>4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"/>
      <c r="R1" s="13"/>
    </row>
    <row r="2" spans="1:18" ht="14.25" thickBot="1" x14ac:dyDescent="0.2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"/>
      <c r="R2" s="13"/>
    </row>
    <row r="3" spans="1:18" x14ac:dyDescent="0.15">
      <c r="B3" s="25" t="s">
        <v>29</v>
      </c>
      <c r="C3" s="26"/>
      <c r="D3" s="26"/>
      <c r="E3" s="26"/>
      <c r="F3" s="27"/>
      <c r="G3" s="2"/>
      <c r="H3" s="25" t="s">
        <v>27</v>
      </c>
      <c r="I3" s="26"/>
      <c r="J3" s="26"/>
      <c r="K3" s="26"/>
      <c r="L3" s="27"/>
      <c r="M3" s="2"/>
      <c r="N3" s="25" t="s">
        <v>28</v>
      </c>
      <c r="O3" s="26"/>
      <c r="P3" s="26"/>
      <c r="Q3" s="26"/>
      <c r="R3" s="27"/>
    </row>
    <row r="4" spans="1:18" x14ac:dyDescent="0.15">
      <c r="B4" s="28"/>
      <c r="C4" s="24"/>
      <c r="D4" s="24"/>
      <c r="E4" s="24"/>
      <c r="F4" s="29"/>
      <c r="G4" s="2"/>
      <c r="H4" s="28"/>
      <c r="I4" s="24"/>
      <c r="J4" s="24"/>
      <c r="K4" s="24"/>
      <c r="L4" s="29"/>
      <c r="M4" s="2"/>
      <c r="N4" s="28"/>
      <c r="O4" s="24"/>
      <c r="P4" s="24"/>
      <c r="Q4" s="24"/>
      <c r="R4" s="29"/>
    </row>
    <row r="5" spans="1:18" s="1" customFormat="1" x14ac:dyDescent="0.15">
      <c r="A5" s="1" t="s">
        <v>0</v>
      </c>
      <c r="B5" s="3" t="s">
        <v>1</v>
      </c>
      <c r="C5" s="4" t="s">
        <v>2</v>
      </c>
      <c r="D5" s="4" t="s">
        <v>3</v>
      </c>
      <c r="E5" s="4"/>
      <c r="F5" s="5" t="s">
        <v>12</v>
      </c>
      <c r="H5" s="3" t="s">
        <v>1</v>
      </c>
      <c r="I5" s="4" t="s">
        <v>2</v>
      </c>
      <c r="J5" s="4" t="s">
        <v>3</v>
      </c>
      <c r="K5" s="4"/>
      <c r="L5" s="5" t="s">
        <v>12</v>
      </c>
      <c r="N5" s="3" t="s">
        <v>1</v>
      </c>
      <c r="O5" s="4" t="s">
        <v>2</v>
      </c>
      <c r="P5" s="4" t="s">
        <v>3</v>
      </c>
      <c r="Q5" s="4"/>
      <c r="R5" s="5" t="s">
        <v>12</v>
      </c>
    </row>
    <row r="6" spans="1:18" x14ac:dyDescent="0.15">
      <c r="A6" s="1">
        <v>1</v>
      </c>
      <c r="B6" s="6"/>
      <c r="C6" s="7"/>
      <c r="D6" s="7"/>
      <c r="E6" s="7"/>
      <c r="F6" s="5"/>
      <c r="H6" s="6">
        <v>-37.144500000000001</v>
      </c>
      <c r="I6" s="7">
        <v>-34</v>
      </c>
      <c r="J6" s="7">
        <v>169.05199999999999</v>
      </c>
      <c r="K6" s="7"/>
      <c r="L6" s="5">
        <v>0</v>
      </c>
      <c r="N6" s="6">
        <v>-37.889299999999999</v>
      </c>
      <c r="O6" s="7">
        <v>-32.6599</v>
      </c>
      <c r="P6" s="7">
        <v>204.91200000000001</v>
      </c>
      <c r="Q6" s="7"/>
      <c r="R6" s="5">
        <v>0</v>
      </c>
    </row>
    <row r="7" spans="1:18" x14ac:dyDescent="0.15">
      <c r="A7" s="1">
        <v>2</v>
      </c>
      <c r="B7" s="6"/>
      <c r="C7" s="7"/>
      <c r="D7" s="7"/>
      <c r="E7" s="7"/>
      <c r="F7" s="5"/>
      <c r="H7" s="6">
        <v>13.1896</v>
      </c>
      <c r="I7" s="7">
        <v>-34.110799999999998</v>
      </c>
      <c r="J7" s="7">
        <v>177.43100000000001</v>
      </c>
      <c r="K7" s="7"/>
      <c r="L7" s="5">
        <f>J7-J6</f>
        <v>8.3790000000000191</v>
      </c>
      <c r="N7" s="6">
        <v>10.9009</v>
      </c>
      <c r="O7" s="7">
        <v>-32.7273</v>
      </c>
      <c r="P7" s="7">
        <v>212.79300000000001</v>
      </c>
      <c r="Q7" s="7"/>
      <c r="R7" s="5">
        <f>P7-P6</f>
        <v>7.8810000000000002</v>
      </c>
    </row>
    <row r="8" spans="1:18" x14ac:dyDescent="0.15">
      <c r="A8" s="1">
        <v>3</v>
      </c>
      <c r="B8" s="6">
        <v>58.341999999999999</v>
      </c>
      <c r="C8" s="7">
        <v>-35.369500000000002</v>
      </c>
      <c r="D8" s="7">
        <v>149.899</v>
      </c>
      <c r="E8" s="7"/>
      <c r="F8" s="5">
        <v>0</v>
      </c>
      <c r="H8" s="6">
        <v>65.448400000000007</v>
      </c>
      <c r="I8" s="7">
        <v>-34.3902</v>
      </c>
      <c r="J8" s="7">
        <v>185.54499999999999</v>
      </c>
      <c r="K8" s="7"/>
      <c r="L8" s="5">
        <f>J8-J6</f>
        <v>16.492999999999995</v>
      </c>
      <c r="N8" s="6">
        <v>60.829700000000003</v>
      </c>
      <c r="O8" s="7">
        <v>-32.898600000000002</v>
      </c>
      <c r="P8" s="7">
        <v>220.50299999999999</v>
      </c>
      <c r="Q8" s="7"/>
      <c r="R8" s="5">
        <f>P8-P6</f>
        <v>15.59099999999998</v>
      </c>
    </row>
    <row r="9" spans="1:18" x14ac:dyDescent="0.15">
      <c r="A9" s="1">
        <v>4</v>
      </c>
      <c r="B9" s="6">
        <v>-44.494799999999998</v>
      </c>
      <c r="C9" s="7">
        <v>14.9345</v>
      </c>
      <c r="D9" s="7">
        <v>132.88</v>
      </c>
      <c r="E9" s="7"/>
      <c r="F9" s="5">
        <f>D9-D8</f>
        <v>-17.019000000000005</v>
      </c>
      <c r="H9" s="6">
        <v>-36.438800000000001</v>
      </c>
      <c r="I9" s="7">
        <v>15.8011</v>
      </c>
      <c r="J9" s="7">
        <v>168.11799999999999</v>
      </c>
      <c r="K9" s="7"/>
      <c r="L9" s="5">
        <f>J9-J6</f>
        <v>-0.9339999999999975</v>
      </c>
      <c r="N9" s="6">
        <v>-37.3065</v>
      </c>
      <c r="O9" s="7">
        <v>17.1812</v>
      </c>
      <c r="P9" s="7">
        <v>204.22399999999999</v>
      </c>
      <c r="Q9" s="7"/>
      <c r="R9" s="5">
        <f>P9-P6</f>
        <v>-0.6880000000000166</v>
      </c>
    </row>
    <row r="10" spans="1:18" x14ac:dyDescent="0.15">
      <c r="A10" s="1">
        <v>5</v>
      </c>
      <c r="B10" s="6">
        <v>4.2227399999999999</v>
      </c>
      <c r="C10" s="7">
        <v>14.907400000000001</v>
      </c>
      <c r="D10" s="7">
        <v>140.87700000000001</v>
      </c>
      <c r="E10" s="7"/>
      <c r="F10" s="5">
        <f>D10-D8</f>
        <v>-9.0219999999999914</v>
      </c>
      <c r="H10" s="6">
        <v>13.561299999999999</v>
      </c>
      <c r="I10" s="7">
        <v>15.942</v>
      </c>
      <c r="J10" s="7">
        <v>176.40299999999999</v>
      </c>
      <c r="K10" s="7"/>
      <c r="L10" s="5">
        <f>J10-J6</f>
        <v>7.3509999999999991</v>
      </c>
      <c r="N10" s="6">
        <v>11.2563</v>
      </c>
      <c r="O10" s="7">
        <v>17.212499999999999</v>
      </c>
      <c r="P10" s="7">
        <v>212.05199999999999</v>
      </c>
      <c r="Q10" s="7"/>
      <c r="R10" s="5">
        <f>P10-P6</f>
        <v>7.1399999999999864</v>
      </c>
    </row>
    <row r="11" spans="1:18" x14ac:dyDescent="0.15">
      <c r="A11" s="1">
        <v>6</v>
      </c>
      <c r="B11" s="6">
        <v>58.759700000000002</v>
      </c>
      <c r="C11" s="7">
        <v>14.6798</v>
      </c>
      <c r="D11" s="7">
        <v>149.899</v>
      </c>
      <c r="E11" s="7"/>
      <c r="F11" s="5">
        <f>D11-D8</f>
        <v>0</v>
      </c>
      <c r="H11" s="6">
        <v>65.775300000000001</v>
      </c>
      <c r="I11" s="7">
        <v>15.623100000000001</v>
      </c>
      <c r="J11" s="7">
        <v>184.98099999999999</v>
      </c>
      <c r="K11" s="7"/>
      <c r="L11" s="5">
        <f>J11-J6</f>
        <v>15.929000000000002</v>
      </c>
      <c r="N11" s="6">
        <v>61.047699999999999</v>
      </c>
      <c r="O11" s="7">
        <v>16.967500000000001</v>
      </c>
      <c r="P11" s="7">
        <v>219.70699999999999</v>
      </c>
      <c r="Q11" s="7"/>
      <c r="R11" s="5">
        <f>P11-P6</f>
        <v>14.794999999999987</v>
      </c>
    </row>
    <row r="12" spans="1:18" x14ac:dyDescent="0.15">
      <c r="B12" s="6"/>
      <c r="C12" s="7"/>
      <c r="D12" s="7"/>
      <c r="E12" s="11" t="s">
        <v>13</v>
      </c>
      <c r="F12" s="18"/>
      <c r="H12" s="6"/>
      <c r="I12" s="7"/>
      <c r="J12" s="7"/>
      <c r="K12" s="11" t="s">
        <v>13</v>
      </c>
      <c r="L12" s="18"/>
      <c r="N12" s="6"/>
      <c r="O12" s="7"/>
      <c r="P12" s="7"/>
      <c r="Q12" s="11" t="s">
        <v>13</v>
      </c>
      <c r="R12" s="18"/>
    </row>
    <row r="13" spans="1:18" x14ac:dyDescent="0.15">
      <c r="B13" s="12"/>
      <c r="C13" s="24" t="s">
        <v>24</v>
      </c>
      <c r="D13" s="24"/>
      <c r="E13" s="24"/>
      <c r="F13" s="17"/>
      <c r="H13" s="12"/>
      <c r="I13" s="24" t="s">
        <v>24</v>
      </c>
      <c r="J13" s="24"/>
      <c r="K13" s="24"/>
      <c r="L13" s="15"/>
      <c r="M13" s="2"/>
      <c r="N13" s="12"/>
      <c r="O13" s="24" t="s">
        <v>24</v>
      </c>
      <c r="P13" s="24"/>
      <c r="Q13" s="24"/>
      <c r="R13" s="17"/>
    </row>
    <row r="14" spans="1:18" x14ac:dyDescent="0.15">
      <c r="B14" s="12"/>
      <c r="C14" s="24"/>
      <c r="D14" s="24"/>
      <c r="E14" s="24"/>
      <c r="F14" s="17"/>
      <c r="H14" s="12"/>
      <c r="I14" s="24"/>
      <c r="J14" s="24"/>
      <c r="K14" s="24"/>
      <c r="L14" s="15"/>
      <c r="M14" s="2"/>
      <c r="N14" s="12"/>
      <c r="O14" s="24"/>
      <c r="P14" s="24"/>
      <c r="Q14" s="24"/>
      <c r="R14" s="17"/>
    </row>
    <row r="15" spans="1:18" x14ac:dyDescent="0.15">
      <c r="B15" s="3"/>
      <c r="C15" s="4"/>
      <c r="D15" s="4"/>
      <c r="E15" s="4" t="s">
        <v>20</v>
      </c>
      <c r="F15" s="5"/>
      <c r="H15" s="3"/>
      <c r="I15" s="4" t="s">
        <v>18</v>
      </c>
      <c r="J15" s="4" t="s">
        <v>19</v>
      </c>
      <c r="K15" s="4" t="s">
        <v>20</v>
      </c>
      <c r="L15" s="5"/>
      <c r="M15" s="4"/>
      <c r="N15" s="3"/>
      <c r="O15" s="4" t="s">
        <v>18</v>
      </c>
      <c r="P15" s="4" t="s">
        <v>19</v>
      </c>
      <c r="Q15" s="4" t="s">
        <v>20</v>
      </c>
      <c r="R15" s="5"/>
    </row>
    <row r="16" spans="1:18" x14ac:dyDescent="0.15">
      <c r="B16" s="3"/>
      <c r="C16" s="4" t="s">
        <v>21</v>
      </c>
      <c r="D16" s="4" t="s">
        <v>22</v>
      </c>
      <c r="E16" s="4" t="s">
        <v>23</v>
      </c>
      <c r="F16" s="5"/>
      <c r="H16" s="3"/>
      <c r="I16" s="4" t="s">
        <v>21</v>
      </c>
      <c r="J16" s="4" t="s">
        <v>22</v>
      </c>
      <c r="K16" s="4" t="s">
        <v>23</v>
      </c>
      <c r="L16" s="5"/>
      <c r="M16" s="4"/>
      <c r="N16" s="3"/>
      <c r="O16" s="4" t="s">
        <v>21</v>
      </c>
      <c r="P16" s="4" t="s">
        <v>22</v>
      </c>
      <c r="Q16" s="4" t="s">
        <v>23</v>
      </c>
      <c r="R16" s="5"/>
    </row>
    <row r="17" spans="1:18" x14ac:dyDescent="0.15">
      <c r="B17" s="6"/>
      <c r="C17" s="7"/>
      <c r="D17" s="7"/>
      <c r="E17" s="7"/>
      <c r="F17" s="5"/>
      <c r="H17" s="6"/>
      <c r="I17" s="7"/>
      <c r="J17" s="7"/>
      <c r="K17" s="7"/>
      <c r="L17" s="5"/>
      <c r="N17" s="6"/>
      <c r="O17" s="7"/>
      <c r="P17" s="7"/>
      <c r="Q17" s="7"/>
      <c r="R17" s="5"/>
    </row>
    <row r="18" spans="1:18" s="1" customFormat="1" ht="13.5" customHeight="1" x14ac:dyDescent="0.15">
      <c r="A18" s="23" t="s">
        <v>11</v>
      </c>
      <c r="B18" s="3"/>
      <c r="C18" s="4" t="s">
        <v>5</v>
      </c>
      <c r="D18" s="4" t="s">
        <v>9</v>
      </c>
      <c r="E18" s="4" t="s">
        <v>6</v>
      </c>
      <c r="F18" s="5" t="s">
        <v>10</v>
      </c>
      <c r="H18" s="3"/>
      <c r="I18" s="4" t="s">
        <v>5</v>
      </c>
      <c r="J18" s="4" t="s">
        <v>9</v>
      </c>
      <c r="K18" s="4" t="s">
        <v>6</v>
      </c>
      <c r="L18" s="5" t="s">
        <v>10</v>
      </c>
      <c r="N18" s="3"/>
      <c r="O18" s="4" t="s">
        <v>5</v>
      </c>
      <c r="P18" s="4" t="s">
        <v>9</v>
      </c>
      <c r="Q18" s="4" t="s">
        <v>6</v>
      </c>
      <c r="R18" s="5" t="s">
        <v>10</v>
      </c>
    </row>
    <row r="19" spans="1:18" s="1" customFormat="1" x14ac:dyDescent="0.15">
      <c r="A19" s="23"/>
      <c r="B19" s="3"/>
      <c r="C19" s="4"/>
      <c r="D19" s="4"/>
      <c r="E19" s="4"/>
      <c r="F19" s="5"/>
      <c r="H19" s="3" t="s">
        <v>15</v>
      </c>
      <c r="I19" s="4">
        <f>SQRT((H7-H6)^2+L7^2)</f>
        <v>51.026750472766736</v>
      </c>
      <c r="J19" s="4">
        <f>I19-51</f>
        <v>2.6750472766735811E-2</v>
      </c>
      <c r="K19" s="4">
        <f>I7-I6</f>
        <v>-0.11079999999999757</v>
      </c>
      <c r="L19" s="5">
        <f>K19-0</f>
        <v>-0.11079999999999757</v>
      </c>
      <c r="N19" s="3" t="s">
        <v>15</v>
      </c>
      <c r="O19" s="4">
        <f>SQRT((N7-N6)^2+R7^2)</f>
        <v>49.422603907928611</v>
      </c>
      <c r="P19" s="4">
        <f>O19-51</f>
        <v>-1.577396092071389</v>
      </c>
      <c r="Q19" s="4">
        <f>O7-O6</f>
        <v>-6.7399999999999238E-2</v>
      </c>
      <c r="R19" s="5">
        <f>Q19-0</f>
        <v>-6.7399999999999238E-2</v>
      </c>
    </row>
    <row r="20" spans="1:18" s="1" customFormat="1" x14ac:dyDescent="0.15">
      <c r="A20" s="23"/>
      <c r="B20" s="3"/>
      <c r="C20" s="4"/>
      <c r="D20" s="4"/>
      <c r="E20" s="4"/>
      <c r="F20" s="5"/>
      <c r="H20" s="3" t="s">
        <v>7</v>
      </c>
      <c r="I20" s="4">
        <f>SQRT((H8-H6)^2+L8^2)</f>
        <v>103.91016398509822</v>
      </c>
      <c r="J20" s="4">
        <f>I20-2*51</f>
        <v>1.9101639850982224</v>
      </c>
      <c r="K20" s="4">
        <f>I8-I6</f>
        <v>-0.3902000000000001</v>
      </c>
      <c r="L20" s="5">
        <f>K20-0</f>
        <v>-0.3902000000000001</v>
      </c>
      <c r="N20" s="3" t="s">
        <v>7</v>
      </c>
      <c r="O20" s="4">
        <f>SQRT((N8-N6)^2+R8^2)</f>
        <v>99.942584727432376</v>
      </c>
      <c r="P20" s="4">
        <f>O20-2*51</f>
        <v>-2.0574152725676242</v>
      </c>
      <c r="Q20" s="4">
        <f>O8-O6</f>
        <v>-0.23870000000000147</v>
      </c>
      <c r="R20" s="5">
        <f>Q20-0</f>
        <v>-0.23870000000000147</v>
      </c>
    </row>
    <row r="21" spans="1:18" s="1" customFormat="1" x14ac:dyDescent="0.15">
      <c r="A21" s="23"/>
      <c r="B21" s="3" t="s">
        <v>30</v>
      </c>
      <c r="C21" s="4">
        <f>SQRT((B9-B8)^2+(F9)^2)</f>
        <v>104.23556876249106</v>
      </c>
      <c r="D21" s="4">
        <f>C21-2*51</f>
        <v>2.2355687624910558</v>
      </c>
      <c r="E21" s="4">
        <f>C9-C8</f>
        <v>50.304000000000002</v>
      </c>
      <c r="F21" s="5">
        <f>E21-49</f>
        <v>1.304000000000002</v>
      </c>
      <c r="H21" s="3" t="s">
        <v>8</v>
      </c>
      <c r="I21" s="4">
        <f>H9-H6</f>
        <v>0.70570000000000022</v>
      </c>
      <c r="J21" s="4">
        <f>I21-0</f>
        <v>0.70570000000000022</v>
      </c>
      <c r="K21" s="4">
        <f>I9-I6</f>
        <v>49.801099999999998</v>
      </c>
      <c r="L21" s="5">
        <f>K21-49</f>
        <v>0.80109999999999815</v>
      </c>
      <c r="N21" s="3" t="s">
        <v>8</v>
      </c>
      <c r="O21" s="4">
        <f>N9-N6</f>
        <v>0.58279999999999887</v>
      </c>
      <c r="P21" s="4">
        <f>O21-0</f>
        <v>0.58279999999999887</v>
      </c>
      <c r="Q21" s="4">
        <f>O9-O6</f>
        <v>49.841099999999997</v>
      </c>
      <c r="R21" s="5">
        <f>Q21-49</f>
        <v>0.84109999999999729</v>
      </c>
    </row>
    <row r="22" spans="1:18" s="2" customFormat="1" x14ac:dyDescent="0.15">
      <c r="A22" s="23"/>
      <c r="B22" s="3" t="s">
        <v>31</v>
      </c>
      <c r="C22" s="4">
        <f>SQRT((B10-B9)^2+(F10)^2)</f>
        <v>49.545889715006631</v>
      </c>
      <c r="D22" s="16">
        <f>C22-51</f>
        <v>-1.4541102849933694</v>
      </c>
      <c r="E22" s="16">
        <f>C10-C8</f>
        <v>50.276900000000005</v>
      </c>
      <c r="F22" s="17">
        <f>E22-49</f>
        <v>1.2769000000000048</v>
      </c>
      <c r="H22" s="3" t="s">
        <v>16</v>
      </c>
      <c r="I22" s="4">
        <f>SQRT((H10-H6)^2+L10^2)</f>
        <v>51.235879563446545</v>
      </c>
      <c r="J22" s="14">
        <f>I22-51</f>
        <v>0.23587956344654515</v>
      </c>
      <c r="K22" s="14">
        <f>I10-I6</f>
        <v>49.942</v>
      </c>
      <c r="L22" s="15">
        <f>K22-49</f>
        <v>0.94200000000000017</v>
      </c>
      <c r="N22" s="3" t="s">
        <v>16</v>
      </c>
      <c r="O22" s="4">
        <f>SQRT((N10-N6)^2+R10^2)</f>
        <v>49.661550513047821</v>
      </c>
      <c r="P22" s="16">
        <f>O22-51</f>
        <v>-1.3384494869521788</v>
      </c>
      <c r="Q22" s="16">
        <f>O10-O6</f>
        <v>49.872399999999999</v>
      </c>
      <c r="R22" s="17">
        <f>Q22-49</f>
        <v>0.87239999999999895</v>
      </c>
    </row>
    <row r="23" spans="1:18" s="1" customFormat="1" x14ac:dyDescent="0.15">
      <c r="B23" s="3" t="s">
        <v>32</v>
      </c>
      <c r="C23" s="4">
        <f>B11-B8</f>
        <v>0.41770000000000351</v>
      </c>
      <c r="D23" s="4">
        <f>C23</f>
        <v>0.41770000000000351</v>
      </c>
      <c r="E23" s="4">
        <f>C11-C8</f>
        <v>50.049300000000002</v>
      </c>
      <c r="F23" s="5">
        <f>E23-49</f>
        <v>1.0493000000000023</v>
      </c>
      <c r="H23" s="3" t="s">
        <v>17</v>
      </c>
      <c r="I23" s="4">
        <f>SQRT((H11-H6)^2+L11^2)</f>
        <v>104.14517882763465</v>
      </c>
      <c r="J23" s="4">
        <f>I23-51*2</f>
        <v>2.145178827634652</v>
      </c>
      <c r="K23" s="4">
        <f>I11-I6</f>
        <v>49.623100000000001</v>
      </c>
      <c r="L23" s="5">
        <f>K23-49</f>
        <v>0.62310000000000088</v>
      </c>
      <c r="N23" s="3" t="s">
        <v>17</v>
      </c>
      <c r="O23" s="4">
        <f>SQRT((N11-N6)^2+R11^2)</f>
        <v>100.03710308680473</v>
      </c>
      <c r="P23" s="4">
        <f>O23-51*2</f>
        <v>-1.9628969131952658</v>
      </c>
      <c r="Q23" s="4">
        <f>O11-O6</f>
        <v>49.627400000000002</v>
      </c>
      <c r="R23" s="5">
        <f>Q23-49</f>
        <v>0.62740000000000151</v>
      </c>
    </row>
    <row r="24" spans="1:18" ht="14.25" thickBot="1" x14ac:dyDescent="0.2">
      <c r="B24" s="8" t="s">
        <v>14</v>
      </c>
      <c r="C24" s="9"/>
      <c r="D24" s="9">
        <f t="array" ref="D24">MAX(ABS(D19:D23))</f>
        <v>2.2355687624910558</v>
      </c>
      <c r="E24" s="9"/>
      <c r="F24" s="10">
        <f t="array" ref="F24">MAX(ABS(F19:F23))</f>
        <v>1.304000000000002</v>
      </c>
      <c r="H24" s="8" t="s">
        <v>14</v>
      </c>
      <c r="I24" s="9"/>
      <c r="J24" s="9">
        <f t="array" ref="J24">MAX(ABS(J19:J23))</f>
        <v>2.145178827634652</v>
      </c>
      <c r="K24" s="9"/>
      <c r="L24" s="10">
        <f t="array" ref="L24">MAX(ABS(L19:L23))</f>
        <v>0.94200000000000017</v>
      </c>
      <c r="N24" s="8" t="s">
        <v>14</v>
      </c>
      <c r="O24" s="9"/>
      <c r="P24" s="9">
        <f t="array" ref="P24">MAX(ABS(P19:P23))</f>
        <v>2.0574152725676242</v>
      </c>
      <c r="Q24" s="9"/>
      <c r="R24" s="10">
        <f t="array" ref="R24">MAX(ABS(R19:R23))</f>
        <v>0.87239999999999895</v>
      </c>
    </row>
    <row r="25" spans="1:18" x14ac:dyDescent="0.15">
      <c r="B25" s="1"/>
      <c r="C25" s="1"/>
      <c r="D25" s="1"/>
      <c r="E25" s="1"/>
    </row>
    <row r="30" spans="1:18" ht="13.5" customHeight="1" x14ac:dyDescent="0.15"/>
    <row r="32" spans="1:18" x14ac:dyDescent="0.15">
      <c r="B32" s="21" t="s">
        <v>26</v>
      </c>
      <c r="C32" s="21"/>
      <c r="D32" s="21"/>
      <c r="E32" s="21"/>
    </row>
    <row r="33" spans="2:5" x14ac:dyDescent="0.15">
      <c r="B33" s="21"/>
      <c r="C33" s="21"/>
      <c r="D33" s="21"/>
      <c r="E33" s="21"/>
    </row>
    <row r="34" spans="2:5" x14ac:dyDescent="0.15">
      <c r="B34" s="21"/>
      <c r="C34" s="21"/>
      <c r="D34" s="21"/>
      <c r="E34" s="21"/>
    </row>
    <row r="35" spans="2:5" x14ac:dyDescent="0.15">
      <c r="C35" s="19" t="s">
        <v>25</v>
      </c>
      <c r="D35" s="20"/>
    </row>
    <row r="36" spans="2:5" x14ac:dyDescent="0.15">
      <c r="C36" s="20"/>
      <c r="D36" s="20"/>
    </row>
    <row r="37" spans="2:5" x14ac:dyDescent="0.15">
      <c r="C37" s="20"/>
      <c r="D37" s="20"/>
    </row>
    <row r="38" spans="2:5" x14ac:dyDescent="0.15">
      <c r="C38" s="20"/>
      <c r="D38" s="20"/>
    </row>
    <row r="39" spans="2:5" x14ac:dyDescent="0.15">
      <c r="C39" s="20"/>
      <c r="D39" s="20"/>
    </row>
    <row r="40" spans="2:5" x14ac:dyDescent="0.15">
      <c r="C40" s="20"/>
      <c r="D40" s="20"/>
    </row>
  </sheetData>
  <mergeCells count="10">
    <mergeCell ref="C35:D40"/>
    <mergeCell ref="B32:E34"/>
    <mergeCell ref="B1:P2"/>
    <mergeCell ref="A18:A22"/>
    <mergeCell ref="I13:K14"/>
    <mergeCell ref="B3:F4"/>
    <mergeCell ref="H3:L4"/>
    <mergeCell ref="N3:R4"/>
    <mergeCell ref="C13:E14"/>
    <mergeCell ref="O13:Q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2018-08-06T03:20:51Z</dcterms:modified>
</cp:coreProperties>
</file>