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4" i="1" l="1" a="1"/>
  <c r="R24" i="1" s="1"/>
  <c r="P24" i="1" a="1"/>
  <c r="P24" i="1" s="1"/>
  <c r="L24" i="1" a="1"/>
  <c r="L24" i="1" s="1"/>
  <c r="J24" i="1" a="1"/>
  <c r="J24" i="1" s="1"/>
  <c r="F24" i="1" a="1"/>
  <c r="F24" i="1" s="1"/>
  <c r="D24" i="1" a="1"/>
  <c r="D24" i="1" s="1"/>
  <c r="D19" i="1"/>
  <c r="E23" i="1"/>
  <c r="F23" i="1" s="1"/>
  <c r="C23" i="1"/>
  <c r="D23" i="1" s="1"/>
  <c r="E22" i="1"/>
  <c r="F22" i="1" s="1"/>
  <c r="C22" i="1"/>
  <c r="D22" i="1" s="1"/>
  <c r="E21" i="1"/>
  <c r="F21" i="1" s="1"/>
  <c r="C21" i="1"/>
  <c r="D21" i="1" s="1"/>
  <c r="E20" i="1"/>
  <c r="F20" i="1" s="1"/>
  <c r="C20" i="1"/>
  <c r="D20" i="1" s="1"/>
  <c r="E19" i="1"/>
  <c r="F19" i="1" s="1"/>
  <c r="C19" i="1"/>
  <c r="F11" i="1"/>
  <c r="F10" i="1"/>
  <c r="Q23" i="1" l="1"/>
  <c r="R23" i="1" s="1"/>
  <c r="Q22" i="1"/>
  <c r="R22" i="1" s="1"/>
  <c r="Q21" i="1"/>
  <c r="R21" i="1" s="1"/>
  <c r="Q20" i="1"/>
  <c r="R20" i="1" s="1"/>
  <c r="Q19" i="1"/>
  <c r="R19" i="1" s="1"/>
  <c r="O23" i="1"/>
  <c r="P23" i="1" s="1"/>
  <c r="O22" i="1"/>
  <c r="P22" i="1" s="1"/>
  <c r="O21" i="1"/>
  <c r="P21" i="1" s="1"/>
  <c r="O20" i="1"/>
  <c r="O19" i="1"/>
  <c r="P19" i="1" s="1"/>
  <c r="P20" i="1"/>
  <c r="R8" i="1"/>
  <c r="R9" i="1"/>
  <c r="R10" i="1"/>
  <c r="R11" i="1"/>
  <c r="R7" i="1"/>
  <c r="R6" i="1"/>
  <c r="R12" i="1" s="1"/>
  <c r="K23" i="1"/>
  <c r="L23" i="1" s="1"/>
  <c r="K22" i="1"/>
  <c r="L22" i="1" s="1"/>
  <c r="K21" i="1"/>
  <c r="L21" i="1" s="1"/>
  <c r="K20" i="1"/>
  <c r="L20" i="1" s="1"/>
  <c r="K19" i="1"/>
  <c r="L19" i="1" s="1"/>
  <c r="I23" i="1"/>
  <c r="J23" i="1" s="1"/>
  <c r="I22" i="1"/>
  <c r="J22" i="1" s="1"/>
  <c r="I21" i="1"/>
  <c r="J21" i="1" s="1"/>
  <c r="I20" i="1"/>
  <c r="J20" i="1" s="1"/>
  <c r="I19" i="1"/>
  <c r="J19" i="1" s="1"/>
  <c r="L11" i="1"/>
  <c r="L10" i="1"/>
  <c r="L9" i="1"/>
  <c r="L8" i="1"/>
  <c r="L7" i="1"/>
  <c r="L12" i="1" s="1"/>
  <c r="L6" i="1"/>
  <c r="F9" i="1"/>
  <c r="F8" i="1"/>
  <c r="F7" i="1"/>
  <c r="F6" i="1"/>
  <c r="F12" i="1" l="1"/>
</calcChain>
</file>

<file path=xl/sharedStrings.xml><?xml version="1.0" encoding="utf-8"?>
<sst xmlns="http://schemas.openxmlformats.org/spreadsheetml/2006/main" count="74" uniqueCount="36">
  <si>
    <t>x</t>
    <phoneticPr fontId="1" type="noConversion"/>
  </si>
  <si>
    <t>y</t>
    <phoneticPr fontId="1" type="noConversion"/>
  </si>
  <si>
    <t>z</t>
    <phoneticPr fontId="1" type="noConversion"/>
  </si>
  <si>
    <t>测试样例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</si>
  <si>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</si>
  <si>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</si>
  <si>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</si>
  <si>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</si>
  <si>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测试结果</t>
    <phoneticPr fontId="1" type="noConversion"/>
  </si>
  <si>
    <t>x方向的距离</t>
    <phoneticPr fontId="1" type="noConversion"/>
  </si>
  <si>
    <t>y方向的距离</t>
    <phoneticPr fontId="1" type="noConversion"/>
  </si>
  <si>
    <t>1码和3码</t>
    <phoneticPr fontId="1" type="noConversion"/>
  </si>
  <si>
    <t>1码和4码</t>
  </si>
  <si>
    <t>x方向的误差</t>
    <phoneticPr fontId="1" type="noConversion"/>
  </si>
  <si>
    <t>y方向误差</t>
    <phoneticPr fontId="1" type="noConversion"/>
  </si>
  <si>
    <t>误差统计：</t>
    <phoneticPr fontId="1" type="noConversion"/>
  </si>
  <si>
    <t>z方向误差</t>
    <phoneticPr fontId="1" type="noConversion"/>
  </si>
  <si>
    <t>Z方向最大误差</t>
    <phoneticPr fontId="1" type="noConversion"/>
  </si>
  <si>
    <t>x,y最大误差</t>
    <phoneticPr fontId="1" type="noConversion"/>
  </si>
  <si>
    <t>1码和2码</t>
    <phoneticPr fontId="1" type="noConversion"/>
  </si>
  <si>
    <t>1码和5码</t>
  </si>
  <si>
    <t>1码和6码</t>
  </si>
  <si>
    <t>1码</t>
    <phoneticPr fontId="1" type="noConversion"/>
  </si>
  <si>
    <t>2码</t>
    <phoneticPr fontId="1" type="noConversion"/>
  </si>
  <si>
    <t>3码</t>
    <phoneticPr fontId="1" type="noConversion"/>
  </si>
  <si>
    <t>4码</t>
    <phoneticPr fontId="1" type="noConversion"/>
  </si>
  <si>
    <t>5码</t>
    <phoneticPr fontId="1" type="noConversion"/>
  </si>
  <si>
    <t>6码</t>
    <phoneticPr fontId="1" type="noConversion"/>
  </si>
  <si>
    <t>二维码排版</t>
    <phoneticPr fontId="1" type="noConversion"/>
  </si>
  <si>
    <t>二维码排版</t>
    <phoneticPr fontId="1" type="noConversion"/>
  </si>
  <si>
    <t>上下相邻两个码的距离：
x:0mm, y:49mm
左右相邻两个码的距离：
x:51mm, y:0mm</t>
    <phoneticPr fontId="1" type="noConversion"/>
  </si>
  <si>
    <t>摄像头在距离140mm时只能排到4个码，距离175和210的时候能拍到6个码</t>
    <phoneticPr fontId="1" type="noConversion"/>
  </si>
  <si>
    <t>Z轴距离为140mm</t>
    <phoneticPr fontId="1" type="noConversion"/>
  </si>
  <si>
    <t>Z轴距离为175mm</t>
    <phoneticPr fontId="1" type="noConversion"/>
  </si>
  <si>
    <t>Z轴距离为210mm</t>
    <phoneticPr fontId="1" type="noConversion"/>
  </si>
  <si>
    <t>x,y最大误差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</si>
</sst>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G18" sqref="G18"/>
    </sheetView>
  </sheetViews>
  <sheetFormatPr defaultRowHeight="13.5"/>
  <cols>
    <col min="1" max="1" width="9" style="1"/>
    <col min="2" max="2" width="13.375" customWidth="1"/>
    <col min="3" max="3" width="10.625" customWidth="1"/>
    <col min="4" max="4" width="11.5" customWidth="1"/>
    <col min="5" max="5" width="13.25" customWidth="1"/>
    <col min="6" max="6" width="11.75" style="1" customWidth="1"/>
    <col min="7" max="7" width="7.125" customWidth="1"/>
    <col min="8" max="8" width="13.75" customWidth="1"/>
    <col min="9" max="9" width="12.625" customWidth="1"/>
    <col min="10" max="10" width="14.125" customWidth="1"/>
    <col min="11" max="11" width="15" customWidth="1"/>
    <col min="12" max="12" width="11.25" customWidth="1"/>
    <col min="14" max="14" width="11.375" customWidth="1"/>
    <col min="17" max="17" width="16.375" customWidth="1"/>
    <col min="18" max="18" width="11.625" customWidth="1"/>
  </cols>
  <sheetData>
    <row r="1" spans="1:18">
      <c r="B1" s="22" t="s">
        <v>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"/>
      <c r="R1" s="2"/>
    </row>
    <row r="2" spans="1:18" ht="14.25" thickBot="1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"/>
      <c r="R2" s="2"/>
    </row>
    <row r="3" spans="1:18">
      <c r="B3" s="32" t="s">
        <v>32</v>
      </c>
      <c r="C3" s="33"/>
      <c r="D3" s="33"/>
      <c r="E3" s="33"/>
      <c r="F3" s="34"/>
      <c r="G3" s="2"/>
      <c r="H3" s="32" t="s">
        <v>33</v>
      </c>
      <c r="I3" s="33"/>
      <c r="J3" s="33"/>
      <c r="K3" s="33"/>
      <c r="L3" s="34"/>
      <c r="M3" s="2"/>
      <c r="N3" s="32" t="s">
        <v>34</v>
      </c>
      <c r="O3" s="33"/>
      <c r="P3" s="33"/>
      <c r="Q3" s="33"/>
      <c r="R3" s="34"/>
    </row>
    <row r="4" spans="1:18">
      <c r="B4" s="35"/>
      <c r="C4" s="30"/>
      <c r="D4" s="30"/>
      <c r="E4" s="30"/>
      <c r="F4" s="36"/>
      <c r="G4" s="2"/>
      <c r="H4" s="35"/>
      <c r="I4" s="30"/>
      <c r="J4" s="30"/>
      <c r="K4" s="30"/>
      <c r="L4" s="36"/>
      <c r="M4" s="2"/>
      <c r="N4" s="35"/>
      <c r="O4" s="30"/>
      <c r="P4" s="30"/>
      <c r="Q4" s="30"/>
      <c r="R4" s="36"/>
    </row>
    <row r="5" spans="1:18" s="1" customFormat="1">
      <c r="A5" s="1" t="s">
        <v>3</v>
      </c>
      <c r="B5" s="6" t="s">
        <v>0</v>
      </c>
      <c r="C5" s="7" t="s">
        <v>1</v>
      </c>
      <c r="D5" s="7" t="s">
        <v>2</v>
      </c>
      <c r="E5" s="7"/>
      <c r="F5" s="8" t="s">
        <v>16</v>
      </c>
      <c r="H5" s="6" t="s">
        <v>4</v>
      </c>
      <c r="I5" s="7" t="s">
        <v>5</v>
      </c>
      <c r="J5" s="7" t="s">
        <v>6</v>
      </c>
      <c r="K5" s="7"/>
      <c r="L5" s="8" t="s">
        <v>16</v>
      </c>
      <c r="N5" s="6" t="s">
        <v>7</v>
      </c>
      <c r="O5" s="7" t="s">
        <v>5</v>
      </c>
      <c r="P5" s="7" t="s">
        <v>2</v>
      </c>
      <c r="Q5" s="7"/>
      <c r="R5" s="8" t="s">
        <v>16</v>
      </c>
    </row>
    <row r="6" spans="1:18">
      <c r="A6" s="1">
        <v>1</v>
      </c>
      <c r="B6" s="9">
        <v>-53.052900000000001</v>
      </c>
      <c r="C6" s="10">
        <v>-34.205599999999997</v>
      </c>
      <c r="D6" s="10">
        <v>142.19399999999999</v>
      </c>
      <c r="E6" s="10"/>
      <c r="F6" s="8">
        <f>D6-140</f>
        <v>2.1939999999999884</v>
      </c>
      <c r="H6" s="9">
        <v>-48.334200000000003</v>
      </c>
      <c r="I6" s="10">
        <v>-32.869599999999998</v>
      </c>
      <c r="J6" s="10">
        <v>176.40299999999999</v>
      </c>
      <c r="K6" s="10"/>
      <c r="L6" s="11">
        <f t="shared" ref="L6:L11" si="0">J6-175</f>
        <v>1.4029999999999916</v>
      </c>
      <c r="N6" s="9">
        <v>-43.035800000000002</v>
      </c>
      <c r="O6" s="10">
        <v>-31.7483</v>
      </c>
      <c r="P6" s="10">
        <v>212.79300000000001</v>
      </c>
      <c r="Q6" s="10"/>
      <c r="R6" s="11">
        <f>P6-210</f>
        <v>2.7930000000000064</v>
      </c>
    </row>
    <row r="7" spans="1:18">
      <c r="A7" s="1">
        <v>2</v>
      </c>
      <c r="B7" s="9">
        <v>-1.12771</v>
      </c>
      <c r="C7" s="10">
        <v>-34.835700000000003</v>
      </c>
      <c r="D7" s="10">
        <v>142.86099999999999</v>
      </c>
      <c r="E7" s="10"/>
      <c r="F7" s="8">
        <f>D7-140</f>
        <v>2.86099999999999</v>
      </c>
      <c r="H7" s="9">
        <v>2.2345199999999998</v>
      </c>
      <c r="I7" s="10">
        <v>-33.255800000000001</v>
      </c>
      <c r="J7" s="10">
        <v>176.91499999999999</v>
      </c>
      <c r="K7" s="10"/>
      <c r="L7" s="11">
        <f t="shared" si="0"/>
        <v>1.914999999999992</v>
      </c>
      <c r="N7" s="9">
        <v>7.0573600000000001</v>
      </c>
      <c r="O7" s="10">
        <v>-32.1678</v>
      </c>
      <c r="P7" s="10">
        <v>212.79300000000001</v>
      </c>
      <c r="Q7" s="10"/>
      <c r="R7" s="11">
        <f>P7-210</f>
        <v>2.7930000000000064</v>
      </c>
    </row>
    <row r="8" spans="1:18">
      <c r="A8" s="1">
        <v>3</v>
      </c>
      <c r="B8" s="9">
        <v>50.746000000000002</v>
      </c>
      <c r="C8" s="10">
        <v>-35.198099999999997</v>
      </c>
      <c r="D8" s="10">
        <v>141.86199999999999</v>
      </c>
      <c r="E8" s="10"/>
      <c r="F8" s="8">
        <f>D8-140</f>
        <v>1.8619999999999948</v>
      </c>
      <c r="H8" s="9">
        <v>53.341299999999997</v>
      </c>
      <c r="I8" s="10">
        <v>-33.912999999999997</v>
      </c>
      <c r="J8" s="10">
        <v>176.40299999999999</v>
      </c>
      <c r="K8" s="10"/>
      <c r="L8" s="11">
        <f t="shared" si="0"/>
        <v>1.4029999999999916</v>
      </c>
      <c r="N8" s="9">
        <v>57.7714</v>
      </c>
      <c r="O8" s="10">
        <v>-32.456699999999998</v>
      </c>
      <c r="P8" s="10">
        <v>210.584</v>
      </c>
      <c r="Q8" s="10"/>
      <c r="R8" s="11">
        <f t="shared" ref="R8:R11" si="1">P8-210</f>
        <v>0.58400000000000318</v>
      </c>
    </row>
    <row r="9" spans="1:18">
      <c r="A9" s="1">
        <v>4</v>
      </c>
      <c r="B9" s="9">
        <v>-52.176400000000001</v>
      </c>
      <c r="C9" s="10">
        <v>15.545199999999999</v>
      </c>
      <c r="D9" s="10">
        <v>141.20400000000001</v>
      </c>
      <c r="E9" s="10"/>
      <c r="F9" s="8">
        <f>D9-140</f>
        <v>1.2040000000000077</v>
      </c>
      <c r="H9" s="9">
        <v>-47.915300000000002</v>
      </c>
      <c r="I9" s="10">
        <v>16.753599999999999</v>
      </c>
      <c r="J9" s="10">
        <v>176.40299999999999</v>
      </c>
      <c r="K9" s="10"/>
      <c r="L9" s="11">
        <f t="shared" si="0"/>
        <v>1.4029999999999916</v>
      </c>
      <c r="N9" s="9">
        <v>-42.389800000000001</v>
      </c>
      <c r="O9" s="10">
        <v>17.916699999999999</v>
      </c>
      <c r="P9" s="10">
        <v>211.316</v>
      </c>
      <c r="Q9" s="10"/>
      <c r="R9" s="11">
        <f t="shared" si="1"/>
        <v>1.3160000000000025</v>
      </c>
    </row>
    <row r="10" spans="1:18">
      <c r="A10" s="1">
        <v>5</v>
      </c>
      <c r="B10" s="9">
        <v>-0.62130200000000002</v>
      </c>
      <c r="C10" s="10">
        <v>15.3811</v>
      </c>
      <c r="D10" s="10">
        <v>140.55199999999999</v>
      </c>
      <c r="E10" s="15"/>
      <c r="F10" s="38">
        <f>D10-140</f>
        <v>0.5519999999999925</v>
      </c>
      <c r="H10" s="9">
        <v>2.6029200000000001</v>
      </c>
      <c r="I10" s="10">
        <v>16.541799999999999</v>
      </c>
      <c r="J10" s="10">
        <v>175.386</v>
      </c>
      <c r="K10" s="10"/>
      <c r="L10" s="11">
        <f t="shared" si="0"/>
        <v>0.38599999999999568</v>
      </c>
      <c r="N10" s="9">
        <v>7.3835100000000002</v>
      </c>
      <c r="O10" s="10">
        <v>17.785499999999999</v>
      </c>
      <c r="P10" s="10">
        <v>210.584</v>
      </c>
      <c r="Q10" s="10"/>
      <c r="R10" s="11">
        <f t="shared" si="1"/>
        <v>0.58400000000000318</v>
      </c>
    </row>
    <row r="11" spans="1:18">
      <c r="A11" s="1">
        <v>6</v>
      </c>
      <c r="B11" s="9">
        <v>50.711399999999998</v>
      </c>
      <c r="C11" s="10">
        <v>14.838699999999999</v>
      </c>
      <c r="D11" s="10">
        <v>140.22800000000001</v>
      </c>
      <c r="E11" s="10"/>
      <c r="F11" s="8">
        <f>D11-140</f>
        <v>0.22800000000000864</v>
      </c>
      <c r="H11" s="9">
        <v>53.424300000000002</v>
      </c>
      <c r="I11" s="10">
        <v>16.091999999999999</v>
      </c>
      <c r="J11" s="10">
        <v>174.88200000000001</v>
      </c>
      <c r="K11" s="10"/>
      <c r="L11" s="11">
        <f t="shared" si="0"/>
        <v>-0.117999999999995</v>
      </c>
      <c r="N11" s="9">
        <v>57.928600000000003</v>
      </c>
      <c r="O11" s="10">
        <v>17.379300000000001</v>
      </c>
      <c r="P11" s="10">
        <v>209.858</v>
      </c>
      <c r="Q11" s="10"/>
      <c r="R11" s="11">
        <f t="shared" si="1"/>
        <v>-0.14199999999999591</v>
      </c>
    </row>
    <row r="12" spans="1:18">
      <c r="B12" s="9"/>
      <c r="C12" s="10"/>
      <c r="D12" s="10"/>
      <c r="E12" s="15" t="s">
        <v>17</v>
      </c>
      <c r="F12" s="40">
        <f>MAX(F6:F11)</f>
        <v>2.86099999999999</v>
      </c>
      <c r="H12" s="9"/>
      <c r="I12" s="10"/>
      <c r="J12" s="10"/>
      <c r="K12" s="15" t="s">
        <v>17</v>
      </c>
      <c r="L12" s="39">
        <f>L7</f>
        <v>1.914999999999992</v>
      </c>
      <c r="N12" s="9"/>
      <c r="O12" s="10"/>
      <c r="P12" s="10"/>
      <c r="Q12" s="15" t="s">
        <v>17</v>
      </c>
      <c r="R12" s="39">
        <f>R6</f>
        <v>2.7930000000000064</v>
      </c>
    </row>
    <row r="13" spans="1:18">
      <c r="B13" s="16"/>
      <c r="C13" s="24" t="s">
        <v>29</v>
      </c>
      <c r="D13" s="28"/>
      <c r="E13" s="25"/>
      <c r="F13" s="18"/>
      <c r="H13" s="16"/>
      <c r="I13" s="24" t="s">
        <v>29</v>
      </c>
      <c r="J13" s="28"/>
      <c r="K13" s="25"/>
      <c r="L13" s="5"/>
      <c r="M13" s="2"/>
      <c r="N13" s="9"/>
      <c r="O13" s="10"/>
      <c r="P13" s="10"/>
      <c r="Q13" s="4"/>
      <c r="R13" s="5"/>
    </row>
    <row r="14" spans="1:18">
      <c r="B14" s="16"/>
      <c r="C14" s="29"/>
      <c r="D14" s="30"/>
      <c r="E14" s="31"/>
      <c r="F14" s="18"/>
      <c r="H14" s="16"/>
      <c r="I14" s="29"/>
      <c r="J14" s="30"/>
      <c r="K14" s="31"/>
      <c r="L14" s="5"/>
      <c r="M14" s="2"/>
      <c r="N14" s="9"/>
      <c r="O14" s="24" t="s">
        <v>28</v>
      </c>
      <c r="P14" s="28"/>
      <c r="Q14" s="25"/>
      <c r="R14" s="5"/>
    </row>
    <row r="15" spans="1:18">
      <c r="B15" s="9"/>
      <c r="C15" s="3" t="s">
        <v>22</v>
      </c>
      <c r="D15" s="3" t="s">
        <v>23</v>
      </c>
      <c r="E15" s="3" t="s">
        <v>24</v>
      </c>
      <c r="F15" s="8"/>
      <c r="H15" s="6"/>
      <c r="I15" s="3" t="s">
        <v>22</v>
      </c>
      <c r="J15" s="3" t="s">
        <v>23</v>
      </c>
      <c r="K15" s="3" t="s">
        <v>24</v>
      </c>
      <c r="L15" s="8"/>
      <c r="M15" s="7"/>
      <c r="N15" s="9"/>
      <c r="O15" s="26"/>
      <c r="P15" s="37"/>
      <c r="Q15" s="27"/>
      <c r="R15" s="8"/>
    </row>
    <row r="16" spans="1:18">
      <c r="B16" s="9"/>
      <c r="C16" s="3" t="s">
        <v>25</v>
      </c>
      <c r="D16" s="3" t="s">
        <v>26</v>
      </c>
      <c r="E16" s="3" t="s">
        <v>27</v>
      </c>
      <c r="F16" s="8"/>
      <c r="H16" s="6"/>
      <c r="I16" s="3" t="s">
        <v>25</v>
      </c>
      <c r="J16" s="3" t="s">
        <v>26</v>
      </c>
      <c r="K16" s="3" t="s">
        <v>27</v>
      </c>
      <c r="L16" s="8"/>
      <c r="M16" s="7"/>
      <c r="N16" s="9"/>
      <c r="O16" s="3" t="s">
        <v>22</v>
      </c>
      <c r="P16" s="3" t="s">
        <v>23</v>
      </c>
      <c r="Q16" s="3" t="s">
        <v>24</v>
      </c>
      <c r="R16" s="8"/>
    </row>
    <row r="17" spans="1:18">
      <c r="B17" s="9"/>
      <c r="C17" s="10"/>
      <c r="D17" s="10"/>
      <c r="E17" s="10"/>
      <c r="F17" s="8"/>
      <c r="H17" s="9"/>
      <c r="I17" s="10"/>
      <c r="J17" s="10"/>
      <c r="K17" s="10"/>
      <c r="L17" s="11"/>
      <c r="N17" s="9"/>
      <c r="O17" s="3" t="s">
        <v>25</v>
      </c>
      <c r="P17" s="3" t="s">
        <v>26</v>
      </c>
      <c r="Q17" s="3" t="s">
        <v>27</v>
      </c>
      <c r="R17" s="11"/>
    </row>
    <row r="18" spans="1:18" s="1" customFormat="1" ht="13.5" customHeight="1">
      <c r="A18" s="23" t="s">
        <v>15</v>
      </c>
      <c r="B18" s="6"/>
      <c r="C18" s="7" t="s">
        <v>9</v>
      </c>
      <c r="D18" s="7" t="s">
        <v>13</v>
      </c>
      <c r="E18" s="7" t="s">
        <v>10</v>
      </c>
      <c r="F18" s="8" t="s">
        <v>14</v>
      </c>
      <c r="H18" s="6"/>
      <c r="I18" s="7" t="s">
        <v>9</v>
      </c>
      <c r="J18" s="7" t="s">
        <v>13</v>
      </c>
      <c r="K18" s="7" t="s">
        <v>10</v>
      </c>
      <c r="L18" s="8" t="s">
        <v>14</v>
      </c>
      <c r="N18" s="6"/>
      <c r="O18" s="7" t="s">
        <v>9</v>
      </c>
      <c r="P18" s="7" t="s">
        <v>13</v>
      </c>
      <c r="Q18" s="7" t="s">
        <v>10</v>
      </c>
      <c r="R18" s="8" t="s">
        <v>14</v>
      </c>
    </row>
    <row r="19" spans="1:18" s="1" customFormat="1">
      <c r="A19" s="23"/>
      <c r="B19" s="6" t="s">
        <v>19</v>
      </c>
      <c r="C19" s="7">
        <f>B7-B6</f>
        <v>51.925190000000001</v>
      </c>
      <c r="D19" s="7">
        <f>C19-51</f>
        <v>0.92519000000000062</v>
      </c>
      <c r="E19" s="7">
        <f>C7-C6</f>
        <v>-0.63010000000000588</v>
      </c>
      <c r="F19" s="8">
        <f>E19-0</f>
        <v>-0.63010000000000588</v>
      </c>
      <c r="H19" s="6" t="s">
        <v>19</v>
      </c>
      <c r="I19" s="7">
        <f>H7-H6</f>
        <v>50.568719999999999</v>
      </c>
      <c r="J19" s="7">
        <f>I19-51</f>
        <v>-0.431280000000001</v>
      </c>
      <c r="K19" s="7">
        <f>I7-I6</f>
        <v>-0.38620000000000232</v>
      </c>
      <c r="L19" s="8">
        <f>K19-0</f>
        <v>-0.38620000000000232</v>
      </c>
      <c r="N19" s="6" t="s">
        <v>19</v>
      </c>
      <c r="O19" s="7">
        <f>N7-N6</f>
        <v>50.093160000000005</v>
      </c>
      <c r="P19" s="7">
        <f>O19-51</f>
        <v>-0.90683999999999543</v>
      </c>
      <c r="Q19" s="7">
        <f>O7-O6</f>
        <v>-0.41949999999999932</v>
      </c>
      <c r="R19" s="8">
        <f>Q19-0</f>
        <v>-0.41949999999999932</v>
      </c>
    </row>
    <row r="20" spans="1:18" s="1" customFormat="1">
      <c r="A20" s="23"/>
      <c r="B20" s="6" t="s">
        <v>11</v>
      </c>
      <c r="C20" s="7">
        <f>B8-B6</f>
        <v>103.7989</v>
      </c>
      <c r="D20" s="7">
        <f>C20-2*51</f>
        <v>1.7989000000000033</v>
      </c>
      <c r="E20" s="7">
        <f>C8-C6</f>
        <v>-0.99249999999999972</v>
      </c>
      <c r="F20" s="8">
        <f>E20-0</f>
        <v>-0.99249999999999972</v>
      </c>
      <c r="H20" s="6" t="s">
        <v>11</v>
      </c>
      <c r="I20" s="7">
        <f>H8-H6</f>
        <v>101.6755</v>
      </c>
      <c r="J20" s="7">
        <f>I20-2*51</f>
        <v>-0.32450000000000045</v>
      </c>
      <c r="K20" s="7">
        <f>I8-I6</f>
        <v>-1.0433999999999983</v>
      </c>
      <c r="L20" s="8">
        <f>K20-0</f>
        <v>-1.0433999999999983</v>
      </c>
      <c r="N20" s="6" t="s">
        <v>11</v>
      </c>
      <c r="O20" s="7">
        <f>N8-N6</f>
        <v>100.80719999999999</v>
      </c>
      <c r="P20" s="7">
        <f>O20-2*51</f>
        <v>-1.1928000000000054</v>
      </c>
      <c r="Q20" s="7">
        <f>O8-O6</f>
        <v>-0.70839999999999748</v>
      </c>
      <c r="R20" s="8">
        <f>Q20-0</f>
        <v>-0.70839999999999748</v>
      </c>
    </row>
    <row r="21" spans="1:18" s="1" customFormat="1">
      <c r="A21" s="23"/>
      <c r="B21" s="6" t="s">
        <v>12</v>
      </c>
      <c r="C21" s="7">
        <f>B9-B6</f>
        <v>0.87650000000000006</v>
      </c>
      <c r="D21" s="7">
        <f>C21-0</f>
        <v>0.87650000000000006</v>
      </c>
      <c r="E21" s="7">
        <f>C9-C6</f>
        <v>49.750799999999998</v>
      </c>
      <c r="F21" s="8">
        <f>E21-49</f>
        <v>0.75079999999999814</v>
      </c>
      <c r="H21" s="6" t="s">
        <v>12</v>
      </c>
      <c r="I21" s="7">
        <f>H9-H6</f>
        <v>0.41890000000000072</v>
      </c>
      <c r="J21" s="7">
        <f>I21-0</f>
        <v>0.41890000000000072</v>
      </c>
      <c r="K21" s="7">
        <f>I9-I6</f>
        <v>49.623199999999997</v>
      </c>
      <c r="L21" s="8">
        <f>K21-49</f>
        <v>0.62319999999999709</v>
      </c>
      <c r="N21" s="6" t="s">
        <v>12</v>
      </c>
      <c r="O21" s="7">
        <f>N9-N6</f>
        <v>0.6460000000000008</v>
      </c>
      <c r="P21" s="7">
        <f>O21-0</f>
        <v>0.6460000000000008</v>
      </c>
      <c r="Q21" s="7">
        <f>O9-O6</f>
        <v>49.664999999999999</v>
      </c>
      <c r="R21" s="8">
        <f>Q21-49</f>
        <v>0.66499999999999915</v>
      </c>
    </row>
    <row r="22" spans="1:18" s="2" customFormat="1">
      <c r="A22" s="23"/>
      <c r="B22" s="6" t="s">
        <v>20</v>
      </c>
      <c r="C22" s="17">
        <f>B10-B6</f>
        <v>52.431598000000001</v>
      </c>
      <c r="D22" s="17">
        <f>C22-51</f>
        <v>1.431598000000001</v>
      </c>
      <c r="E22" s="17">
        <f>C10-C6</f>
        <v>49.586699999999993</v>
      </c>
      <c r="F22" s="18">
        <f>E22-49</f>
        <v>0.58669999999999334</v>
      </c>
      <c r="H22" s="6" t="s">
        <v>20</v>
      </c>
      <c r="I22" s="4">
        <f>H10-H6</f>
        <v>50.93712</v>
      </c>
      <c r="J22" s="4">
        <f>I22-51</f>
        <v>-6.2879999999999825E-2</v>
      </c>
      <c r="K22" s="4">
        <f>I10-I6</f>
        <v>49.4114</v>
      </c>
      <c r="L22" s="5">
        <f>K22-49</f>
        <v>0.41140000000000043</v>
      </c>
      <c r="N22" s="6" t="s">
        <v>20</v>
      </c>
      <c r="O22" s="4">
        <f>N10-N6</f>
        <v>50.419310000000003</v>
      </c>
      <c r="P22" s="4">
        <f>O22-51</f>
        <v>-0.58068999999999704</v>
      </c>
      <c r="Q22" s="4">
        <f>O10-O6</f>
        <v>49.533799999999999</v>
      </c>
      <c r="R22" s="5">
        <f>Q22-49</f>
        <v>0.53379999999999939</v>
      </c>
    </row>
    <row r="23" spans="1:18" s="1" customFormat="1">
      <c r="B23" s="6" t="s">
        <v>21</v>
      </c>
      <c r="C23" s="7">
        <f>B11-B6</f>
        <v>103.76429999999999</v>
      </c>
      <c r="D23" s="7">
        <f>C23-51*2</f>
        <v>1.7642999999999915</v>
      </c>
      <c r="E23" s="7">
        <f>C11-C6</f>
        <v>49.044299999999993</v>
      </c>
      <c r="F23" s="8">
        <f>E23-49</f>
        <v>4.4299999999992679E-2</v>
      </c>
      <c r="H23" s="6" t="s">
        <v>21</v>
      </c>
      <c r="I23" s="7">
        <f>H11-H6</f>
        <v>101.7585</v>
      </c>
      <c r="J23" s="7">
        <f>I23-51*2</f>
        <v>-0.24150000000000205</v>
      </c>
      <c r="K23" s="7">
        <f>I11-I6</f>
        <v>48.961599999999997</v>
      </c>
      <c r="L23" s="8">
        <f>K23-49</f>
        <v>-3.8400000000002876E-2</v>
      </c>
      <c r="N23" s="6" t="s">
        <v>21</v>
      </c>
      <c r="O23" s="7">
        <f>N11-N6</f>
        <v>100.96440000000001</v>
      </c>
      <c r="P23" s="7">
        <f>O23-51*2</f>
        <v>-1.0355999999999881</v>
      </c>
      <c r="Q23" s="7">
        <f>O11-O6</f>
        <v>49.127600000000001</v>
      </c>
      <c r="R23" s="8">
        <f>Q23-49</f>
        <v>0.12760000000000105</v>
      </c>
    </row>
    <row r="24" spans="1:18" ht="14.25" thickBot="1">
      <c r="B24" s="12" t="s">
        <v>18</v>
      </c>
      <c r="C24" s="13"/>
      <c r="D24" s="13">
        <f t="array" ref="D24">MAX(ABS(D19:D23))</f>
        <v>1.7989000000000033</v>
      </c>
      <c r="E24" s="13"/>
      <c r="F24" s="14">
        <f t="array" ref="F24">MAX(ABS(F19:F23))</f>
        <v>0.99249999999999972</v>
      </c>
      <c r="H24" s="12" t="s">
        <v>18</v>
      </c>
      <c r="I24" s="13"/>
      <c r="J24" s="13">
        <f t="array" ref="J24">MAX(ABS(J19:J23))</f>
        <v>0.431280000000001</v>
      </c>
      <c r="K24" s="13"/>
      <c r="L24" s="13">
        <f t="array" ref="L24">MAX(ABS(L19:L23))</f>
        <v>1.0433999999999983</v>
      </c>
      <c r="N24" s="12" t="s">
        <v>35</v>
      </c>
      <c r="O24" s="13"/>
      <c r="P24" s="13">
        <f t="array" ref="P24">MAX(ABS(P19:P23))</f>
        <v>1.1928000000000054</v>
      </c>
      <c r="Q24" s="13"/>
      <c r="R24" s="13">
        <f t="array" ref="R24">MAX(ABS(R19:R23))</f>
        <v>0.70839999999999748</v>
      </c>
    </row>
    <row r="25" spans="1:18">
      <c r="B25" s="1"/>
      <c r="C25" s="1"/>
      <c r="D25" s="1"/>
      <c r="E25" s="1"/>
    </row>
    <row r="30" spans="1:18" ht="13.5" customHeight="1"/>
    <row r="32" spans="1:18">
      <c r="B32" s="21" t="s">
        <v>31</v>
      </c>
      <c r="C32" s="21"/>
      <c r="D32" s="21"/>
      <c r="E32" s="21"/>
    </row>
    <row r="33" spans="2:5">
      <c r="B33" s="21"/>
      <c r="C33" s="21"/>
      <c r="D33" s="21"/>
      <c r="E33" s="21"/>
    </row>
    <row r="34" spans="2:5">
      <c r="B34" s="21"/>
      <c r="C34" s="21"/>
      <c r="D34" s="21"/>
      <c r="E34" s="21"/>
    </row>
    <row r="35" spans="2:5">
      <c r="C35" s="19" t="s">
        <v>30</v>
      </c>
      <c r="D35" s="20"/>
    </row>
    <row r="36" spans="2:5">
      <c r="C36" s="20"/>
      <c r="D36" s="20"/>
    </row>
    <row r="37" spans="2:5">
      <c r="C37" s="20"/>
      <c r="D37" s="20"/>
    </row>
    <row r="38" spans="2:5">
      <c r="C38" s="20"/>
      <c r="D38" s="20"/>
    </row>
    <row r="39" spans="2:5">
      <c r="C39" s="20"/>
      <c r="D39" s="20"/>
    </row>
    <row r="40" spans="2:5">
      <c r="C40" s="20"/>
      <c r="D40" s="20"/>
    </row>
  </sheetData>
  <mergeCells count="10">
    <mergeCell ref="C35:D40"/>
    <mergeCell ref="B32:E34"/>
    <mergeCell ref="B1:P2"/>
    <mergeCell ref="A18:A22"/>
    <mergeCell ref="I13:K14"/>
    <mergeCell ref="B3:F4"/>
    <mergeCell ref="H3:L4"/>
    <mergeCell ref="N3:R4"/>
    <mergeCell ref="O14:Q15"/>
    <mergeCell ref="C13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2018-08-06T02:49:11Z</dcterms:modified>
</cp:coreProperties>
</file>