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data\MyPhD\operating-systems\assignments\assignment3\results\"/>
    </mc:Choice>
  </mc:AlternateContent>
  <xr:revisionPtr revIDLastSave="0" documentId="13_ncr:1_{10F9E251-2735-4D88-9C17-BE63C633580D}" xr6:coauthVersionLast="44" xr6:coauthVersionMax="44" xr10:uidLastSave="{00000000-0000-0000-0000-000000000000}"/>
  <bookViews>
    <workbookView xWindow="29415" yWindow="405" windowWidth="27405" windowHeight="15195" xr2:uid="{00000000-000D-0000-FFFF-FFFF00000000}"/>
  </bookViews>
  <sheets>
    <sheet name="Learning Results" sheetId="4" r:id="rId1"/>
    <sheet name="Continuous Dynamic Results" sheetId="2" r:id="rId2"/>
    <sheet name="Limited Static Results" sheetId="1" r:id="rId3"/>
    <sheet name="Operating System Result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62" i="1" l="1"/>
  <c r="N62" i="1"/>
  <c r="M62" i="1"/>
  <c r="L62" i="1"/>
  <c r="K62" i="1"/>
  <c r="J62" i="1"/>
  <c r="I62" i="1"/>
  <c r="H62" i="1"/>
  <c r="G62" i="1"/>
  <c r="F62" i="1"/>
  <c r="C44" i="1"/>
  <c r="B44" i="1"/>
  <c r="C36" i="1"/>
  <c r="B36" i="1"/>
  <c r="C37" i="1"/>
  <c r="B37" i="1"/>
  <c r="E38" i="4"/>
  <c r="E37" i="4" s="1"/>
  <c r="D38" i="4"/>
  <c r="D37" i="4" s="1"/>
  <c r="C38" i="4"/>
  <c r="C37" i="4" s="1"/>
  <c r="B38" i="4"/>
  <c r="B37" i="4" s="1"/>
  <c r="I36" i="3" l="1"/>
  <c r="I35" i="3"/>
  <c r="I34" i="3"/>
  <c r="I33" i="3"/>
  <c r="E36" i="3"/>
  <c r="E35" i="3"/>
  <c r="E34" i="3"/>
  <c r="E33" i="3"/>
  <c r="H32" i="3"/>
  <c r="D32" i="3"/>
  <c r="F32" i="3"/>
  <c r="I32" i="3" s="1"/>
  <c r="G32" i="3"/>
  <c r="H40" i="2"/>
  <c r="G40" i="2"/>
  <c r="F40" i="2"/>
  <c r="E40" i="2"/>
  <c r="D40" i="2"/>
  <c r="C40" i="2"/>
  <c r="B40" i="2"/>
  <c r="C32" i="3" l="1"/>
  <c r="B32" i="3"/>
  <c r="E32" i="3" s="1"/>
  <c r="O104" i="1" l="1"/>
  <c r="N104" i="1"/>
  <c r="M104" i="1"/>
  <c r="L104" i="1"/>
  <c r="K104" i="1"/>
  <c r="J104" i="1"/>
  <c r="I104" i="1"/>
  <c r="H104" i="1"/>
  <c r="G104" i="1"/>
  <c r="F104" i="1"/>
  <c r="O96" i="1"/>
  <c r="N96" i="1"/>
  <c r="M96" i="1"/>
  <c r="L96" i="1"/>
  <c r="K96" i="1"/>
  <c r="J96" i="1"/>
  <c r="I96" i="1"/>
  <c r="H96" i="1"/>
  <c r="G96" i="1"/>
  <c r="F96" i="1"/>
  <c r="O88" i="1"/>
  <c r="N88" i="1"/>
  <c r="M88" i="1"/>
  <c r="L88" i="1"/>
  <c r="K88" i="1"/>
  <c r="J88" i="1"/>
  <c r="I88" i="1"/>
  <c r="H88" i="1"/>
  <c r="G88" i="1"/>
  <c r="F88" i="1"/>
  <c r="O80" i="1"/>
  <c r="N80" i="1"/>
  <c r="M80" i="1"/>
  <c r="L80" i="1"/>
  <c r="K80" i="1"/>
  <c r="J80" i="1"/>
  <c r="I80" i="1"/>
  <c r="H80" i="1"/>
  <c r="G80" i="1"/>
  <c r="F80" i="1"/>
  <c r="D80" i="1" l="1"/>
  <c r="D88" i="1"/>
  <c r="D96" i="1"/>
  <c r="D104" i="1"/>
  <c r="D62" i="1"/>
  <c r="D109" i="1"/>
  <c r="D108" i="1"/>
  <c r="D107" i="1"/>
  <c r="D106" i="1"/>
  <c r="D105" i="1"/>
  <c r="D101" i="1"/>
  <c r="D100" i="1"/>
  <c r="D99" i="1"/>
  <c r="D98" i="1"/>
  <c r="D97" i="1"/>
  <c r="D93" i="1"/>
  <c r="D92" i="1"/>
  <c r="D91" i="1"/>
  <c r="D90" i="1"/>
  <c r="D89" i="1"/>
  <c r="D112" i="1" l="1"/>
  <c r="D85" i="1"/>
  <c r="D117" i="1" s="1"/>
  <c r="D84" i="1"/>
  <c r="D116" i="1" s="1"/>
  <c r="D83" i="1"/>
  <c r="D115" i="1" s="1"/>
  <c r="D82" i="1"/>
  <c r="D114" i="1" s="1"/>
  <c r="D81" i="1"/>
  <c r="D113" i="1" s="1"/>
  <c r="D67" i="1"/>
  <c r="D66" i="1"/>
  <c r="D65" i="1"/>
  <c r="D64" i="1"/>
  <c r="D63" i="1"/>
</calcChain>
</file>

<file path=xl/sharedStrings.xml><?xml version="1.0" encoding="utf-8"?>
<sst xmlns="http://schemas.openxmlformats.org/spreadsheetml/2006/main" count="582" uniqueCount="183">
  <si>
    <t>experience replay</t>
  </si>
  <si>
    <t>exploration</t>
  </si>
  <si>
    <t>average Q-learn loss</t>
  </si>
  <si>
    <t>threads</t>
  </si>
  <si>
    <t>experience size</t>
  </si>
  <si>
    <t>shared experience</t>
  </si>
  <si>
    <t>Test Results</t>
  </si>
  <si>
    <t>experience minimum</t>
  </si>
  <si>
    <t>reward items</t>
  </si>
  <si>
    <t>punishment items</t>
  </si>
  <si>
    <t>smooth-ish reward</t>
  </si>
  <si>
    <t>Configuration</t>
  </si>
  <si>
    <t>The test measure how the agent navigates the environment, processes reward and punishment signals and halts as soon as all rewards have been found.</t>
  </si>
  <si>
    <t>The experiments were performed on a machine with 4 logical Intel ® Xeon® CPU @3.00GHz processors (8 logical processors), 16GB memory (L1 cache:256KB, L2 cache:1MB, L3 cache:8MB) and Windows 10 operating system.</t>
  </si>
  <si>
    <t>Assumptions</t>
  </si>
  <si>
    <t>Test Average</t>
  </si>
  <si>
    <t>Test Metrics</t>
  </si>
  <si>
    <t>Test Summary</t>
  </si>
  <si>
    <t>Purpose</t>
  </si>
  <si>
    <t>Details</t>
  </si>
  <si>
    <t>Results</t>
  </si>
  <si>
    <t>test runs - instance0</t>
  </si>
  <si>
    <t>test runs - instance1</t>
  </si>
  <si>
    <t>test runs - instance2</t>
  </si>
  <si>
    <t>age (cycles)</t>
  </si>
  <si>
    <t>The following tests were executed to determine the impact of the various configurations, including the usage of multiple threads and shared memory in a dynamic environment.</t>
  </si>
  <si>
    <t>The following tests were executed to determine the impact of the various configurations, including the usage of multiple threads and shared memory in a static environment.</t>
  </si>
  <si>
    <t>Driver</t>
  </si>
  <si>
    <t>Comparison</t>
  </si>
  <si>
    <t>Metrics</t>
  </si>
  <si>
    <t>average age (cycles)</t>
  </si>
  <si>
    <t>average experience replay</t>
  </si>
  <si>
    <t>average exploration</t>
  </si>
  <si>
    <t>average smooth-ish reward</t>
  </si>
  <si>
    <t>elapsed time (mins)</t>
  </si>
  <si>
    <t>when evaluating a fixed number of items with each using their own copy of a similar environment with items in the same static location.</t>
  </si>
  <si>
    <t>1-thread</t>
  </si>
  <si>
    <t>4-threads</t>
  </si>
  <si>
    <t>2-threads</t>
  </si>
  <si>
    <t>1-process</t>
  </si>
  <si>
    <t>items processed</t>
  </si>
  <si>
    <t>26:15</t>
  </si>
  <si>
    <t>17:20</t>
  </si>
  <si>
    <t>19:40</t>
  </si>
  <si>
    <t>7:40</t>
  </si>
  <si>
    <t>11:50</t>
  </si>
  <si>
    <t>13:32</t>
  </si>
  <si>
    <t>11:10</t>
  </si>
  <si>
    <t>The results indicated 4 threads with shared experience implemented using the singleton pattern produced best result based on highest items processed, highest average reward and lowest average loss,</t>
  </si>
  <si>
    <t>The results indicated that running as thread vs. process are similar, although using threads simplifies communication between the driver and agents.</t>
  </si>
  <si>
    <t>exploration epsilon</t>
  </si>
  <si>
    <t>elapsed time (mins:secs.ms)</t>
  </si>
  <si>
    <t>Processor #3</t>
  </si>
  <si>
    <t>Processor #2</t>
  </si>
  <si>
    <t>processing seconds per item</t>
  </si>
  <si>
    <t>This experiment would simulate the testing performed as part of the software build and release pipeline process, when tests are run against a static code base.</t>
  </si>
  <si>
    <t>2-processes</t>
  </si>
  <si>
    <t>The test measure how the agent navigates the environment, processes reward and punishment signals.</t>
  </si>
  <si>
    <t>The items are chosen randomly, regenerated after processed or randomly replaced after 5 seconds, then replaced in random location and agent runs until 40k cycles when convergence is determinate.</t>
  </si>
  <si>
    <t>The following tests were executed to determine the impact of the various configurations, including the usage of multiple threads and multiple processes in a dynamic environment.</t>
  </si>
  <si>
    <t>approx processing seconds per item</t>
  </si>
  <si>
    <t>The results inidicated the age, elapsed time and seconds per item to visit all rewards in the environment was less for multiples threads (i.e. 6m:5s) vs. single thread (i.e. 8m:5s)</t>
  </si>
  <si>
    <t>outperforming using less threads, no shared experience or shared experience implemented with a static concurrent dictionary.</t>
  </si>
  <si>
    <t>no shared experience</t>
  </si>
  <si>
    <t>static shared experience</t>
  </si>
  <si>
    <t>singleton shared experience</t>
  </si>
  <si>
    <t>average Q-learning loss</t>
  </si>
  <si>
    <t>Evaluate the performance of  deep reinforcement learning without multiple threads and without shared experience on the reward and loss function.</t>
  </si>
  <si>
    <t>The items are chosen randomly, regenerated after processed or randomly replaced after 5 seconds, then replaced in random location and agent runs indefinitely.</t>
  </si>
  <si>
    <t>The results indicated that when the loss function did not converge, the agent did not learn properly and resulted in the agent constantly spinning when the exploration epsilon reached minimum and total learning steps were reached.</t>
  </si>
  <si>
    <t>Kernel Time (mins:secs.ms)</t>
  </si>
  <si>
    <t>User Time (mins:secs.ms)</t>
  </si>
  <si>
    <t>experience maximum</t>
  </si>
  <si>
    <t>exploration maximum</t>
  </si>
  <si>
    <t>exploration minimum</t>
  </si>
  <si>
    <t>environment size</t>
  </si>
  <si>
    <t>500 x 700</t>
  </si>
  <si>
    <t>policy reward</t>
  </si>
  <si>
    <t>policy punishment</t>
  </si>
  <si>
    <t>learning method</t>
  </si>
  <si>
    <t>learning rate</t>
  </si>
  <si>
    <t>learning total</t>
  </si>
  <si>
    <t>learning momentum</t>
  </si>
  <si>
    <t>learning batch size</t>
  </si>
  <si>
    <t>learning burnin</t>
  </si>
  <si>
    <t>learning L1 decay rate</t>
  </si>
  <si>
    <t>learning L2 decay rate</t>
  </si>
  <si>
    <t>adadelta</t>
  </si>
  <si>
    <t>Driver configured for 1 agent running as thread without shared experience replay.</t>
  </si>
  <si>
    <t>Driver configured for 1 agent running as process without shared experience replay.</t>
  </si>
  <si>
    <t>number instances</t>
  </si>
  <si>
    <t>instance type</t>
  </si>
  <si>
    <t>process</t>
  </si>
  <si>
    <t>thread</t>
  </si>
  <si>
    <t>speed</t>
  </si>
  <si>
    <t>very fast</t>
  </si>
  <si>
    <t>Driver configured for 1 agent running as thread without shared experience replay is covergance determinate at 40k cycles.</t>
  </si>
  <si>
    <t>Driver configured for 2 agents running as thread without shared experience replay.</t>
  </si>
  <si>
    <t>Driver configured for 2 agents running as thread with shared experience replay implemented using singleton pattern.</t>
  </si>
  <si>
    <t>Driver configured for 2 agents running as thread with shared experience replay implemented using static dictionary</t>
  </si>
  <si>
    <t>Driver configured for 4 agents running as thread without shared experience replay.</t>
  </si>
  <si>
    <t>Driver configured for 4 agents running as thread with shared experience replay implemented using singleton pattern.</t>
  </si>
  <si>
    <t>Driver configured for 4 agents running as thread with shared experience replay implemented using static dictionary.</t>
  </si>
  <si>
    <t>Parallel Deep Reinforcement Learning Comparison - Testing Continuous Item Generations in Dynamic Environment Locations</t>
  </si>
  <si>
    <t>instance duration</t>
  </si>
  <si>
    <t>Parallel Deep Reinforcement Learning Comparison - Testing Limited Item Generations in Static Environment Locations</t>
  </si>
  <si>
    <t>Driver configured for 4 agents running as threads with shared experience replay implemented using singleton pattern.</t>
  </si>
  <si>
    <t>Driver configured for 2 agents running as process without shared experience replay.</t>
  </si>
  <si>
    <t>Agent for instance0 running as thread without shared experience.</t>
  </si>
  <si>
    <t>Agent for instance1 running as thread without shared experience.</t>
  </si>
  <si>
    <t>Agent for instance0 running as process without shared experience.</t>
  </si>
  <si>
    <t>Ideal Processor</t>
  </si>
  <si>
    <t>Driver running as process without chart refresh.</t>
  </si>
  <si>
    <t>Agent for instance1 running as process without shared experience.</t>
  </si>
  <si>
    <t>Context Switches</t>
  </si>
  <si>
    <t>Cycles</t>
  </si>
  <si>
    <t>Dynamic Priority</t>
  </si>
  <si>
    <t>charts</t>
  </si>
  <si>
    <t>Processor #7</t>
  </si>
  <si>
    <t>Processor #5</t>
  </si>
  <si>
    <t>Processor #0</t>
  </si>
  <si>
    <t>Agent0</t>
  </si>
  <si>
    <t>Agent1</t>
  </si>
  <si>
    <t>CPU context switches</t>
  </si>
  <si>
    <t>CPU cycles</t>
  </si>
  <si>
    <t>comparison of agents as multiple threads vs. multiple processes on the operating system performance.</t>
  </si>
  <si>
    <t>An observation was using processes allows each agent its own private memory, which may be useful if training requires sensitive information.</t>
  </si>
  <si>
    <t>Total</t>
  </si>
  <si>
    <t>CPU kernel time (min:secs.ms)</t>
  </si>
  <si>
    <t>CPU user time (min:secs.ms)</t>
  </si>
  <si>
    <t>The threads driver maintained references to agent thread instances, required more than twice as many CPU cycles, more than 200x the context switches and almost 360x the total CPU time.</t>
  </si>
  <si>
    <t>The processes driver did not communiate to the agent processes, the 2-processes required half the total CPU time and half the CPU cycles as compared to the 2-threads.</t>
  </si>
  <si>
    <t>The results indicated that running agent as process vs. thread had improved performance from a number of OS metrics, particularly the comparison between the driver with agent threads vs. driver with agent processes.</t>
  </si>
  <si>
    <t>The results indicated that running as thread vs. process are similar based on learning metrics, although using threads allows simple communication between the driver and agent for sumarrized statistics without complicated inter-process communication.</t>
  </si>
  <si>
    <t>comparison of different thread configurations with and without shared experience implemented using different data structures on learning performance.</t>
  </si>
  <si>
    <t>comparison of running 1 agent vs. running 4 agents in parallel on identical enviornments while sharing experience using 1-thread average on learning performance.</t>
  </si>
  <si>
    <t>test runs - instance3</t>
  </si>
  <si>
    <t>The experiments were performed while also running other developer applications, including Visual Studio, Microsoft Outlook, Microsoft Word, Microsoft Excel, Microsoft Skype, Chrome Internet Browser.</t>
  </si>
  <si>
    <t>approx elapsed time (seconds)</t>
  </si>
  <si>
    <t>approx elapsed time (minutes)</t>
  </si>
  <si>
    <t>Agent running as process without shared experience may converge when running 20+ minutes.</t>
  </si>
  <si>
    <t>Agent running as process without shared experience may not converge when running 20+ minutes.</t>
  </si>
  <si>
    <t>An observation was that test run with agent for 6000 cycles took ~60 seconds, so tests were run for 15-25 minutes elpased time.</t>
  </si>
  <si>
    <t>An observation was that test run with 1-thread agent for 6000 cycles took ~60 seconds, so test runs average was for 1-5 minutes elapsed time.</t>
  </si>
  <si>
    <t>An observation was that test run with 4-thread agents for 3000 cycles took ~ 60 seconds, so test runs average was 5-10 minutes elapsed time.</t>
  </si>
  <si>
    <t>Driver configured for 4 agents running as threads with shared experience implemented using singleton pattern.</t>
  </si>
  <si>
    <t>obstruct</t>
  </si>
  <si>
    <t>random</t>
  </si>
  <si>
    <t>infinite</t>
  </si>
  <si>
    <t>Environment and agent in starting state with items in fixed locations.</t>
  </si>
  <si>
    <t>Environment and agent in finish state with all items processed from fixed locations.</t>
  </si>
  <si>
    <t>Agent running as thread without shared experience may converge when running 15+ minutes.</t>
  </si>
  <si>
    <t>Agent running as thread without shared experience may not converge when running 15+ minutes.</t>
  </si>
  <si>
    <t>learning may converge</t>
  </si>
  <si>
    <t>learning may not converge</t>
  </si>
  <si>
    <t>Parallel Deep Reinforcement Learning Comparison - Testing Multiple Thread vs. Process on Operating System Performance</t>
  </si>
  <si>
    <t>Parallel Deep Reinforcement Learning Comparison - Establish Baseline Thread vs. Process for Reinforcement Learning</t>
  </si>
  <si>
    <t>The purpose of this experiment is to provide baseline for reinforcement learning performance of a single agent using a single thread and process.  This will be used for future experiments with multiple agents using multiple threads and processes.</t>
  </si>
  <si>
    <t>The purpose of this experiment is to evaluate the impact of parallel deep reinforcement learning with agents as multiple threads vs. multiple processes on the operating system performance.</t>
  </si>
  <si>
    <t>The purpose of this experiment is to evaluate the impact of parallel deep reinforcement learning with multiple threads and shared experience on the reward and loss function.</t>
  </si>
  <si>
    <t>The purpose of this experiment is to evaluate the impact of parallel deep reinforcement learning with multiple threads on exploration to identify items in the environment.</t>
  </si>
  <si>
    <t>This experiment would simulate the real-time testing performed as part of the software development process, when tests are run against a constantly changing code base.</t>
  </si>
  <si>
    <t>This experiment would provide guidance on future development of the Visual Studio extension for mutation testing operator selection.</t>
  </si>
  <si>
    <t>The results indicated that reinforcement learning using agent as either separate thread or process was successful, obtaining high reward with low loss after training for ~15 minutes.</t>
  </si>
  <si>
    <t>comparison of agent thread running in same process as driver vs. agent running in separate process from driver for reinforcement learning baseline.</t>
  </si>
  <si>
    <t>CPU total time (mins:secs.ms)</t>
  </si>
  <si>
    <t>Experiment Results Format</t>
  </si>
  <si>
    <t>…</t>
  </si>
  <si>
    <t>#</t>
  </si>
  <si>
    <t>success</t>
  </si>
  <si>
    <t>fail</t>
  </si>
  <si>
    <t>success criteria</t>
  </si>
  <si>
    <t>average loss</t>
  </si>
  <si>
    <t>average reward</t>
  </si>
  <si>
    <t>test run #</t>
  </si>
  <si>
    <t>mm:ss.s</t>
  </si>
  <si>
    <t>configuration ranking</t>
  </si>
  <si>
    <t>The items are not obstructed (i.e. interior walls were removed), the items are placed at fixed locations (i.e. not random) and items will not regenerate after evaluated by agent.</t>
  </si>
  <si>
    <t>mm:ss.s + 1</t>
  </si>
  <si>
    <t>The results indicated the learning algorithm reward function may or may not converge for a given setup of hyperparameters.</t>
  </si>
  <si>
    <t>The results indicated the learning algorithm reward function convergance is determinate around 40k cycles.  At that point if loss &lt; 0.10 it does converge, when loss &gt;= 0.10 it does not converge.</t>
  </si>
  <si>
    <t xml:space="preserve">This issue was inherent in the original code and addressing this issue will be work for future research. https://github.com/dubezOniner/Deep-QLearning-Demo-csharp/issues/2  </t>
  </si>
  <si>
    <t>An observation was the learning algorithm reward continued to converge with multiple threads around 40k cycles, when loss &lt; 0.10, does not converge when loss &gt;= 0.10 and either result can occur during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</si>
</sst>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00000000"/>
    <numFmt numFmtId="165" formatCode="0.0"/>
    <numFmt numFmtId="166" formatCode="mm:ss.0;@"/>
    <numFmt numFmtId="167" formatCode="0.0000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style="thin">
        <color auto="1"/>
      </bottom>
      <diagonal/>
    </border>
  </borders>
  <cellStyleXfs count="1">
    <xf numFmtId="0" fontId="0" fillId="0" borderId="0"/>
  </cellStyleXfs>
  <cellXfs count="119">
    <xf numFmtId="0" fontId="0" fillId="0" borderId="0" xfId="0"/>
    <xf numFmtId="164" fontId="0" fillId="0" borderId="0" xfId="0" applyNumberFormat="1"/>
    <xf numFmtId="1" fontId="0" fillId="0" borderId="0" xfId="0" applyNumberFormat="1"/>
    <xf numFmtId="164" fontId="0" fillId="0" borderId="0" xfId="0" applyNumberFormat="1" applyAlignment="1">
      <alignment horizontal="right"/>
    </xf>
    <xf numFmtId="0" fontId="1" fillId="0" borderId="0" xfId="0" applyFont="1"/>
    <xf numFmtId="0" fontId="0" fillId="0" borderId="0" xfId="0" applyNumberFormat="1"/>
    <xf numFmtId="0" fontId="1" fillId="0" borderId="1" xfId="0" applyFont="1" applyBorder="1"/>
    <xf numFmtId="0" fontId="0" fillId="0" borderId="2" xfId="0" applyBorder="1"/>
    <xf numFmtId="0" fontId="1" fillId="0" borderId="3" xfId="0" applyFont="1" applyBorder="1"/>
    <xf numFmtId="0" fontId="0" fillId="0" borderId="4" xfId="0" applyBorder="1"/>
    <xf numFmtId="0" fontId="0" fillId="0" borderId="0" xfId="0" applyBorder="1"/>
    <xf numFmtId="0" fontId="0" fillId="0" borderId="5" xfId="0" applyBorder="1"/>
    <xf numFmtId="1" fontId="0" fillId="0" borderId="5" xfId="0" applyNumberFormat="1" applyBorder="1"/>
    <xf numFmtId="164" fontId="0" fillId="0" borderId="5" xfId="0" applyNumberFormat="1" applyBorder="1"/>
    <xf numFmtId="0" fontId="0" fillId="0" borderId="6" xfId="0" applyBorder="1"/>
    <xf numFmtId="164" fontId="0" fillId="0" borderId="8" xfId="0" applyNumberFormat="1" applyBorder="1"/>
    <xf numFmtId="164" fontId="0" fillId="0" borderId="3" xfId="0" applyNumberFormat="1" applyBorder="1"/>
    <xf numFmtId="164" fontId="0" fillId="0" borderId="8" xfId="0" applyNumberFormat="1" applyBorder="1" applyAlignment="1">
      <alignment horizontal="right"/>
    </xf>
    <xf numFmtId="0" fontId="1" fillId="0" borderId="5" xfId="0" applyFont="1" applyBorder="1"/>
    <xf numFmtId="164" fontId="0" fillId="0" borderId="0" xfId="0" applyNumberFormat="1" applyBorder="1"/>
    <xf numFmtId="0" fontId="0" fillId="0" borderId="3" xfId="0" applyBorder="1"/>
    <xf numFmtId="1" fontId="0" fillId="0" borderId="4" xfId="0" applyNumberFormat="1" applyBorder="1"/>
    <xf numFmtId="0" fontId="0" fillId="0" borderId="4" xfId="0" applyNumberFormat="1" applyBorder="1"/>
    <xf numFmtId="0" fontId="0" fillId="0" borderId="0" xfId="0" applyNumberFormat="1" applyBorder="1"/>
    <xf numFmtId="0" fontId="0" fillId="0" borderId="5" xfId="0" applyNumberFormat="1" applyBorder="1"/>
    <xf numFmtId="0" fontId="0" fillId="0" borderId="0" xfId="0" applyAlignment="1">
      <alignment horizontal="right"/>
    </xf>
    <xf numFmtId="2" fontId="0" fillId="0" borderId="5" xfId="0" applyNumberFormat="1" applyBorder="1"/>
    <xf numFmtId="0" fontId="1" fillId="0" borderId="9" xfId="0" applyFont="1" applyBorder="1"/>
    <xf numFmtId="0" fontId="1" fillId="0" borderId="9" xfId="0" applyFont="1" applyBorder="1" applyAlignment="1">
      <alignment horizontal="right"/>
    </xf>
    <xf numFmtId="0" fontId="0" fillId="0" borderId="9" xfId="0" applyBorder="1"/>
    <xf numFmtId="1" fontId="0" fillId="0" borderId="1" xfId="0" applyNumberFormat="1" applyBorder="1"/>
    <xf numFmtId="20" fontId="0" fillId="0" borderId="0" xfId="0" quotePrefix="1" applyNumberFormat="1" applyAlignment="1">
      <alignment horizontal="right"/>
    </xf>
    <xf numFmtId="0" fontId="0" fillId="0" borderId="0" xfId="0" quotePrefix="1" applyAlignment="1">
      <alignment horizontal="right"/>
    </xf>
    <xf numFmtId="166" fontId="0" fillId="0" borderId="0" xfId="0" applyNumberFormat="1"/>
    <xf numFmtId="166" fontId="0" fillId="0" borderId="9" xfId="0" quotePrefix="1" applyNumberFormat="1" applyBorder="1" applyAlignment="1">
      <alignment horizontal="right"/>
    </xf>
    <xf numFmtId="166" fontId="0" fillId="0" borderId="9" xfId="0" applyNumberFormat="1" applyBorder="1"/>
    <xf numFmtId="0" fontId="1" fillId="0" borderId="9" xfId="0" applyFont="1" applyFill="1" applyBorder="1"/>
    <xf numFmtId="0" fontId="1" fillId="0" borderId="0" xfId="0" applyFont="1" applyAlignment="1">
      <alignment horizontal="right"/>
    </xf>
    <xf numFmtId="0" fontId="1" fillId="0" borderId="0" xfId="0" applyFont="1" applyFill="1" applyBorder="1"/>
    <xf numFmtId="0" fontId="0" fillId="0" borderId="0" xfId="0" applyFont="1" applyFill="1" applyBorder="1"/>
    <xf numFmtId="0" fontId="0" fillId="0" borderId="0" xfId="0" applyAlignment="1">
      <alignment horizontal="center"/>
    </xf>
    <xf numFmtId="166" fontId="0" fillId="0" borderId="0" xfId="0" applyNumberFormat="1" applyBorder="1"/>
    <xf numFmtId="0" fontId="1" fillId="0" borderId="0" xfId="0" applyFont="1" applyAlignment="1">
      <alignment horizontal="left"/>
    </xf>
    <xf numFmtId="0" fontId="0" fillId="0" borderId="0" xfId="0" applyAlignment="1">
      <alignment horizontal="left"/>
    </xf>
    <xf numFmtId="20" fontId="0" fillId="0" borderId="0" xfId="0" quotePrefix="1" applyNumberFormat="1" applyAlignment="1">
      <alignment horizontal="left"/>
    </xf>
    <xf numFmtId="0" fontId="1" fillId="0" borderId="0" xfId="0" applyFont="1" applyBorder="1"/>
    <xf numFmtId="166" fontId="0" fillId="0" borderId="0" xfId="0" quotePrefix="1" applyNumberFormat="1" applyBorder="1" applyAlignment="1">
      <alignment horizontal="right"/>
    </xf>
    <xf numFmtId="166" fontId="0" fillId="0" borderId="0" xfId="0" quotePrefix="1" applyNumberFormat="1" applyFill="1" applyBorder="1" applyAlignment="1">
      <alignment horizontal="right"/>
    </xf>
    <xf numFmtId="0" fontId="0" fillId="0" borderId="0" xfId="0" applyFill="1" applyBorder="1"/>
    <xf numFmtId="166" fontId="0" fillId="0" borderId="0" xfId="0" applyNumberFormat="1" applyFill="1" applyBorder="1"/>
    <xf numFmtId="0" fontId="0" fillId="0" borderId="0" xfId="0" applyBorder="1" applyAlignment="1">
      <alignment horizontal="center"/>
    </xf>
    <xf numFmtId="2" fontId="1" fillId="0" borderId="5" xfId="0" applyNumberFormat="1" applyFont="1" applyFill="1" applyBorder="1"/>
    <xf numFmtId="1" fontId="1" fillId="0" borderId="5" xfId="0" applyNumberFormat="1" applyFont="1" applyFill="1" applyBorder="1"/>
    <xf numFmtId="1" fontId="1" fillId="0" borderId="5" xfId="0" applyNumberFormat="1" applyFont="1" applyBorder="1"/>
    <xf numFmtId="164" fontId="1" fillId="0" borderId="5" xfId="0" applyNumberFormat="1" applyFont="1" applyBorder="1"/>
    <xf numFmtId="164" fontId="1" fillId="0" borderId="8" xfId="0" applyNumberFormat="1" applyFont="1" applyBorder="1"/>
    <xf numFmtId="165" fontId="1" fillId="0" borderId="5" xfId="0" applyNumberFormat="1" applyFont="1" applyFill="1" applyBorder="1"/>
    <xf numFmtId="0" fontId="0" fillId="0" borderId="0" xfId="0" applyAlignment="1">
      <alignment horizontal="center" vertical="top"/>
    </xf>
    <xf numFmtId="1" fontId="0" fillId="0" borderId="0" xfId="0" applyNumberFormat="1" applyBorder="1"/>
    <xf numFmtId="164" fontId="0" fillId="0" borderId="0" xfId="0" applyNumberFormat="1" applyBorder="1" applyAlignment="1">
      <alignment horizontal="right"/>
    </xf>
    <xf numFmtId="167" fontId="0" fillId="0" borderId="4" xfId="0" applyNumberFormat="1" applyBorder="1"/>
    <xf numFmtId="167" fontId="0" fillId="0" borderId="0" xfId="0" applyNumberFormat="1" applyBorder="1"/>
    <xf numFmtId="167" fontId="0" fillId="0" borderId="5" xfId="0" applyNumberFormat="1" applyBorder="1"/>
    <xf numFmtId="167" fontId="0" fillId="0" borderId="6" xfId="0" applyNumberFormat="1" applyBorder="1"/>
    <xf numFmtId="167" fontId="0" fillId="0" borderId="7" xfId="0" applyNumberFormat="1" applyBorder="1"/>
    <xf numFmtId="167" fontId="0" fillId="0" borderId="8" xfId="0" applyNumberFormat="1" applyBorder="1"/>
    <xf numFmtId="166" fontId="0" fillId="0" borderId="0" xfId="0" applyNumberFormat="1" applyAlignment="1">
      <alignment horizontal="center" vertical="top"/>
    </xf>
    <xf numFmtId="166" fontId="0" fillId="0" borderId="0" xfId="0" applyNumberFormat="1" applyAlignment="1">
      <alignment horizontal="right"/>
    </xf>
    <xf numFmtId="3" fontId="0" fillId="0" borderId="0" xfId="0" applyNumberFormat="1" applyAlignment="1">
      <alignment horizontal="right"/>
    </xf>
    <xf numFmtId="0" fontId="0" fillId="0" borderId="0" xfId="0" applyFont="1" applyAlignment="1">
      <alignment horizontal="right"/>
    </xf>
    <xf numFmtId="0" fontId="0" fillId="0" borderId="0" xfId="0" applyFont="1" applyAlignment="1">
      <alignment horizontal="left"/>
    </xf>
    <xf numFmtId="0" fontId="1" fillId="0" borderId="13" xfId="0" applyFont="1" applyBorder="1" applyAlignment="1">
      <alignment horizontal="right"/>
    </xf>
    <xf numFmtId="0" fontId="0" fillId="0" borderId="9" xfId="0" applyNumberFormat="1" applyBorder="1" applyAlignment="1">
      <alignment horizontal="center"/>
    </xf>
    <xf numFmtId="3" fontId="0" fillId="0" borderId="9" xfId="0" applyNumberFormat="1" applyBorder="1"/>
    <xf numFmtId="166" fontId="0" fillId="0" borderId="0" xfId="0" applyNumberFormat="1" applyAlignment="1">
      <alignment horizontal="left"/>
    </xf>
    <xf numFmtId="3" fontId="0" fillId="0" borderId="0" xfId="0" applyNumberFormat="1" applyAlignment="1">
      <alignment horizontal="left"/>
    </xf>
    <xf numFmtId="0" fontId="1" fillId="2" borderId="9" xfId="0" applyFont="1" applyFill="1" applyBorder="1" applyAlignment="1">
      <alignment horizontal="right"/>
    </xf>
    <xf numFmtId="166" fontId="0" fillId="2" borderId="9" xfId="0" applyNumberFormat="1" applyFill="1" applyBorder="1"/>
    <xf numFmtId="3" fontId="0" fillId="2" borderId="9" xfId="0" applyNumberFormat="1" applyFill="1" applyBorder="1"/>
    <xf numFmtId="0" fontId="0" fillId="2" borderId="9" xfId="0" applyFill="1" applyBorder="1" applyAlignment="1">
      <alignment horizontal="center"/>
    </xf>
    <xf numFmtId="0" fontId="1" fillId="2" borderId="13" xfId="0" applyFont="1" applyFill="1" applyBorder="1" applyAlignment="1">
      <alignment horizontal="right"/>
    </xf>
    <xf numFmtId="0" fontId="0" fillId="2" borderId="9" xfId="0" applyFill="1" applyBorder="1"/>
    <xf numFmtId="0" fontId="1" fillId="2" borderId="9" xfId="0" applyFont="1" applyFill="1" applyBorder="1"/>
    <xf numFmtId="166" fontId="0" fillId="2" borderId="9" xfId="0" quotePrefix="1" applyNumberFormat="1" applyFill="1" applyBorder="1" applyAlignment="1">
      <alignment horizontal="right"/>
    </xf>
    <xf numFmtId="0" fontId="1" fillId="0" borderId="4" xfId="0" applyFont="1" applyBorder="1"/>
    <xf numFmtId="0" fontId="0" fillId="0" borderId="9" xfId="0" applyBorder="1" applyAlignment="1">
      <alignment horizontal="center"/>
    </xf>
    <xf numFmtId="0" fontId="0" fillId="2" borderId="10" xfId="0" applyFill="1" applyBorder="1" applyAlignment="1">
      <alignment horizontal="center"/>
    </xf>
    <xf numFmtId="1" fontId="0" fillId="0" borderId="9" xfId="0" applyNumberFormat="1" applyBorder="1"/>
    <xf numFmtId="2" fontId="1" fillId="0" borderId="9" xfId="0" applyNumberFormat="1" applyFont="1" applyBorder="1" applyAlignment="1">
      <alignment horizontal="right"/>
    </xf>
    <xf numFmtId="2" fontId="0" fillId="0" borderId="9" xfId="0" applyNumberFormat="1" applyBorder="1"/>
    <xf numFmtId="2" fontId="0" fillId="2" borderId="9" xfId="0" applyNumberFormat="1" applyFill="1" applyBorder="1"/>
    <xf numFmtId="1" fontId="0" fillId="2" borderId="9" xfId="0" applyNumberFormat="1" applyFill="1" applyBorder="1"/>
    <xf numFmtId="0" fontId="0" fillId="0" borderId="0" xfId="0" applyFont="1"/>
    <xf numFmtId="2" fontId="1" fillId="2" borderId="9" xfId="0" applyNumberFormat="1" applyFont="1" applyFill="1" applyBorder="1" applyAlignment="1">
      <alignment horizontal="right"/>
    </xf>
    <xf numFmtId="0" fontId="0" fillId="2" borderId="10" xfId="0" applyFill="1" applyBorder="1" applyAlignment="1">
      <alignment horizontal="center"/>
    </xf>
    <xf numFmtId="0" fontId="0" fillId="2" borderId="12" xfId="0" applyFill="1" applyBorder="1" applyAlignment="1">
      <alignment horizontal="center"/>
    </xf>
    <xf numFmtId="0" fontId="0" fillId="0" borderId="10" xfId="0" applyBorder="1" applyAlignment="1">
      <alignment horizontal="center"/>
    </xf>
    <xf numFmtId="0" fontId="0" fillId="0" borderId="12"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2" borderId="11" xfId="0" applyFill="1" applyBorder="1" applyAlignment="1">
      <alignment horizontal="center"/>
    </xf>
    <xf numFmtId="1" fontId="0" fillId="0" borderId="0" xfId="0" quotePrefix="1" applyNumberFormat="1" applyFill="1" applyBorder="1" applyAlignment="1">
      <alignment horizontal="right"/>
    </xf>
    <xf numFmtId="1" fontId="0" fillId="0" borderId="0" xfId="0" applyNumberFormat="1" applyFill="1" applyBorder="1"/>
    <xf numFmtId="166" fontId="0" fillId="0" borderId="0" xfId="0" quotePrefix="1" applyNumberFormat="1" applyFill="1" applyBorder="1" applyAlignment="1">
      <alignment horizontal="center"/>
    </xf>
    <xf numFmtId="166" fontId="0" fillId="0" borderId="0" xfId="0" applyNumberFormat="1" applyFill="1" applyBorder="1" applyAlignment="1">
      <alignment horizontal="center"/>
    </xf>
    <xf numFmtId="0" fontId="0" fillId="0" borderId="0" xfId="0" applyFill="1" applyBorder="1" applyAlignment="1">
      <alignment horizontal="right"/>
    </xf>
    <xf numFmtId="0" fontId="0" fillId="2" borderId="1" xfId="0" applyFill="1" applyBorder="1" applyAlignment="1">
      <alignment horizontal="center"/>
    </xf>
    <xf numFmtId="0" fontId="0" fillId="0" borderId="9" xfId="0" applyBorder="1" applyAlignment="1"/>
    <xf numFmtId="0" fontId="0" fillId="0" borderId="0" xfId="0" applyBorder="1" applyAlignment="1">
      <alignment horizontal="right"/>
    </xf>
    <xf numFmtId="0" fontId="1" fillId="2" borderId="10" xfId="0" applyFont="1" applyFill="1" applyBorder="1" applyAlignment="1">
      <alignment horizontal="center"/>
    </xf>
    <xf numFmtId="2" fontId="1" fillId="0" borderId="9" xfId="0" applyNumberFormat="1" applyFont="1" applyBorder="1" applyAlignment="1">
      <alignment horizontal="center"/>
    </xf>
    <xf numFmtId="1" fontId="0" fillId="0" borderId="9" xfId="0" applyNumberFormat="1" applyBorder="1" applyAlignment="1">
      <alignment horizontal="center"/>
    </xf>
    <xf numFmtId="0" fontId="1" fillId="0" borderId="0" xfId="0" applyFont="1" applyFill="1" applyBorder="1" applyAlignment="1">
      <alignment horizontal="center"/>
    </xf>
    <xf numFmtId="3" fontId="0" fillId="0" borderId="10" xfId="0" applyNumberFormat="1" applyBorder="1" applyAlignment="1">
      <alignment horizontal="center"/>
    </xf>
    <xf numFmtId="3" fontId="0" fillId="0" borderId="11" xfId="0" applyNumberFormat="1" applyBorder="1" applyAlignment="1">
      <alignment horizontal="center"/>
    </xf>
    <xf numFmtId="3" fontId="0" fillId="0" borderId="12" xfId="0" applyNumberFormat="1" applyBorder="1" applyAlignment="1">
      <alignment horizontal="center"/>
    </xf>
    <xf numFmtId="3" fontId="0" fillId="2" borderId="10" xfId="0" applyNumberFormat="1" applyFill="1" applyBorder="1" applyAlignment="1">
      <alignment horizontal="center"/>
    </xf>
    <xf numFmtId="3" fontId="0" fillId="2" borderId="11" xfId="0" applyNumberFormat="1" applyFill="1" applyBorder="1" applyAlignment="1">
      <alignment horizontal="center"/>
    </xf>
    <xf numFmtId="3" fontId="0" fillId="2" borderId="12" xfId="0" applyNumberForma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4" Type="http://schemas.openxmlformats.org/officeDocument/2006/relationships/image" Target="../media/image17.png"/></Relationships>
</file>

<file path=xl/drawings/_rels/drawing4.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20.png"/><Relationship Id="rId7" Type="http://schemas.openxmlformats.org/officeDocument/2006/relationships/image" Target="../media/image24.png"/><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23.png"/><Relationship Id="rId5" Type="http://schemas.openxmlformats.org/officeDocument/2006/relationships/image" Target="../media/image22.png"/><Relationship Id="rId4"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editAs="oneCell">
    <xdr:from>
      <xdr:col>1</xdr:col>
      <xdr:colOff>40821</xdr:colOff>
      <xdr:row>75</xdr:row>
      <xdr:rowOff>21501</xdr:rowOff>
    </xdr:from>
    <xdr:to>
      <xdr:col>7</xdr:col>
      <xdr:colOff>932704</xdr:colOff>
      <xdr:row>93</xdr:row>
      <xdr:rowOff>130752</xdr:rowOff>
    </xdr:to>
    <xdr:pic>
      <xdr:nvPicPr>
        <xdr:cNvPr id="13" name="Picture 12">
          <a:extLst>
            <a:ext uri="{FF2B5EF4-FFF2-40B4-BE49-F238E27FC236}">
              <a16:creationId xmlns:a16="http://schemas.microsoft.com/office/drawing/2014/main" id="{1DB44199-3C4A-4AA8-9C9B-A9E53C1E42AF}"/>
            </a:ext>
          </a:extLst>
        </xdr:cNvPr>
        <xdr:cNvPicPr>
          <a:picLocks noChangeAspect="1"/>
        </xdr:cNvPicPr>
      </xdr:nvPicPr>
      <xdr:blipFill>
        <a:blip xmlns:r="http://schemas.openxmlformats.org/officeDocument/2006/relationships" r:embed="rId1"/>
        <a:stretch>
          <a:fillRect/>
        </a:stretch>
      </xdr:blipFill>
      <xdr:spPr>
        <a:xfrm>
          <a:off x="2500003" y="10585592"/>
          <a:ext cx="5998668" cy="3216999"/>
        </a:xfrm>
        <a:prstGeom prst="rect">
          <a:avLst/>
        </a:prstGeom>
      </xdr:spPr>
    </xdr:pic>
    <xdr:clientData/>
  </xdr:twoCellAnchor>
  <xdr:twoCellAnchor editAs="oneCell">
    <xdr:from>
      <xdr:col>1</xdr:col>
      <xdr:colOff>22545</xdr:colOff>
      <xdr:row>96</xdr:row>
      <xdr:rowOff>33354</xdr:rowOff>
    </xdr:from>
    <xdr:to>
      <xdr:col>7</xdr:col>
      <xdr:colOff>893130</xdr:colOff>
      <xdr:row>114</xdr:row>
      <xdr:rowOff>97423</xdr:rowOff>
    </xdr:to>
    <xdr:pic>
      <xdr:nvPicPr>
        <xdr:cNvPr id="14" name="Picture 13">
          <a:extLst>
            <a:ext uri="{FF2B5EF4-FFF2-40B4-BE49-F238E27FC236}">
              <a16:creationId xmlns:a16="http://schemas.microsoft.com/office/drawing/2014/main" id="{C8CED199-5C6C-4B45-8120-5EE559367B4B}"/>
            </a:ext>
          </a:extLst>
        </xdr:cNvPr>
        <xdr:cNvPicPr>
          <a:picLocks noChangeAspect="1"/>
        </xdr:cNvPicPr>
      </xdr:nvPicPr>
      <xdr:blipFill>
        <a:blip xmlns:r="http://schemas.openxmlformats.org/officeDocument/2006/relationships" r:embed="rId2"/>
        <a:stretch>
          <a:fillRect/>
        </a:stretch>
      </xdr:blipFill>
      <xdr:spPr>
        <a:xfrm>
          <a:off x="2487839" y="14735472"/>
          <a:ext cx="5972847" cy="3302793"/>
        </a:xfrm>
        <a:prstGeom prst="rect">
          <a:avLst/>
        </a:prstGeom>
      </xdr:spPr>
    </xdr:pic>
    <xdr:clientData/>
  </xdr:twoCellAnchor>
  <xdr:twoCellAnchor editAs="oneCell">
    <xdr:from>
      <xdr:col>11</xdr:col>
      <xdr:colOff>41739</xdr:colOff>
      <xdr:row>50</xdr:row>
      <xdr:rowOff>38916</xdr:rowOff>
    </xdr:from>
    <xdr:to>
      <xdr:col>19</xdr:col>
      <xdr:colOff>588918</xdr:colOff>
      <xdr:row>72</xdr:row>
      <xdr:rowOff>132021</xdr:rowOff>
    </xdr:to>
    <xdr:pic>
      <xdr:nvPicPr>
        <xdr:cNvPr id="15" name="Picture 14">
          <a:extLst>
            <a:ext uri="{FF2B5EF4-FFF2-40B4-BE49-F238E27FC236}">
              <a16:creationId xmlns:a16="http://schemas.microsoft.com/office/drawing/2014/main" id="{3FB8D720-5806-4E58-A6DC-B23C213E1B5D}"/>
            </a:ext>
          </a:extLst>
        </xdr:cNvPr>
        <xdr:cNvPicPr>
          <a:picLocks noChangeAspect="1"/>
        </xdr:cNvPicPr>
      </xdr:nvPicPr>
      <xdr:blipFill>
        <a:blip xmlns:r="http://schemas.openxmlformats.org/officeDocument/2006/relationships" r:embed="rId3"/>
        <a:stretch>
          <a:fillRect/>
        </a:stretch>
      </xdr:blipFill>
      <xdr:spPr>
        <a:xfrm>
          <a:off x="12859668" y="6230166"/>
          <a:ext cx="5959011" cy="3994273"/>
        </a:xfrm>
        <a:prstGeom prst="rect">
          <a:avLst/>
        </a:prstGeom>
      </xdr:spPr>
    </xdr:pic>
    <xdr:clientData/>
  </xdr:twoCellAnchor>
  <xdr:twoCellAnchor editAs="oneCell">
    <xdr:from>
      <xdr:col>1</xdr:col>
      <xdr:colOff>0</xdr:colOff>
      <xdr:row>50</xdr:row>
      <xdr:rowOff>0</xdr:rowOff>
    </xdr:from>
    <xdr:to>
      <xdr:col>7</xdr:col>
      <xdr:colOff>934032</xdr:colOff>
      <xdr:row>72</xdr:row>
      <xdr:rowOff>130084</xdr:rowOff>
    </xdr:to>
    <xdr:pic>
      <xdr:nvPicPr>
        <xdr:cNvPr id="16" name="Picture 15">
          <a:extLst>
            <a:ext uri="{FF2B5EF4-FFF2-40B4-BE49-F238E27FC236}">
              <a16:creationId xmlns:a16="http://schemas.microsoft.com/office/drawing/2014/main" id="{03223DB0-271A-447B-BFF9-C2DA432B4AD7}"/>
            </a:ext>
          </a:extLst>
        </xdr:cNvPr>
        <xdr:cNvPicPr>
          <a:picLocks noChangeAspect="1"/>
        </xdr:cNvPicPr>
      </xdr:nvPicPr>
      <xdr:blipFill>
        <a:blip xmlns:r="http://schemas.openxmlformats.org/officeDocument/2006/relationships" r:embed="rId4"/>
        <a:stretch>
          <a:fillRect/>
        </a:stretch>
      </xdr:blipFill>
      <xdr:spPr>
        <a:xfrm>
          <a:off x="2462893" y="6191250"/>
          <a:ext cx="5999699" cy="4014107"/>
        </a:xfrm>
        <a:prstGeom prst="rect">
          <a:avLst/>
        </a:prstGeom>
      </xdr:spPr>
    </xdr:pic>
    <xdr:clientData/>
  </xdr:twoCellAnchor>
  <xdr:twoCellAnchor editAs="oneCell">
    <xdr:from>
      <xdr:col>11</xdr:col>
      <xdr:colOff>0</xdr:colOff>
      <xdr:row>96</xdr:row>
      <xdr:rowOff>1</xdr:rowOff>
    </xdr:from>
    <xdr:to>
      <xdr:col>20</xdr:col>
      <xdr:colOff>2256</xdr:colOff>
      <xdr:row>114</xdr:row>
      <xdr:rowOff>53341</xdr:rowOff>
    </xdr:to>
    <xdr:pic>
      <xdr:nvPicPr>
        <xdr:cNvPr id="2" name="Picture 1">
          <a:extLst>
            <a:ext uri="{FF2B5EF4-FFF2-40B4-BE49-F238E27FC236}">
              <a16:creationId xmlns:a16="http://schemas.microsoft.com/office/drawing/2014/main" id="{811F07A2-6FDA-4C8F-B97E-DC15E2586517}"/>
            </a:ext>
          </a:extLst>
        </xdr:cNvPr>
        <xdr:cNvPicPr>
          <a:picLocks noChangeAspect="1"/>
        </xdr:cNvPicPr>
      </xdr:nvPicPr>
      <xdr:blipFill>
        <a:blip xmlns:r="http://schemas.openxmlformats.org/officeDocument/2006/relationships" r:embed="rId5"/>
        <a:stretch>
          <a:fillRect/>
        </a:stretch>
      </xdr:blipFill>
      <xdr:spPr>
        <a:xfrm>
          <a:off x="12439650" y="15020926"/>
          <a:ext cx="6022056" cy="3314700"/>
        </a:xfrm>
        <a:prstGeom prst="rect">
          <a:avLst/>
        </a:prstGeom>
      </xdr:spPr>
    </xdr:pic>
    <xdr:clientData/>
  </xdr:twoCellAnchor>
  <xdr:twoCellAnchor editAs="oneCell">
    <xdr:from>
      <xdr:col>11</xdr:col>
      <xdr:colOff>7620</xdr:colOff>
      <xdr:row>74</xdr:row>
      <xdr:rowOff>179070</xdr:rowOff>
    </xdr:from>
    <xdr:to>
      <xdr:col>19</xdr:col>
      <xdr:colOff>606858</xdr:colOff>
      <xdr:row>93</xdr:row>
      <xdr:rowOff>53340</xdr:rowOff>
    </xdr:to>
    <xdr:pic>
      <xdr:nvPicPr>
        <xdr:cNvPr id="3" name="Picture 2">
          <a:extLst>
            <a:ext uri="{FF2B5EF4-FFF2-40B4-BE49-F238E27FC236}">
              <a16:creationId xmlns:a16="http://schemas.microsoft.com/office/drawing/2014/main" id="{6DC9EA89-416D-46B6-8A99-DBDE332EB074}"/>
            </a:ext>
          </a:extLst>
        </xdr:cNvPr>
        <xdr:cNvPicPr>
          <a:picLocks noChangeAspect="1"/>
        </xdr:cNvPicPr>
      </xdr:nvPicPr>
      <xdr:blipFill>
        <a:blip xmlns:r="http://schemas.openxmlformats.org/officeDocument/2006/relationships" r:embed="rId6"/>
        <a:stretch>
          <a:fillRect/>
        </a:stretch>
      </xdr:blipFill>
      <xdr:spPr>
        <a:xfrm>
          <a:off x="12447270" y="11218545"/>
          <a:ext cx="6009438" cy="33089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45529</xdr:colOff>
      <xdr:row>47</xdr:row>
      <xdr:rowOff>22359</xdr:rowOff>
    </xdr:from>
    <xdr:to>
      <xdr:col>8</xdr:col>
      <xdr:colOff>1411852</xdr:colOff>
      <xdr:row>74</xdr:row>
      <xdr:rowOff>21212</xdr:rowOff>
    </xdr:to>
    <xdr:pic>
      <xdr:nvPicPr>
        <xdr:cNvPr id="2" name="Picture 1">
          <a:extLst>
            <a:ext uri="{FF2B5EF4-FFF2-40B4-BE49-F238E27FC236}">
              <a16:creationId xmlns:a16="http://schemas.microsoft.com/office/drawing/2014/main" id="{F1D1774C-AFAA-43F8-B453-6B8A3EEBB6AC}"/>
            </a:ext>
          </a:extLst>
        </xdr:cNvPr>
        <xdr:cNvPicPr>
          <a:picLocks noChangeAspect="1"/>
        </xdr:cNvPicPr>
      </xdr:nvPicPr>
      <xdr:blipFill>
        <a:blip xmlns:r="http://schemas.openxmlformats.org/officeDocument/2006/relationships" r:embed="rId1"/>
        <a:stretch>
          <a:fillRect/>
        </a:stretch>
      </xdr:blipFill>
      <xdr:spPr>
        <a:xfrm>
          <a:off x="2513746" y="6399968"/>
          <a:ext cx="7412628" cy="4926342"/>
        </a:xfrm>
        <a:prstGeom prst="rect">
          <a:avLst/>
        </a:prstGeom>
      </xdr:spPr>
    </xdr:pic>
    <xdr:clientData/>
  </xdr:twoCellAnchor>
  <xdr:twoCellAnchor editAs="oneCell">
    <xdr:from>
      <xdr:col>1</xdr:col>
      <xdr:colOff>38447</xdr:colOff>
      <xdr:row>77</xdr:row>
      <xdr:rowOff>51955</xdr:rowOff>
    </xdr:from>
    <xdr:to>
      <xdr:col>8</xdr:col>
      <xdr:colOff>1406583</xdr:colOff>
      <xdr:row>104</xdr:row>
      <xdr:rowOff>114669</xdr:rowOff>
    </xdr:to>
    <xdr:pic>
      <xdr:nvPicPr>
        <xdr:cNvPr id="4" name="Picture 3">
          <a:extLst>
            <a:ext uri="{FF2B5EF4-FFF2-40B4-BE49-F238E27FC236}">
              <a16:creationId xmlns:a16="http://schemas.microsoft.com/office/drawing/2014/main" id="{553CEB0F-0359-484B-B559-29E3FF4BED56}"/>
            </a:ext>
          </a:extLst>
        </xdr:cNvPr>
        <xdr:cNvPicPr>
          <a:picLocks noChangeAspect="1"/>
        </xdr:cNvPicPr>
      </xdr:nvPicPr>
      <xdr:blipFill>
        <a:blip xmlns:r="http://schemas.openxmlformats.org/officeDocument/2006/relationships" r:embed="rId2"/>
        <a:stretch>
          <a:fillRect/>
        </a:stretch>
      </xdr:blipFill>
      <xdr:spPr>
        <a:xfrm>
          <a:off x="2497629" y="12001500"/>
          <a:ext cx="7446818" cy="4738624"/>
        </a:xfrm>
        <a:prstGeom prst="rect">
          <a:avLst/>
        </a:prstGeom>
      </xdr:spPr>
    </xdr:pic>
    <xdr:clientData/>
  </xdr:twoCellAnchor>
  <xdr:twoCellAnchor editAs="oneCell">
    <xdr:from>
      <xdr:col>1</xdr:col>
      <xdr:colOff>53687</xdr:colOff>
      <xdr:row>138</xdr:row>
      <xdr:rowOff>63730</xdr:rowOff>
    </xdr:from>
    <xdr:to>
      <xdr:col>8</xdr:col>
      <xdr:colOff>1389437</xdr:colOff>
      <xdr:row>165</xdr:row>
      <xdr:rowOff>56329</xdr:rowOff>
    </xdr:to>
    <xdr:pic>
      <xdr:nvPicPr>
        <xdr:cNvPr id="5" name="Picture 4">
          <a:extLst>
            <a:ext uri="{FF2B5EF4-FFF2-40B4-BE49-F238E27FC236}">
              <a16:creationId xmlns:a16="http://schemas.microsoft.com/office/drawing/2014/main" id="{9395BF7D-81B8-43DB-8487-9E359E1805B1}"/>
            </a:ext>
          </a:extLst>
        </xdr:cNvPr>
        <xdr:cNvPicPr>
          <a:picLocks noChangeAspect="1"/>
        </xdr:cNvPicPr>
      </xdr:nvPicPr>
      <xdr:blipFill>
        <a:blip xmlns:r="http://schemas.openxmlformats.org/officeDocument/2006/relationships" r:embed="rId3"/>
        <a:stretch>
          <a:fillRect/>
        </a:stretch>
      </xdr:blipFill>
      <xdr:spPr>
        <a:xfrm>
          <a:off x="2512869" y="22404185"/>
          <a:ext cx="7427767" cy="4681843"/>
        </a:xfrm>
        <a:prstGeom prst="rect">
          <a:avLst/>
        </a:prstGeom>
      </xdr:spPr>
    </xdr:pic>
    <xdr:clientData/>
  </xdr:twoCellAnchor>
  <xdr:twoCellAnchor editAs="oneCell">
    <xdr:from>
      <xdr:col>1</xdr:col>
      <xdr:colOff>0</xdr:colOff>
      <xdr:row>107</xdr:row>
      <xdr:rowOff>55527</xdr:rowOff>
    </xdr:from>
    <xdr:to>
      <xdr:col>8</xdr:col>
      <xdr:colOff>1368136</xdr:colOff>
      <xdr:row>134</xdr:row>
      <xdr:rowOff>131885</xdr:rowOff>
    </xdr:to>
    <xdr:pic>
      <xdr:nvPicPr>
        <xdr:cNvPr id="6" name="Picture 5">
          <a:extLst>
            <a:ext uri="{FF2B5EF4-FFF2-40B4-BE49-F238E27FC236}">
              <a16:creationId xmlns:a16="http://schemas.microsoft.com/office/drawing/2014/main" id="{ED7B35AB-BEA2-4D1E-B82C-112C4AE18C36}"/>
            </a:ext>
          </a:extLst>
        </xdr:cNvPr>
        <xdr:cNvPicPr>
          <a:picLocks noChangeAspect="1"/>
        </xdr:cNvPicPr>
      </xdr:nvPicPr>
      <xdr:blipFill>
        <a:blip xmlns:r="http://schemas.openxmlformats.org/officeDocument/2006/relationships" r:embed="rId4"/>
        <a:stretch>
          <a:fillRect/>
        </a:stretch>
      </xdr:blipFill>
      <xdr:spPr>
        <a:xfrm>
          <a:off x="2459182" y="17200527"/>
          <a:ext cx="7446818" cy="4756077"/>
        </a:xfrm>
        <a:prstGeom prst="rect">
          <a:avLst/>
        </a:prstGeom>
      </xdr:spPr>
    </xdr:pic>
    <xdr:clientData/>
  </xdr:twoCellAnchor>
  <xdr:twoCellAnchor editAs="oneCell">
    <xdr:from>
      <xdr:col>12</xdr:col>
      <xdr:colOff>53859</xdr:colOff>
      <xdr:row>77</xdr:row>
      <xdr:rowOff>15242</xdr:rowOff>
    </xdr:from>
    <xdr:to>
      <xdr:col>20</xdr:col>
      <xdr:colOff>2441863</xdr:colOff>
      <xdr:row>104</xdr:row>
      <xdr:rowOff>155848</xdr:rowOff>
    </xdr:to>
    <xdr:pic>
      <xdr:nvPicPr>
        <xdr:cNvPr id="10" name="Picture 9">
          <a:extLst>
            <a:ext uri="{FF2B5EF4-FFF2-40B4-BE49-F238E27FC236}">
              <a16:creationId xmlns:a16="http://schemas.microsoft.com/office/drawing/2014/main" id="{B5575407-FF53-466A-9543-A994D6CA3F6E}"/>
            </a:ext>
          </a:extLst>
        </xdr:cNvPr>
        <xdr:cNvPicPr>
          <a:picLocks noChangeAspect="1"/>
        </xdr:cNvPicPr>
      </xdr:nvPicPr>
      <xdr:blipFill>
        <a:blip xmlns:r="http://schemas.openxmlformats.org/officeDocument/2006/relationships" r:embed="rId5"/>
        <a:stretch>
          <a:fillRect/>
        </a:stretch>
      </xdr:blipFill>
      <xdr:spPr>
        <a:xfrm>
          <a:off x="14237450" y="11964787"/>
          <a:ext cx="7514186" cy="4816516"/>
        </a:xfrm>
        <a:prstGeom prst="rect">
          <a:avLst/>
        </a:prstGeom>
      </xdr:spPr>
    </xdr:pic>
    <xdr:clientData/>
  </xdr:twoCellAnchor>
  <xdr:twoCellAnchor editAs="oneCell">
    <xdr:from>
      <xdr:col>12</xdr:col>
      <xdr:colOff>55937</xdr:colOff>
      <xdr:row>107</xdr:row>
      <xdr:rowOff>55766</xdr:rowOff>
    </xdr:from>
    <xdr:to>
      <xdr:col>20</xdr:col>
      <xdr:colOff>2459182</xdr:colOff>
      <xdr:row>135</xdr:row>
      <xdr:rowOff>17284</xdr:rowOff>
    </xdr:to>
    <xdr:pic>
      <xdr:nvPicPr>
        <xdr:cNvPr id="11" name="Picture 10">
          <a:extLst>
            <a:ext uri="{FF2B5EF4-FFF2-40B4-BE49-F238E27FC236}">
              <a16:creationId xmlns:a16="http://schemas.microsoft.com/office/drawing/2014/main" id="{38A7990B-2A02-443E-8BE3-10E7003DAD60}"/>
            </a:ext>
          </a:extLst>
        </xdr:cNvPr>
        <xdr:cNvPicPr>
          <a:picLocks noChangeAspect="1"/>
        </xdr:cNvPicPr>
      </xdr:nvPicPr>
      <xdr:blipFill>
        <a:blip xmlns:r="http://schemas.openxmlformats.org/officeDocument/2006/relationships" r:embed="rId6"/>
        <a:stretch>
          <a:fillRect/>
        </a:stretch>
      </xdr:blipFill>
      <xdr:spPr>
        <a:xfrm>
          <a:off x="14239528" y="17200766"/>
          <a:ext cx="7529427" cy="4825849"/>
        </a:xfrm>
        <a:prstGeom prst="rect">
          <a:avLst/>
        </a:prstGeom>
      </xdr:spPr>
    </xdr:pic>
    <xdr:clientData/>
  </xdr:twoCellAnchor>
  <xdr:twoCellAnchor editAs="oneCell">
    <xdr:from>
      <xdr:col>12</xdr:col>
      <xdr:colOff>32732</xdr:colOff>
      <xdr:row>138</xdr:row>
      <xdr:rowOff>11432</xdr:rowOff>
    </xdr:from>
    <xdr:to>
      <xdr:col>20</xdr:col>
      <xdr:colOff>2459182</xdr:colOff>
      <xdr:row>165</xdr:row>
      <xdr:rowOff>136150</xdr:rowOff>
    </xdr:to>
    <xdr:pic>
      <xdr:nvPicPr>
        <xdr:cNvPr id="12" name="Picture 11">
          <a:extLst>
            <a:ext uri="{FF2B5EF4-FFF2-40B4-BE49-F238E27FC236}">
              <a16:creationId xmlns:a16="http://schemas.microsoft.com/office/drawing/2014/main" id="{CA94C99D-9003-4E84-9296-DBAE987A74CD}"/>
            </a:ext>
          </a:extLst>
        </xdr:cNvPr>
        <xdr:cNvPicPr>
          <a:picLocks noChangeAspect="1"/>
        </xdr:cNvPicPr>
      </xdr:nvPicPr>
      <xdr:blipFill>
        <a:blip xmlns:r="http://schemas.openxmlformats.org/officeDocument/2006/relationships" r:embed="rId7"/>
        <a:stretch>
          <a:fillRect/>
        </a:stretch>
      </xdr:blipFill>
      <xdr:spPr>
        <a:xfrm>
          <a:off x="14216323" y="22525068"/>
          <a:ext cx="7552632" cy="48101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28576</xdr:colOff>
      <xdr:row>145</xdr:row>
      <xdr:rowOff>49530</xdr:rowOff>
    </xdr:from>
    <xdr:to>
      <xdr:col>15</xdr:col>
      <xdr:colOff>18695</xdr:colOff>
      <xdr:row>165</xdr:row>
      <xdr:rowOff>38100</xdr:rowOff>
    </xdr:to>
    <xdr:pic>
      <xdr:nvPicPr>
        <xdr:cNvPr id="3" name="Picture 2">
          <a:extLst>
            <a:ext uri="{FF2B5EF4-FFF2-40B4-BE49-F238E27FC236}">
              <a16:creationId xmlns:a16="http://schemas.microsoft.com/office/drawing/2014/main" id="{75C0CDAC-0A24-4445-B22F-A89DFF712F15}"/>
            </a:ext>
          </a:extLst>
        </xdr:cNvPr>
        <xdr:cNvPicPr>
          <a:picLocks noChangeAspect="1"/>
        </xdr:cNvPicPr>
      </xdr:nvPicPr>
      <xdr:blipFill>
        <a:blip xmlns:r="http://schemas.openxmlformats.org/officeDocument/2006/relationships" r:embed="rId1"/>
        <a:stretch>
          <a:fillRect/>
        </a:stretch>
      </xdr:blipFill>
      <xdr:spPr>
        <a:xfrm>
          <a:off x="7553326" y="23757255"/>
          <a:ext cx="6594754" cy="3608070"/>
        </a:xfrm>
        <a:prstGeom prst="rect">
          <a:avLst/>
        </a:prstGeom>
      </xdr:spPr>
    </xdr:pic>
    <xdr:clientData/>
  </xdr:twoCellAnchor>
  <xdr:twoCellAnchor editAs="oneCell">
    <xdr:from>
      <xdr:col>18</xdr:col>
      <xdr:colOff>60959</xdr:colOff>
      <xdr:row>145</xdr:row>
      <xdr:rowOff>7619</xdr:rowOff>
    </xdr:from>
    <xdr:to>
      <xdr:col>28</xdr:col>
      <xdr:colOff>434340</xdr:colOff>
      <xdr:row>164</xdr:row>
      <xdr:rowOff>131976</xdr:rowOff>
    </xdr:to>
    <xdr:pic>
      <xdr:nvPicPr>
        <xdr:cNvPr id="4" name="Picture 3">
          <a:extLst>
            <a:ext uri="{FF2B5EF4-FFF2-40B4-BE49-F238E27FC236}">
              <a16:creationId xmlns:a16="http://schemas.microsoft.com/office/drawing/2014/main" id="{51DC10DF-F2DE-4835-B836-F53D758F37C0}"/>
            </a:ext>
          </a:extLst>
        </xdr:cNvPr>
        <xdr:cNvPicPr>
          <a:picLocks noChangeAspect="1"/>
        </xdr:cNvPicPr>
      </xdr:nvPicPr>
      <xdr:blipFill>
        <a:blip xmlns:r="http://schemas.openxmlformats.org/officeDocument/2006/relationships" r:embed="rId2"/>
        <a:stretch>
          <a:fillRect/>
        </a:stretch>
      </xdr:blipFill>
      <xdr:spPr>
        <a:xfrm>
          <a:off x="16910684" y="23715344"/>
          <a:ext cx="6465571" cy="3566692"/>
        </a:xfrm>
        <a:prstGeom prst="rect">
          <a:avLst/>
        </a:prstGeom>
      </xdr:spPr>
    </xdr:pic>
    <xdr:clientData/>
  </xdr:twoCellAnchor>
  <xdr:twoCellAnchor editAs="oneCell">
    <xdr:from>
      <xdr:col>6</xdr:col>
      <xdr:colOff>24765</xdr:colOff>
      <xdr:row>119</xdr:row>
      <xdr:rowOff>9525</xdr:rowOff>
    </xdr:from>
    <xdr:to>
      <xdr:col>14</xdr:col>
      <xdr:colOff>701040</xdr:colOff>
      <xdr:row>143</xdr:row>
      <xdr:rowOff>18038</xdr:rowOff>
    </xdr:to>
    <xdr:pic>
      <xdr:nvPicPr>
        <xdr:cNvPr id="5" name="Picture 4">
          <a:extLst>
            <a:ext uri="{FF2B5EF4-FFF2-40B4-BE49-F238E27FC236}">
              <a16:creationId xmlns:a16="http://schemas.microsoft.com/office/drawing/2014/main" id="{9C656390-B7AF-4A44-815E-FD43003D4B32}"/>
            </a:ext>
          </a:extLst>
        </xdr:cNvPr>
        <xdr:cNvPicPr>
          <a:picLocks noChangeAspect="1"/>
        </xdr:cNvPicPr>
      </xdr:nvPicPr>
      <xdr:blipFill>
        <a:blip xmlns:r="http://schemas.openxmlformats.org/officeDocument/2006/relationships" r:embed="rId3"/>
        <a:stretch>
          <a:fillRect/>
        </a:stretch>
      </xdr:blipFill>
      <xdr:spPr>
        <a:xfrm>
          <a:off x="7549515" y="19011900"/>
          <a:ext cx="6537960" cy="4359533"/>
        </a:xfrm>
        <a:prstGeom prst="rect">
          <a:avLst/>
        </a:prstGeom>
      </xdr:spPr>
    </xdr:pic>
    <xdr:clientData/>
  </xdr:twoCellAnchor>
  <xdr:twoCellAnchor editAs="oneCell">
    <xdr:from>
      <xdr:col>18</xdr:col>
      <xdr:colOff>47625</xdr:colOff>
      <xdr:row>119</xdr:row>
      <xdr:rowOff>19050</xdr:rowOff>
    </xdr:from>
    <xdr:to>
      <xdr:col>28</xdr:col>
      <xdr:colOff>477932</xdr:colOff>
      <xdr:row>143</xdr:row>
      <xdr:rowOff>15240</xdr:rowOff>
    </xdr:to>
    <xdr:pic>
      <xdr:nvPicPr>
        <xdr:cNvPr id="6" name="Picture 5">
          <a:extLst>
            <a:ext uri="{FF2B5EF4-FFF2-40B4-BE49-F238E27FC236}">
              <a16:creationId xmlns:a16="http://schemas.microsoft.com/office/drawing/2014/main" id="{5CBF4D9B-8524-4AE9-8CB8-1CF738072585}"/>
            </a:ext>
          </a:extLst>
        </xdr:cNvPr>
        <xdr:cNvPicPr>
          <a:picLocks noChangeAspect="1"/>
        </xdr:cNvPicPr>
      </xdr:nvPicPr>
      <xdr:blipFill>
        <a:blip xmlns:r="http://schemas.openxmlformats.org/officeDocument/2006/relationships" r:embed="rId4"/>
        <a:stretch>
          <a:fillRect/>
        </a:stretch>
      </xdr:blipFill>
      <xdr:spPr>
        <a:xfrm>
          <a:off x="16897350" y="19021425"/>
          <a:ext cx="6518687" cy="43395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874395</xdr:colOff>
      <xdr:row>42</xdr:row>
      <xdr:rowOff>26670</xdr:rowOff>
    </xdr:from>
    <xdr:to>
      <xdr:col>7</xdr:col>
      <xdr:colOff>973314</xdr:colOff>
      <xdr:row>64</xdr:row>
      <xdr:rowOff>133350</xdr:rowOff>
    </xdr:to>
    <xdr:pic>
      <xdr:nvPicPr>
        <xdr:cNvPr id="13" name="Picture 12">
          <a:extLst>
            <a:ext uri="{FF2B5EF4-FFF2-40B4-BE49-F238E27FC236}">
              <a16:creationId xmlns:a16="http://schemas.microsoft.com/office/drawing/2014/main" id="{9ACA2424-643D-482B-BDDA-D0C62D5588F3}"/>
            </a:ext>
          </a:extLst>
        </xdr:cNvPr>
        <xdr:cNvPicPr>
          <a:picLocks noChangeAspect="1"/>
        </xdr:cNvPicPr>
      </xdr:nvPicPr>
      <xdr:blipFill>
        <a:blip xmlns:r="http://schemas.openxmlformats.org/officeDocument/2006/relationships" r:embed="rId1"/>
        <a:stretch>
          <a:fillRect/>
        </a:stretch>
      </xdr:blipFill>
      <xdr:spPr>
        <a:xfrm>
          <a:off x="2779395" y="5817870"/>
          <a:ext cx="6137769" cy="4080510"/>
        </a:xfrm>
        <a:prstGeom prst="rect">
          <a:avLst/>
        </a:prstGeom>
      </xdr:spPr>
    </xdr:pic>
    <xdr:clientData/>
  </xdr:twoCellAnchor>
  <xdr:twoCellAnchor editAs="oneCell">
    <xdr:from>
      <xdr:col>1</xdr:col>
      <xdr:colOff>862966</xdr:colOff>
      <xdr:row>67</xdr:row>
      <xdr:rowOff>15240</xdr:rowOff>
    </xdr:from>
    <xdr:to>
      <xdr:col>7</xdr:col>
      <xdr:colOff>953734</xdr:colOff>
      <xdr:row>91</xdr:row>
      <xdr:rowOff>92926</xdr:rowOff>
    </xdr:to>
    <xdr:pic>
      <xdr:nvPicPr>
        <xdr:cNvPr id="14" name="Picture 13">
          <a:extLst>
            <a:ext uri="{FF2B5EF4-FFF2-40B4-BE49-F238E27FC236}">
              <a16:creationId xmlns:a16="http://schemas.microsoft.com/office/drawing/2014/main" id="{034D3AC2-B196-4921-A651-2BF935EE6B1C}"/>
            </a:ext>
          </a:extLst>
        </xdr:cNvPr>
        <xdr:cNvPicPr>
          <a:picLocks noChangeAspect="1"/>
        </xdr:cNvPicPr>
      </xdr:nvPicPr>
      <xdr:blipFill>
        <a:blip xmlns:r="http://schemas.openxmlformats.org/officeDocument/2006/relationships" r:embed="rId2"/>
        <a:stretch>
          <a:fillRect/>
        </a:stretch>
      </xdr:blipFill>
      <xdr:spPr>
        <a:xfrm>
          <a:off x="2767966" y="10330815"/>
          <a:ext cx="6129618" cy="4411561"/>
        </a:xfrm>
        <a:prstGeom prst="rect">
          <a:avLst/>
        </a:prstGeom>
      </xdr:spPr>
    </xdr:pic>
    <xdr:clientData/>
  </xdr:twoCellAnchor>
  <xdr:twoCellAnchor editAs="oneCell">
    <xdr:from>
      <xdr:col>1</xdr:col>
      <xdr:colOff>895351</xdr:colOff>
      <xdr:row>94</xdr:row>
      <xdr:rowOff>28575</xdr:rowOff>
    </xdr:from>
    <xdr:to>
      <xdr:col>7</xdr:col>
      <xdr:colOff>898598</xdr:colOff>
      <xdr:row>118</xdr:row>
      <xdr:rowOff>91440</xdr:rowOff>
    </xdr:to>
    <xdr:pic>
      <xdr:nvPicPr>
        <xdr:cNvPr id="15" name="Picture 14">
          <a:extLst>
            <a:ext uri="{FF2B5EF4-FFF2-40B4-BE49-F238E27FC236}">
              <a16:creationId xmlns:a16="http://schemas.microsoft.com/office/drawing/2014/main" id="{AEFD471D-CB5C-4609-B678-E3581549980D}"/>
            </a:ext>
          </a:extLst>
        </xdr:cNvPr>
        <xdr:cNvPicPr>
          <a:picLocks noChangeAspect="1"/>
        </xdr:cNvPicPr>
      </xdr:nvPicPr>
      <xdr:blipFill>
        <a:blip xmlns:r="http://schemas.openxmlformats.org/officeDocument/2006/relationships" r:embed="rId3"/>
        <a:stretch>
          <a:fillRect/>
        </a:stretch>
      </xdr:blipFill>
      <xdr:spPr>
        <a:xfrm>
          <a:off x="2800351" y="15230475"/>
          <a:ext cx="6051622" cy="4400550"/>
        </a:xfrm>
        <a:prstGeom prst="rect">
          <a:avLst/>
        </a:prstGeom>
      </xdr:spPr>
    </xdr:pic>
    <xdr:clientData/>
  </xdr:twoCellAnchor>
  <xdr:twoCellAnchor editAs="oneCell">
    <xdr:from>
      <xdr:col>1</xdr:col>
      <xdr:colOff>901066</xdr:colOff>
      <xdr:row>122</xdr:row>
      <xdr:rowOff>28575</xdr:rowOff>
    </xdr:from>
    <xdr:to>
      <xdr:col>7</xdr:col>
      <xdr:colOff>954107</xdr:colOff>
      <xdr:row>146</xdr:row>
      <xdr:rowOff>57151</xdr:rowOff>
    </xdr:to>
    <xdr:pic>
      <xdr:nvPicPr>
        <xdr:cNvPr id="16" name="Picture 15">
          <a:extLst>
            <a:ext uri="{FF2B5EF4-FFF2-40B4-BE49-F238E27FC236}">
              <a16:creationId xmlns:a16="http://schemas.microsoft.com/office/drawing/2014/main" id="{34964A53-B590-4904-BA5A-CFDD89716A9C}"/>
            </a:ext>
          </a:extLst>
        </xdr:cNvPr>
        <xdr:cNvPicPr>
          <a:picLocks noChangeAspect="1"/>
        </xdr:cNvPicPr>
      </xdr:nvPicPr>
      <xdr:blipFill>
        <a:blip xmlns:r="http://schemas.openxmlformats.org/officeDocument/2006/relationships" r:embed="rId4"/>
        <a:stretch>
          <a:fillRect/>
        </a:stretch>
      </xdr:blipFill>
      <xdr:spPr>
        <a:xfrm>
          <a:off x="2806066" y="20297775"/>
          <a:ext cx="6091891" cy="4364356"/>
        </a:xfrm>
        <a:prstGeom prst="rect">
          <a:avLst/>
        </a:prstGeom>
      </xdr:spPr>
    </xdr:pic>
    <xdr:clientData/>
  </xdr:twoCellAnchor>
  <xdr:twoCellAnchor editAs="oneCell">
    <xdr:from>
      <xdr:col>11</xdr:col>
      <xdr:colOff>38101</xdr:colOff>
      <xdr:row>42</xdr:row>
      <xdr:rowOff>19050</xdr:rowOff>
    </xdr:from>
    <xdr:to>
      <xdr:col>21</xdr:col>
      <xdr:colOff>188770</xdr:colOff>
      <xdr:row>64</xdr:row>
      <xdr:rowOff>114294</xdr:rowOff>
    </xdr:to>
    <xdr:pic>
      <xdr:nvPicPr>
        <xdr:cNvPr id="17" name="Picture 16">
          <a:extLst>
            <a:ext uri="{FF2B5EF4-FFF2-40B4-BE49-F238E27FC236}">
              <a16:creationId xmlns:a16="http://schemas.microsoft.com/office/drawing/2014/main" id="{4B2D9780-334A-42BF-BA96-0DBCC76B0381}"/>
            </a:ext>
          </a:extLst>
        </xdr:cNvPr>
        <xdr:cNvPicPr>
          <a:picLocks noChangeAspect="1"/>
        </xdr:cNvPicPr>
      </xdr:nvPicPr>
      <xdr:blipFill>
        <a:blip xmlns:r="http://schemas.openxmlformats.org/officeDocument/2006/relationships" r:embed="rId5"/>
        <a:stretch>
          <a:fillRect/>
        </a:stretch>
      </xdr:blipFill>
      <xdr:spPr>
        <a:xfrm>
          <a:off x="12982576" y="5810250"/>
          <a:ext cx="6113319" cy="4076694"/>
        </a:xfrm>
        <a:prstGeom prst="rect">
          <a:avLst/>
        </a:prstGeom>
      </xdr:spPr>
    </xdr:pic>
    <xdr:clientData/>
  </xdr:twoCellAnchor>
  <xdr:twoCellAnchor editAs="oneCell">
    <xdr:from>
      <xdr:col>11</xdr:col>
      <xdr:colOff>38100</xdr:colOff>
      <xdr:row>67</xdr:row>
      <xdr:rowOff>19050</xdr:rowOff>
    </xdr:from>
    <xdr:to>
      <xdr:col>21</xdr:col>
      <xdr:colOff>73602</xdr:colOff>
      <xdr:row>91</xdr:row>
      <xdr:rowOff>151867</xdr:rowOff>
    </xdr:to>
    <xdr:pic>
      <xdr:nvPicPr>
        <xdr:cNvPr id="18" name="Picture 17">
          <a:extLst>
            <a:ext uri="{FF2B5EF4-FFF2-40B4-BE49-F238E27FC236}">
              <a16:creationId xmlns:a16="http://schemas.microsoft.com/office/drawing/2014/main" id="{BDD0DA32-3DAC-47E5-8563-B6404DE452F2}"/>
            </a:ext>
          </a:extLst>
        </xdr:cNvPr>
        <xdr:cNvPicPr>
          <a:picLocks noChangeAspect="1"/>
        </xdr:cNvPicPr>
      </xdr:nvPicPr>
      <xdr:blipFill>
        <a:blip xmlns:r="http://schemas.openxmlformats.org/officeDocument/2006/relationships" r:embed="rId6"/>
        <a:stretch>
          <a:fillRect/>
        </a:stretch>
      </xdr:blipFill>
      <xdr:spPr>
        <a:xfrm>
          <a:off x="12982575" y="10334625"/>
          <a:ext cx="5998152" cy="4476217"/>
        </a:xfrm>
        <a:prstGeom prst="rect">
          <a:avLst/>
        </a:prstGeom>
      </xdr:spPr>
    </xdr:pic>
    <xdr:clientData/>
  </xdr:twoCellAnchor>
  <xdr:twoCellAnchor editAs="oneCell">
    <xdr:from>
      <xdr:col>11</xdr:col>
      <xdr:colOff>38100</xdr:colOff>
      <xdr:row>94</xdr:row>
      <xdr:rowOff>19050</xdr:rowOff>
    </xdr:from>
    <xdr:to>
      <xdr:col>21</xdr:col>
      <xdr:colOff>154577</xdr:colOff>
      <xdr:row>118</xdr:row>
      <xdr:rowOff>171041</xdr:rowOff>
    </xdr:to>
    <xdr:pic>
      <xdr:nvPicPr>
        <xdr:cNvPr id="19" name="Picture 18">
          <a:extLst>
            <a:ext uri="{FF2B5EF4-FFF2-40B4-BE49-F238E27FC236}">
              <a16:creationId xmlns:a16="http://schemas.microsoft.com/office/drawing/2014/main" id="{F8EBA5DD-78B4-4785-8027-73D6741B8570}"/>
            </a:ext>
          </a:extLst>
        </xdr:cNvPr>
        <xdr:cNvPicPr>
          <a:picLocks noChangeAspect="1"/>
        </xdr:cNvPicPr>
      </xdr:nvPicPr>
      <xdr:blipFill>
        <a:blip xmlns:r="http://schemas.openxmlformats.org/officeDocument/2006/relationships" r:embed="rId7"/>
        <a:stretch>
          <a:fillRect/>
        </a:stretch>
      </xdr:blipFill>
      <xdr:spPr>
        <a:xfrm>
          <a:off x="12982575" y="15220950"/>
          <a:ext cx="6079127" cy="4495391"/>
        </a:xfrm>
        <a:prstGeom prst="rect">
          <a:avLst/>
        </a:prstGeom>
      </xdr:spPr>
    </xdr:pic>
    <xdr:clientData/>
  </xdr:twoCellAnchor>
  <xdr:twoCellAnchor editAs="oneCell">
    <xdr:from>
      <xdr:col>11</xdr:col>
      <xdr:colOff>38100</xdr:colOff>
      <xdr:row>122</xdr:row>
      <xdr:rowOff>19050</xdr:rowOff>
    </xdr:from>
    <xdr:to>
      <xdr:col>21</xdr:col>
      <xdr:colOff>154577</xdr:colOff>
      <xdr:row>146</xdr:row>
      <xdr:rowOff>171041</xdr:rowOff>
    </xdr:to>
    <xdr:pic>
      <xdr:nvPicPr>
        <xdr:cNvPr id="20" name="Picture 19">
          <a:extLst>
            <a:ext uri="{FF2B5EF4-FFF2-40B4-BE49-F238E27FC236}">
              <a16:creationId xmlns:a16="http://schemas.microsoft.com/office/drawing/2014/main" id="{A3B1B263-9E05-4FD6-9E3B-1792843C0F5F}"/>
            </a:ext>
          </a:extLst>
        </xdr:cNvPr>
        <xdr:cNvPicPr>
          <a:picLocks noChangeAspect="1"/>
        </xdr:cNvPicPr>
      </xdr:nvPicPr>
      <xdr:blipFill>
        <a:blip xmlns:r="http://schemas.openxmlformats.org/officeDocument/2006/relationships" r:embed="rId8"/>
        <a:stretch>
          <a:fillRect/>
        </a:stretch>
      </xdr:blipFill>
      <xdr:spPr>
        <a:xfrm>
          <a:off x="12982575" y="20288250"/>
          <a:ext cx="6079127" cy="44953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6D8A3-305A-4AA9-BA76-128C28D7BF06}">
  <dimension ref="A1:N115"/>
  <sheetViews>
    <sheetView tabSelected="1" zoomScaleNormal="100" workbookViewId="0"/>
  </sheetViews>
  <sheetFormatPr defaultRowHeight="14.4" x14ac:dyDescent="0.3"/>
  <cols>
    <col min="1" max="1" width="36" customWidth="1"/>
    <col min="2" max="7" width="12.33203125" customWidth="1"/>
    <col min="8" max="8" width="14" customWidth="1"/>
    <col min="9" max="9" width="15.5546875" customWidth="1"/>
    <col min="10" max="10" width="21.5546875" bestFit="1" customWidth="1"/>
    <col min="11" max="11" width="15" style="25" customWidth="1"/>
    <col min="12" max="13" width="12.77734375" bestFit="1" customWidth="1"/>
  </cols>
  <sheetData>
    <row r="1" spans="1:4" x14ac:dyDescent="0.3">
      <c r="A1" s="4" t="s">
        <v>156</v>
      </c>
    </row>
    <row r="3" spans="1:4" x14ac:dyDescent="0.3">
      <c r="A3" s="4" t="s">
        <v>18</v>
      </c>
    </row>
    <row r="4" spans="1:4" x14ac:dyDescent="0.3">
      <c r="A4" t="s">
        <v>157</v>
      </c>
    </row>
    <row r="5" spans="1:4" x14ac:dyDescent="0.3">
      <c r="A5" t="s">
        <v>67</v>
      </c>
    </row>
    <row r="7" spans="1:4" x14ac:dyDescent="0.3">
      <c r="A7" s="4" t="s">
        <v>14</v>
      </c>
    </row>
    <row r="8" spans="1:4" x14ac:dyDescent="0.3">
      <c r="A8" t="s">
        <v>25</v>
      </c>
    </row>
    <row r="9" spans="1:4" x14ac:dyDescent="0.3">
      <c r="A9" t="s">
        <v>57</v>
      </c>
    </row>
    <row r="10" spans="1:4" x14ac:dyDescent="0.3">
      <c r="A10" t="s">
        <v>68</v>
      </c>
    </row>
    <row r="11" spans="1:4" x14ac:dyDescent="0.3">
      <c r="A11" t="s">
        <v>13</v>
      </c>
    </row>
    <row r="12" spans="1:4" x14ac:dyDescent="0.3">
      <c r="A12" t="s">
        <v>137</v>
      </c>
    </row>
    <row r="14" spans="1:4" x14ac:dyDescent="0.3">
      <c r="A14" s="38" t="s">
        <v>166</v>
      </c>
      <c r="B14" s="106" t="s">
        <v>169</v>
      </c>
      <c r="C14" s="85" t="s">
        <v>170</v>
      </c>
      <c r="D14" s="107"/>
    </row>
    <row r="15" spans="1:4" x14ac:dyDescent="0.3">
      <c r="A15" s="36" t="s">
        <v>174</v>
      </c>
      <c r="B15" s="86">
        <v>1</v>
      </c>
      <c r="C15" s="85">
        <v>2</v>
      </c>
      <c r="D15" s="85" t="s">
        <v>167</v>
      </c>
    </row>
    <row r="16" spans="1:4" x14ac:dyDescent="0.3">
      <c r="A16" s="27" t="s">
        <v>139</v>
      </c>
      <c r="B16" s="109" t="s">
        <v>168</v>
      </c>
      <c r="C16" s="110" t="s">
        <v>168</v>
      </c>
      <c r="D16" s="88"/>
    </row>
    <row r="17" spans="1:4" x14ac:dyDescent="0.3">
      <c r="A17" s="27" t="s">
        <v>138</v>
      </c>
      <c r="B17" s="109" t="s">
        <v>168</v>
      </c>
      <c r="C17" s="111" t="s">
        <v>168</v>
      </c>
      <c r="D17" s="87"/>
    </row>
    <row r="18" spans="1:4" x14ac:dyDescent="0.3">
      <c r="A18" s="27" t="s">
        <v>24</v>
      </c>
      <c r="B18" s="109" t="s">
        <v>168</v>
      </c>
      <c r="C18" s="85" t="s">
        <v>168</v>
      </c>
      <c r="D18" s="29"/>
    </row>
    <row r="19" spans="1:4" x14ac:dyDescent="0.3">
      <c r="A19" s="27" t="s">
        <v>0</v>
      </c>
      <c r="B19" s="109" t="s">
        <v>168</v>
      </c>
      <c r="C19" s="85" t="s">
        <v>168</v>
      </c>
      <c r="D19" s="29"/>
    </row>
    <row r="20" spans="1:4" x14ac:dyDescent="0.3">
      <c r="A20" s="27" t="s">
        <v>50</v>
      </c>
      <c r="B20" s="109" t="s">
        <v>168</v>
      </c>
      <c r="C20" s="85" t="s">
        <v>168</v>
      </c>
      <c r="D20" s="29"/>
    </row>
    <row r="21" spans="1:4" x14ac:dyDescent="0.3">
      <c r="A21" s="27" t="s">
        <v>172</v>
      </c>
      <c r="B21" s="109" t="s">
        <v>168</v>
      </c>
      <c r="C21" s="85" t="s">
        <v>168</v>
      </c>
      <c r="D21" s="29"/>
    </row>
    <row r="22" spans="1:4" x14ac:dyDescent="0.3">
      <c r="A22" s="27" t="s">
        <v>173</v>
      </c>
      <c r="B22" s="109" t="s">
        <v>168</v>
      </c>
      <c r="C22" s="85" t="s">
        <v>168</v>
      </c>
      <c r="D22" s="29"/>
    </row>
    <row r="25" spans="1:4" x14ac:dyDescent="0.3">
      <c r="A25" s="4" t="s">
        <v>20</v>
      </c>
    </row>
    <row r="26" spans="1:4" x14ac:dyDescent="0.3">
      <c r="A26" t="s">
        <v>142</v>
      </c>
      <c r="B26" s="5"/>
    </row>
    <row r="27" spans="1:4" x14ac:dyDescent="0.3">
      <c r="A27" t="s">
        <v>179</v>
      </c>
      <c r="B27" s="5"/>
    </row>
    <row r="28" spans="1:4" x14ac:dyDescent="0.3">
      <c r="A28" t="s">
        <v>180</v>
      </c>
    </row>
    <row r="29" spans="1:4" x14ac:dyDescent="0.3">
      <c r="A29" t="s">
        <v>133</v>
      </c>
    </row>
    <row r="30" spans="1:4" x14ac:dyDescent="0.3">
      <c r="A30" t="s">
        <v>163</v>
      </c>
    </row>
    <row r="31" spans="1:4" x14ac:dyDescent="0.3">
      <c r="A31" t="s">
        <v>69</v>
      </c>
    </row>
    <row r="32" spans="1:4" x14ac:dyDescent="0.3">
      <c r="A32" t="s">
        <v>181</v>
      </c>
    </row>
    <row r="34" spans="1:14" x14ac:dyDescent="0.3">
      <c r="A34" s="45"/>
      <c r="B34" s="10"/>
      <c r="C34" s="10"/>
      <c r="D34" s="10"/>
      <c r="E34" s="10"/>
      <c r="F34" s="10"/>
      <c r="G34" s="10"/>
      <c r="H34" s="10"/>
    </row>
    <row r="35" spans="1:14" x14ac:dyDescent="0.3">
      <c r="A35" s="4" t="s">
        <v>28</v>
      </c>
      <c r="B35" s="94" t="s">
        <v>153</v>
      </c>
      <c r="C35" s="95"/>
      <c r="D35" s="96" t="s">
        <v>154</v>
      </c>
      <c r="E35" s="97"/>
      <c r="F35" s="45"/>
      <c r="G35" s="45"/>
      <c r="H35" s="38"/>
      <c r="I35" s="10"/>
      <c r="J35" s="10"/>
      <c r="K35" s="108"/>
      <c r="L35" s="10"/>
      <c r="M35" s="10"/>
      <c r="N35" s="10"/>
    </row>
    <row r="36" spans="1:14" x14ac:dyDescent="0.3">
      <c r="A36" s="27" t="s">
        <v>29</v>
      </c>
      <c r="B36" s="76" t="s">
        <v>39</v>
      </c>
      <c r="C36" s="76" t="s">
        <v>36</v>
      </c>
      <c r="D36" s="28" t="s">
        <v>39</v>
      </c>
      <c r="E36" s="28" t="s">
        <v>36</v>
      </c>
      <c r="F36" s="46"/>
      <c r="G36" s="46"/>
      <c r="H36" s="103"/>
      <c r="I36" s="104"/>
      <c r="J36" s="104"/>
      <c r="K36" s="50"/>
      <c r="L36" s="50"/>
      <c r="M36" s="50"/>
      <c r="N36" s="10"/>
    </row>
    <row r="37" spans="1:14" x14ac:dyDescent="0.3">
      <c r="A37" s="27" t="s">
        <v>139</v>
      </c>
      <c r="B37" s="93">
        <f>+B38/60</f>
        <v>22.294666666666668</v>
      </c>
      <c r="C37" s="93">
        <f t="shared" ref="C37:E37" si="0">+C38/60</f>
        <v>17.372166666666665</v>
      </c>
      <c r="D37" s="88">
        <f t="shared" si="0"/>
        <v>22.183166666666668</v>
      </c>
      <c r="E37" s="88">
        <f t="shared" si="0"/>
        <v>17.470166666666668</v>
      </c>
      <c r="F37" s="46"/>
      <c r="G37" s="46"/>
      <c r="H37" s="50"/>
      <c r="I37" s="50"/>
      <c r="J37" s="50"/>
      <c r="K37" s="50"/>
      <c r="L37" s="50"/>
      <c r="M37" s="50"/>
      <c r="N37" s="10"/>
    </row>
    <row r="38" spans="1:14" x14ac:dyDescent="0.3">
      <c r="A38" s="27" t="s">
        <v>138</v>
      </c>
      <c r="B38" s="91">
        <f>+B39/100</f>
        <v>1337.68</v>
      </c>
      <c r="C38" s="91">
        <f t="shared" ref="C38:E38" si="1">+C39/100</f>
        <v>1042.33</v>
      </c>
      <c r="D38" s="87">
        <f t="shared" si="1"/>
        <v>1330.99</v>
      </c>
      <c r="E38" s="87">
        <f t="shared" si="1"/>
        <v>1048.21</v>
      </c>
      <c r="F38" s="10"/>
      <c r="G38" s="10"/>
      <c r="H38" s="102"/>
      <c r="I38" s="50"/>
      <c r="J38" s="50"/>
      <c r="K38" s="50"/>
      <c r="L38" s="50"/>
      <c r="M38" s="50"/>
      <c r="N38" s="10"/>
    </row>
    <row r="39" spans="1:14" x14ac:dyDescent="0.3">
      <c r="A39" s="27" t="s">
        <v>24</v>
      </c>
      <c r="B39" s="81">
        <v>133768</v>
      </c>
      <c r="C39" s="81">
        <v>104233</v>
      </c>
      <c r="D39" s="29">
        <v>133099</v>
      </c>
      <c r="E39" s="29">
        <v>104821</v>
      </c>
      <c r="F39" s="10"/>
      <c r="G39" s="10"/>
      <c r="H39" s="105"/>
      <c r="I39" s="50"/>
      <c r="J39" s="50"/>
      <c r="K39" s="50"/>
      <c r="L39" s="50"/>
      <c r="M39" s="50"/>
      <c r="N39" s="10"/>
    </row>
    <row r="40" spans="1:14" x14ac:dyDescent="0.3">
      <c r="A40" s="27" t="s">
        <v>0</v>
      </c>
      <c r="B40" s="81">
        <v>30000</v>
      </c>
      <c r="C40" s="81">
        <v>30000</v>
      </c>
      <c r="D40" s="29">
        <v>30000</v>
      </c>
      <c r="E40" s="29">
        <v>30000</v>
      </c>
      <c r="F40" s="10"/>
      <c r="G40" s="10"/>
      <c r="H40" s="48"/>
      <c r="I40" s="108"/>
      <c r="J40" s="10"/>
      <c r="K40" s="108"/>
      <c r="L40" s="10"/>
      <c r="M40" s="10"/>
      <c r="N40" s="10"/>
    </row>
    <row r="41" spans="1:14" x14ac:dyDescent="0.3">
      <c r="A41" s="27" t="s">
        <v>50</v>
      </c>
      <c r="B41" s="81">
        <v>0.336208121827411</v>
      </c>
      <c r="C41" s="81">
        <v>0.48613197969543098</v>
      </c>
      <c r="D41" s="29">
        <v>0.33960406091370599</v>
      </c>
      <c r="E41" s="29">
        <v>0.48314720812182699</v>
      </c>
      <c r="F41" s="10"/>
      <c r="G41" s="10"/>
      <c r="H41" s="50"/>
      <c r="I41" s="10"/>
      <c r="J41" s="10"/>
      <c r="K41" s="108"/>
      <c r="L41" s="10"/>
      <c r="M41" s="10"/>
      <c r="N41" s="10"/>
    </row>
    <row r="42" spans="1:14" x14ac:dyDescent="0.3">
      <c r="A42" s="27" t="s">
        <v>172</v>
      </c>
      <c r="B42" s="81">
        <v>5.6806148077619099E-2</v>
      </c>
      <c r="C42" s="81">
        <v>6.5634325543900501E-2</v>
      </c>
      <c r="D42" s="29">
        <v>0.138286302963497</v>
      </c>
      <c r="E42" s="29">
        <v>0.12294349093914</v>
      </c>
      <c r="F42" s="10"/>
      <c r="G42" s="10"/>
      <c r="H42" s="104"/>
      <c r="I42" s="50"/>
      <c r="J42" s="50"/>
      <c r="K42" s="108"/>
      <c r="L42" s="10"/>
      <c r="M42" s="10"/>
      <c r="N42" s="10"/>
    </row>
    <row r="43" spans="1:14" x14ac:dyDescent="0.3">
      <c r="A43" s="27" t="s">
        <v>173</v>
      </c>
      <c r="B43" s="81">
        <v>1.04621425887369</v>
      </c>
      <c r="C43" s="81">
        <v>0.99988509396838698</v>
      </c>
      <c r="D43" s="29">
        <v>0.44294924334576302</v>
      </c>
      <c r="E43" s="29">
        <v>1.0148999999999999</v>
      </c>
      <c r="F43" s="41"/>
      <c r="G43" s="41"/>
      <c r="H43" s="49"/>
      <c r="I43" s="10"/>
      <c r="J43" s="10"/>
      <c r="K43" s="108"/>
      <c r="L43" s="10"/>
      <c r="M43" s="10"/>
      <c r="N43" s="10"/>
    </row>
    <row r="44" spans="1:14" x14ac:dyDescent="0.3">
      <c r="A44" s="27" t="s">
        <v>171</v>
      </c>
      <c r="B44" s="79" t="s">
        <v>169</v>
      </c>
      <c r="C44" s="79" t="s">
        <v>169</v>
      </c>
      <c r="D44" s="85" t="s">
        <v>170</v>
      </c>
      <c r="E44" s="85" t="s">
        <v>170</v>
      </c>
      <c r="F44" s="41"/>
      <c r="G44" s="41"/>
      <c r="H44" s="49"/>
    </row>
    <row r="45" spans="1:14" x14ac:dyDescent="0.3">
      <c r="F45" s="10"/>
      <c r="G45" s="10"/>
      <c r="H45" s="10"/>
    </row>
    <row r="46" spans="1:14" x14ac:dyDescent="0.3">
      <c r="A46" s="39" t="s">
        <v>164</v>
      </c>
      <c r="F46" s="10"/>
      <c r="G46" s="10"/>
      <c r="H46" s="10"/>
    </row>
    <row r="47" spans="1:14" x14ac:dyDescent="0.3">
      <c r="A47" s="38"/>
      <c r="B47" s="10"/>
      <c r="C47" s="10"/>
      <c r="D47" s="10"/>
      <c r="E47" s="10"/>
      <c r="F47" s="10"/>
      <c r="G47" s="10"/>
      <c r="H47" s="10"/>
    </row>
    <row r="49" spans="1:12" x14ac:dyDescent="0.3">
      <c r="A49" s="42" t="s">
        <v>19</v>
      </c>
      <c r="I49" s="33"/>
    </row>
    <row r="50" spans="1:12" x14ac:dyDescent="0.3">
      <c r="A50" s="37"/>
      <c r="B50" t="s">
        <v>89</v>
      </c>
      <c r="H50" s="25"/>
      <c r="I50" s="42"/>
      <c r="J50" s="40"/>
      <c r="K50" s="37"/>
      <c r="L50" t="s">
        <v>88</v>
      </c>
    </row>
    <row r="51" spans="1:12" x14ac:dyDescent="0.3">
      <c r="I51" s="43"/>
      <c r="J51" s="40"/>
    </row>
    <row r="52" spans="1:12" x14ac:dyDescent="0.3">
      <c r="I52" s="43"/>
      <c r="J52" s="40"/>
    </row>
    <row r="53" spans="1:12" x14ac:dyDescent="0.3">
      <c r="I53" s="43"/>
      <c r="J53" s="40"/>
    </row>
    <row r="54" spans="1:12" x14ac:dyDescent="0.3">
      <c r="I54" s="43"/>
      <c r="J54" s="40"/>
    </row>
    <row r="55" spans="1:12" x14ac:dyDescent="0.3">
      <c r="A55" s="25"/>
      <c r="I55" s="43">
        <v>1</v>
      </c>
      <c r="J55" s="40" t="s">
        <v>90</v>
      </c>
      <c r="K55" s="25">
        <v>1</v>
      </c>
    </row>
    <row r="56" spans="1:12" x14ac:dyDescent="0.3">
      <c r="A56" s="25"/>
      <c r="I56" s="43" t="s">
        <v>92</v>
      </c>
      <c r="J56" s="40" t="s">
        <v>91</v>
      </c>
      <c r="K56" s="25" t="s">
        <v>93</v>
      </c>
    </row>
    <row r="57" spans="1:12" x14ac:dyDescent="0.3">
      <c r="A57" s="25"/>
      <c r="I57" s="43" t="s">
        <v>87</v>
      </c>
      <c r="J57" s="40" t="s">
        <v>79</v>
      </c>
      <c r="K57" s="25" t="s">
        <v>87</v>
      </c>
    </row>
    <row r="58" spans="1:12" x14ac:dyDescent="0.3">
      <c r="A58" s="25"/>
      <c r="I58" s="43">
        <v>0.01</v>
      </c>
      <c r="J58" s="40" t="s">
        <v>80</v>
      </c>
      <c r="K58" s="25">
        <v>0.01</v>
      </c>
    </row>
    <row r="59" spans="1:12" x14ac:dyDescent="0.3">
      <c r="A59" s="25"/>
      <c r="I59" s="43">
        <v>0.9</v>
      </c>
      <c r="J59" s="40" t="s">
        <v>82</v>
      </c>
      <c r="K59" s="25">
        <v>0.9</v>
      </c>
    </row>
    <row r="60" spans="1:12" x14ac:dyDescent="0.3">
      <c r="A60" s="25"/>
      <c r="I60" s="43">
        <v>200000</v>
      </c>
      <c r="J60" s="40" t="s">
        <v>81</v>
      </c>
      <c r="K60" s="25">
        <v>200000</v>
      </c>
    </row>
    <row r="61" spans="1:12" x14ac:dyDescent="0.3">
      <c r="A61" s="25"/>
      <c r="I61" s="43">
        <v>10</v>
      </c>
      <c r="J61" s="40" t="s">
        <v>83</v>
      </c>
      <c r="K61" s="25">
        <v>10</v>
      </c>
    </row>
    <row r="62" spans="1:12" x14ac:dyDescent="0.3">
      <c r="A62" s="25"/>
      <c r="I62" s="43">
        <v>3000</v>
      </c>
      <c r="J62" s="40" t="s">
        <v>84</v>
      </c>
      <c r="K62" s="25">
        <v>3000</v>
      </c>
    </row>
    <row r="63" spans="1:12" x14ac:dyDescent="0.3">
      <c r="A63" s="25"/>
      <c r="I63" s="43">
        <v>0</v>
      </c>
      <c r="J63" s="40" t="s">
        <v>85</v>
      </c>
      <c r="K63" s="25">
        <v>0</v>
      </c>
    </row>
    <row r="64" spans="1:12" x14ac:dyDescent="0.3">
      <c r="A64" s="25"/>
      <c r="I64" s="43">
        <v>1E-3</v>
      </c>
      <c r="J64" s="40" t="s">
        <v>86</v>
      </c>
      <c r="K64" s="25">
        <v>1E-3</v>
      </c>
    </row>
    <row r="65" spans="1:12" x14ac:dyDescent="0.3">
      <c r="A65" s="25"/>
      <c r="I65" s="43">
        <v>1000</v>
      </c>
      <c r="J65" s="40" t="s">
        <v>7</v>
      </c>
      <c r="K65" s="25">
        <v>1000</v>
      </c>
    </row>
    <row r="66" spans="1:12" x14ac:dyDescent="0.3">
      <c r="A66" s="25"/>
      <c r="I66" s="43">
        <v>30000</v>
      </c>
      <c r="J66" s="40" t="s">
        <v>72</v>
      </c>
      <c r="K66" s="25">
        <v>30000</v>
      </c>
    </row>
    <row r="67" spans="1:12" x14ac:dyDescent="0.3">
      <c r="A67" s="25"/>
      <c r="I67" s="43">
        <v>1</v>
      </c>
      <c r="J67" s="40" t="s">
        <v>73</v>
      </c>
      <c r="K67" s="25">
        <v>1</v>
      </c>
    </row>
    <row r="68" spans="1:12" x14ac:dyDescent="0.3">
      <c r="A68" s="25"/>
      <c r="I68" s="43">
        <v>0.05</v>
      </c>
      <c r="J68" s="40" t="s">
        <v>74</v>
      </c>
      <c r="K68" s="25">
        <v>0.05</v>
      </c>
    </row>
    <row r="69" spans="1:12" x14ac:dyDescent="0.3">
      <c r="A69" s="25"/>
      <c r="I69" s="43" t="s">
        <v>76</v>
      </c>
      <c r="J69" s="40" t="s">
        <v>75</v>
      </c>
      <c r="K69" s="25" t="s">
        <v>76</v>
      </c>
    </row>
    <row r="70" spans="1:12" x14ac:dyDescent="0.3">
      <c r="A70" s="25"/>
      <c r="I70" s="43">
        <v>5</v>
      </c>
      <c r="J70" s="40" t="s">
        <v>77</v>
      </c>
      <c r="K70" s="25">
        <v>5</v>
      </c>
    </row>
    <row r="71" spans="1:12" x14ac:dyDescent="0.3">
      <c r="A71" s="25"/>
      <c r="I71" s="43">
        <v>-6</v>
      </c>
      <c r="J71" s="40" t="s">
        <v>78</v>
      </c>
      <c r="K71" s="25">
        <v>-6</v>
      </c>
    </row>
    <row r="72" spans="1:12" x14ac:dyDescent="0.3">
      <c r="A72" s="25"/>
      <c r="I72" s="43"/>
      <c r="J72" s="40"/>
    </row>
    <row r="73" spans="1:12" x14ac:dyDescent="0.3">
      <c r="A73" s="25"/>
      <c r="I73" s="43"/>
      <c r="J73" s="40"/>
    </row>
    <row r="74" spans="1:12" x14ac:dyDescent="0.3">
      <c r="A74" s="25"/>
      <c r="I74" s="43"/>
      <c r="J74" s="40"/>
    </row>
    <row r="75" spans="1:12" x14ac:dyDescent="0.3">
      <c r="A75" s="25"/>
      <c r="B75" s="43" t="s">
        <v>140</v>
      </c>
      <c r="H75" s="25"/>
      <c r="I75" s="43"/>
      <c r="J75" s="40"/>
      <c r="L75" s="43" t="s">
        <v>151</v>
      </c>
    </row>
    <row r="76" spans="1:12" x14ac:dyDescent="0.3">
      <c r="A76" s="25"/>
      <c r="I76" s="43"/>
      <c r="J76" s="40"/>
    </row>
    <row r="77" spans="1:12" x14ac:dyDescent="0.3">
      <c r="A77" s="25"/>
      <c r="I77" s="43"/>
      <c r="J77" s="40"/>
    </row>
    <row r="78" spans="1:12" x14ac:dyDescent="0.3">
      <c r="A78" s="25"/>
      <c r="I78" s="43"/>
      <c r="J78" s="40"/>
    </row>
    <row r="79" spans="1:12" x14ac:dyDescent="0.3">
      <c r="A79" s="25"/>
      <c r="I79" s="43"/>
      <c r="J79" s="40"/>
    </row>
    <row r="80" spans="1:12" x14ac:dyDescent="0.3">
      <c r="A80" s="25"/>
      <c r="I80" s="43" t="s">
        <v>95</v>
      </c>
      <c r="J80" s="40" t="s">
        <v>94</v>
      </c>
      <c r="K80" s="25" t="s">
        <v>95</v>
      </c>
    </row>
    <row r="81" spans="1:12" x14ac:dyDescent="0.3">
      <c r="A81" s="25"/>
      <c r="I81" s="43">
        <v>133768</v>
      </c>
      <c r="J81" s="40" t="s">
        <v>24</v>
      </c>
      <c r="K81" s="25">
        <v>104233</v>
      </c>
    </row>
    <row r="82" spans="1:12" x14ac:dyDescent="0.3">
      <c r="A82" s="25"/>
      <c r="I82" s="43">
        <v>30000</v>
      </c>
      <c r="J82" s="40" t="s">
        <v>0</v>
      </c>
      <c r="K82" s="25">
        <v>30000</v>
      </c>
    </row>
    <row r="83" spans="1:12" x14ac:dyDescent="0.3">
      <c r="A83" s="25"/>
      <c r="I83" s="43">
        <v>0.336208121827411</v>
      </c>
      <c r="J83" s="40" t="s">
        <v>50</v>
      </c>
      <c r="K83" s="25">
        <v>0.48613197969543098</v>
      </c>
    </row>
    <row r="84" spans="1:12" x14ac:dyDescent="0.3">
      <c r="A84" s="25"/>
      <c r="I84" s="43">
        <v>5.6806148077619099E-2</v>
      </c>
      <c r="J84" s="40" t="s">
        <v>66</v>
      </c>
      <c r="K84" s="25">
        <v>6.5634325543900501E-2</v>
      </c>
    </row>
    <row r="85" spans="1:12" x14ac:dyDescent="0.3">
      <c r="A85" s="25"/>
      <c r="I85" s="43">
        <v>1.04621425887369</v>
      </c>
      <c r="J85" s="40" t="s">
        <v>10</v>
      </c>
      <c r="K85" s="25">
        <v>0.99988509396838698</v>
      </c>
    </row>
    <row r="86" spans="1:12" x14ac:dyDescent="0.3">
      <c r="A86" s="25"/>
      <c r="I86" s="43"/>
      <c r="J86" s="40"/>
    </row>
    <row r="87" spans="1:12" x14ac:dyDescent="0.3">
      <c r="A87" s="25"/>
      <c r="I87" s="43"/>
      <c r="J87" s="40"/>
    </row>
    <row r="88" spans="1:12" x14ac:dyDescent="0.3">
      <c r="I88" s="43"/>
      <c r="J88" s="40"/>
    </row>
    <row r="89" spans="1:12" x14ac:dyDescent="0.3">
      <c r="I89" s="43"/>
      <c r="J89" s="40"/>
    </row>
    <row r="90" spans="1:12" x14ac:dyDescent="0.3">
      <c r="I90" s="43"/>
      <c r="J90" s="40"/>
    </row>
    <row r="91" spans="1:12" x14ac:dyDescent="0.3">
      <c r="I91" s="43"/>
      <c r="J91" s="40"/>
    </row>
    <row r="92" spans="1:12" x14ac:dyDescent="0.3">
      <c r="I92" s="43"/>
      <c r="J92" s="40"/>
    </row>
    <row r="93" spans="1:12" x14ac:dyDescent="0.3">
      <c r="A93" s="25"/>
      <c r="I93" s="43"/>
      <c r="J93" s="40"/>
    </row>
    <row r="94" spans="1:12" x14ac:dyDescent="0.3">
      <c r="A94" s="25"/>
      <c r="I94" s="43"/>
      <c r="J94" s="40"/>
    </row>
    <row r="95" spans="1:12" x14ac:dyDescent="0.3">
      <c r="A95" s="25"/>
      <c r="B95" s="43"/>
      <c r="I95" s="43"/>
      <c r="J95" s="40"/>
      <c r="L95" s="43"/>
    </row>
    <row r="96" spans="1:12" x14ac:dyDescent="0.3">
      <c r="A96" s="25"/>
      <c r="B96" s="43" t="s">
        <v>141</v>
      </c>
      <c r="I96" s="43"/>
      <c r="J96" s="40"/>
      <c r="L96" s="43" t="s">
        <v>152</v>
      </c>
    </row>
    <row r="97" spans="1:11" x14ac:dyDescent="0.3">
      <c r="A97" s="25"/>
      <c r="I97" s="43"/>
      <c r="J97" s="40"/>
    </row>
    <row r="98" spans="1:11" x14ac:dyDescent="0.3">
      <c r="A98" s="25"/>
      <c r="I98" s="43"/>
      <c r="J98" s="40"/>
    </row>
    <row r="99" spans="1:11" x14ac:dyDescent="0.3">
      <c r="A99" s="25"/>
      <c r="I99" s="43" t="s">
        <v>95</v>
      </c>
      <c r="J99" s="40" t="s">
        <v>94</v>
      </c>
      <c r="K99" s="25" t="s">
        <v>95</v>
      </c>
    </row>
    <row r="100" spans="1:11" x14ac:dyDescent="0.3">
      <c r="A100" s="25"/>
      <c r="I100" s="43">
        <v>133099</v>
      </c>
      <c r="J100" s="40" t="s">
        <v>24</v>
      </c>
      <c r="K100" s="25">
        <v>104821</v>
      </c>
    </row>
    <row r="101" spans="1:11" x14ac:dyDescent="0.3">
      <c r="A101" s="25"/>
      <c r="I101" s="43">
        <v>30000</v>
      </c>
      <c r="J101" s="40" t="s">
        <v>0</v>
      </c>
      <c r="K101" s="25">
        <v>30000</v>
      </c>
    </row>
    <row r="102" spans="1:11" x14ac:dyDescent="0.3">
      <c r="A102" s="25"/>
      <c r="I102" s="43">
        <v>0.33960406091370599</v>
      </c>
      <c r="J102" s="40" t="s">
        <v>50</v>
      </c>
      <c r="K102" s="25">
        <v>0.48314720812182699</v>
      </c>
    </row>
    <row r="103" spans="1:11" x14ac:dyDescent="0.3">
      <c r="A103" s="25"/>
      <c r="I103" s="43">
        <v>0.138286302963497</v>
      </c>
      <c r="J103" s="40" t="s">
        <v>66</v>
      </c>
      <c r="K103" s="25">
        <v>0.12294349093914</v>
      </c>
    </row>
    <row r="104" spans="1:11" x14ac:dyDescent="0.3">
      <c r="A104" s="25"/>
      <c r="I104" s="43">
        <v>0.44294924334576302</v>
      </c>
      <c r="J104" s="40" t="s">
        <v>10</v>
      </c>
      <c r="K104" s="25">
        <v>1.0148999999999999</v>
      </c>
    </row>
    <row r="105" spans="1:11" x14ac:dyDescent="0.3">
      <c r="A105" s="25"/>
      <c r="J105" s="40"/>
    </row>
    <row r="106" spans="1:11" x14ac:dyDescent="0.3">
      <c r="A106" s="25"/>
      <c r="J106" s="40"/>
    </row>
    <row r="107" spans="1:11" x14ac:dyDescent="0.3">
      <c r="A107" s="25"/>
      <c r="J107" s="40"/>
    </row>
    <row r="108" spans="1:11" x14ac:dyDescent="0.3">
      <c r="A108" s="25"/>
      <c r="J108" s="40"/>
    </row>
    <row r="109" spans="1:11" x14ac:dyDescent="0.3">
      <c r="A109" s="25"/>
      <c r="J109" s="40"/>
    </row>
    <row r="110" spans="1:11" x14ac:dyDescent="0.3">
      <c r="A110" s="25"/>
      <c r="I110" s="43"/>
      <c r="J110" s="40"/>
    </row>
    <row r="111" spans="1:11" x14ac:dyDescent="0.3">
      <c r="A111" s="25"/>
      <c r="I111" s="43"/>
      <c r="J111" s="40"/>
    </row>
    <row r="112" spans="1:11" x14ac:dyDescent="0.3">
      <c r="A112" s="25"/>
      <c r="I112" s="43"/>
      <c r="J112" s="40"/>
    </row>
    <row r="113" spans="1:10" x14ac:dyDescent="0.3">
      <c r="A113" s="25"/>
      <c r="I113" s="43"/>
      <c r="J113" s="40"/>
    </row>
    <row r="114" spans="1:10" x14ac:dyDescent="0.3">
      <c r="A114" s="25"/>
      <c r="I114" s="43"/>
    </row>
    <row r="115" spans="1:10" x14ac:dyDescent="0.3">
      <c r="A115" s="25"/>
      <c r="I115" s="43"/>
    </row>
  </sheetData>
  <mergeCells count="2">
    <mergeCell ref="B35:C35"/>
    <mergeCell ref="D35:E35"/>
  </mergeCells>
  <pageMargins left="0.7" right="0.7" top="0.75" bottom="0.75" header="0.3" footer="0.3"/>
  <pageSetup paperSize="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04DE9-0EC9-4E53-86C5-3E91D8794479}">
  <dimension ref="A1:S165"/>
  <sheetViews>
    <sheetView zoomScaleNormal="100" workbookViewId="0"/>
  </sheetViews>
  <sheetFormatPr defaultRowHeight="14.4" x14ac:dyDescent="0.3"/>
  <cols>
    <col min="1" max="1" width="36" customWidth="1"/>
    <col min="2" max="7" width="12.33203125" customWidth="1"/>
    <col min="8" max="8" width="14.33203125" customWidth="1"/>
    <col min="9" max="9" width="21" customWidth="1"/>
    <col min="10" max="10" width="18.109375" customWidth="1"/>
    <col min="11" max="11" width="27.33203125" bestFit="1" customWidth="1"/>
    <col min="12" max="12" width="15.77734375" customWidth="1"/>
    <col min="13" max="13" width="12.77734375" bestFit="1" customWidth="1"/>
    <col min="21" max="21" width="36.5546875" customWidth="1"/>
    <col min="22" max="23" width="16.109375" customWidth="1"/>
    <col min="24" max="25" width="15.21875" customWidth="1"/>
  </cols>
  <sheetData>
    <row r="1" spans="1:4" x14ac:dyDescent="0.3">
      <c r="A1" s="4" t="s">
        <v>103</v>
      </c>
    </row>
    <row r="3" spans="1:4" x14ac:dyDescent="0.3">
      <c r="A3" s="4" t="s">
        <v>18</v>
      </c>
    </row>
    <row r="4" spans="1:4" x14ac:dyDescent="0.3">
      <c r="A4" t="s">
        <v>159</v>
      </c>
    </row>
    <row r="5" spans="1:4" x14ac:dyDescent="0.3">
      <c r="A5" t="s">
        <v>161</v>
      </c>
    </row>
    <row r="7" spans="1:4" x14ac:dyDescent="0.3">
      <c r="A7" s="4" t="s">
        <v>14</v>
      </c>
    </row>
    <row r="8" spans="1:4" x14ac:dyDescent="0.3">
      <c r="A8" t="s">
        <v>25</v>
      </c>
    </row>
    <row r="9" spans="1:4" x14ac:dyDescent="0.3">
      <c r="A9" t="s">
        <v>57</v>
      </c>
    </row>
    <row r="10" spans="1:4" x14ac:dyDescent="0.3">
      <c r="A10" t="s">
        <v>58</v>
      </c>
    </row>
    <row r="11" spans="1:4" x14ac:dyDescent="0.3">
      <c r="A11" t="s">
        <v>13</v>
      </c>
    </row>
    <row r="12" spans="1:4" x14ac:dyDescent="0.3">
      <c r="A12" t="s">
        <v>137</v>
      </c>
    </row>
    <row r="14" spans="1:4" x14ac:dyDescent="0.3">
      <c r="A14" s="38" t="s">
        <v>166</v>
      </c>
      <c r="B14" s="106" t="s">
        <v>169</v>
      </c>
      <c r="C14" s="85" t="s">
        <v>170</v>
      </c>
      <c r="D14" s="107"/>
    </row>
    <row r="15" spans="1:4" x14ac:dyDescent="0.3">
      <c r="A15" s="36" t="s">
        <v>174</v>
      </c>
      <c r="B15" s="86">
        <v>1</v>
      </c>
      <c r="C15" s="85">
        <v>2</v>
      </c>
      <c r="D15" s="85" t="s">
        <v>167</v>
      </c>
    </row>
    <row r="16" spans="1:4" x14ac:dyDescent="0.3">
      <c r="A16" s="27" t="s">
        <v>51</v>
      </c>
      <c r="B16" s="109" t="s">
        <v>175</v>
      </c>
      <c r="C16" s="110" t="s">
        <v>175</v>
      </c>
      <c r="D16" s="88"/>
    </row>
    <row r="17" spans="1:19" x14ac:dyDescent="0.3">
      <c r="A17" s="27" t="s">
        <v>24</v>
      </c>
      <c r="B17" s="109" t="s">
        <v>168</v>
      </c>
      <c r="C17" s="111" t="s">
        <v>168</v>
      </c>
      <c r="D17" s="87"/>
    </row>
    <row r="18" spans="1:19" x14ac:dyDescent="0.3">
      <c r="A18" s="27" t="s">
        <v>0</v>
      </c>
      <c r="B18" s="109" t="s">
        <v>168</v>
      </c>
      <c r="C18" s="85" t="s">
        <v>168</v>
      </c>
      <c r="D18" s="29"/>
    </row>
    <row r="19" spans="1:19" x14ac:dyDescent="0.3">
      <c r="A19" s="27" t="s">
        <v>173</v>
      </c>
      <c r="B19" s="109" t="s">
        <v>168</v>
      </c>
      <c r="C19" s="85" t="s">
        <v>168</v>
      </c>
      <c r="D19" s="29"/>
    </row>
    <row r="20" spans="1:19" x14ac:dyDescent="0.3">
      <c r="A20" s="27" t="s">
        <v>172</v>
      </c>
      <c r="B20" s="109" t="s">
        <v>168</v>
      </c>
      <c r="C20" s="85" t="s">
        <v>168</v>
      </c>
      <c r="D20" s="29"/>
    </row>
    <row r="21" spans="1:19" x14ac:dyDescent="0.3">
      <c r="A21" s="36" t="s">
        <v>40</v>
      </c>
      <c r="B21" s="109" t="s">
        <v>168</v>
      </c>
      <c r="C21" s="85" t="s">
        <v>168</v>
      </c>
      <c r="D21" s="29"/>
    </row>
    <row r="22" spans="1:19" x14ac:dyDescent="0.3">
      <c r="A22" s="36" t="s">
        <v>54</v>
      </c>
      <c r="B22" s="109" t="s">
        <v>168</v>
      </c>
      <c r="C22" s="85" t="s">
        <v>168</v>
      </c>
      <c r="D22" s="29"/>
    </row>
    <row r="23" spans="1:19" x14ac:dyDescent="0.3">
      <c r="A23" s="36" t="s">
        <v>176</v>
      </c>
      <c r="B23" s="109">
        <v>1</v>
      </c>
      <c r="C23" s="85" t="s">
        <v>168</v>
      </c>
      <c r="D23" s="29"/>
    </row>
    <row r="25" spans="1:19" x14ac:dyDescent="0.3">
      <c r="A25" s="4" t="s">
        <v>20</v>
      </c>
    </row>
    <row r="26" spans="1:19" x14ac:dyDescent="0.3">
      <c r="A26" t="s">
        <v>182</v>
      </c>
    </row>
    <row r="27" spans="1:19" x14ac:dyDescent="0.3">
      <c r="A27" t="s">
        <v>49</v>
      </c>
    </row>
    <row r="28" spans="1:19" x14ac:dyDescent="0.3">
      <c r="A28" t="s">
        <v>48</v>
      </c>
    </row>
    <row r="29" spans="1:19" x14ac:dyDescent="0.3">
      <c r="A29" t="s">
        <v>62</v>
      </c>
    </row>
    <row r="30" spans="1:19" x14ac:dyDescent="0.3">
      <c r="A30" s="25"/>
      <c r="J30" s="43"/>
      <c r="L30" s="25"/>
    </row>
    <row r="31" spans="1:19" x14ac:dyDescent="0.3">
      <c r="A31" s="4"/>
      <c r="J31" s="43"/>
      <c r="L31" s="108"/>
      <c r="M31" s="10"/>
      <c r="N31" s="10"/>
      <c r="O31" s="10"/>
      <c r="P31" s="10"/>
      <c r="Q31" s="10"/>
      <c r="R31" s="10"/>
      <c r="S31" s="10"/>
    </row>
    <row r="32" spans="1:19" x14ac:dyDescent="0.3">
      <c r="A32" s="4" t="s">
        <v>28</v>
      </c>
      <c r="B32" s="98" t="s">
        <v>63</v>
      </c>
      <c r="C32" s="98"/>
      <c r="D32" s="98"/>
      <c r="E32" s="96" t="s">
        <v>64</v>
      </c>
      <c r="F32" s="97"/>
      <c r="G32" s="94" t="s">
        <v>65</v>
      </c>
      <c r="H32" s="95"/>
      <c r="I32" s="50"/>
      <c r="J32" s="43"/>
      <c r="L32" s="38"/>
      <c r="M32" s="10"/>
      <c r="N32" s="10"/>
      <c r="O32" s="108"/>
      <c r="P32" s="10"/>
      <c r="Q32" s="10"/>
      <c r="R32" s="10"/>
      <c r="S32" s="10"/>
    </row>
    <row r="33" spans="1:19" x14ac:dyDescent="0.3">
      <c r="A33" s="27" t="s">
        <v>29</v>
      </c>
      <c r="B33" s="27" t="s">
        <v>36</v>
      </c>
      <c r="C33" s="27" t="s">
        <v>38</v>
      </c>
      <c r="D33" s="27" t="s">
        <v>37</v>
      </c>
      <c r="E33" s="27" t="s">
        <v>38</v>
      </c>
      <c r="F33" s="27" t="s">
        <v>37</v>
      </c>
      <c r="G33" s="27" t="s">
        <v>38</v>
      </c>
      <c r="H33" s="82" t="s">
        <v>37</v>
      </c>
      <c r="I33" s="38"/>
      <c r="J33" s="43"/>
      <c r="L33" s="103"/>
      <c r="M33" s="104"/>
      <c r="N33" s="104"/>
      <c r="O33" s="50"/>
      <c r="P33" s="50"/>
      <c r="Q33" s="50"/>
      <c r="R33" s="10"/>
      <c r="S33" s="10"/>
    </row>
    <row r="34" spans="1:19" x14ac:dyDescent="0.3">
      <c r="A34" s="27" t="s">
        <v>51</v>
      </c>
      <c r="B34" s="34">
        <v>5.3240740740740748E-3</v>
      </c>
      <c r="C34" s="34">
        <v>8.217592592592594E-3</v>
      </c>
      <c r="D34" s="34">
        <v>1.3657407407407408E-2</v>
      </c>
      <c r="E34" s="34">
        <v>9.3981481481481485E-3</v>
      </c>
      <c r="F34" s="34">
        <v>1.8229166666666668E-2</v>
      </c>
      <c r="G34" s="34">
        <v>7.7546296296296287E-3</v>
      </c>
      <c r="H34" s="83">
        <v>1.2037037037037035E-2</v>
      </c>
      <c r="I34" s="47"/>
      <c r="J34" s="43"/>
      <c r="L34" s="101"/>
      <c r="M34" s="50"/>
      <c r="N34" s="50"/>
      <c r="O34" s="50"/>
      <c r="P34" s="50"/>
      <c r="Q34" s="50"/>
      <c r="R34" s="10"/>
      <c r="S34" s="10"/>
    </row>
    <row r="35" spans="1:19" x14ac:dyDescent="0.3">
      <c r="A35" s="27" t="s">
        <v>24</v>
      </c>
      <c r="B35" s="29">
        <v>40000</v>
      </c>
      <c r="C35" s="29">
        <v>40000</v>
      </c>
      <c r="D35" s="29">
        <v>40000</v>
      </c>
      <c r="E35" s="29">
        <v>40000</v>
      </c>
      <c r="F35" s="29">
        <v>40000</v>
      </c>
      <c r="G35" s="29">
        <v>40000</v>
      </c>
      <c r="H35" s="81">
        <v>40000</v>
      </c>
      <c r="I35" s="48"/>
      <c r="J35" s="43"/>
      <c r="L35" s="102"/>
      <c r="M35" s="50"/>
      <c r="N35" s="50"/>
      <c r="O35" s="50"/>
      <c r="P35" s="50"/>
      <c r="Q35" s="50"/>
      <c r="R35" s="10"/>
      <c r="S35" s="10"/>
    </row>
    <row r="36" spans="1:19" x14ac:dyDescent="0.3">
      <c r="A36" s="27" t="s">
        <v>0</v>
      </c>
      <c r="B36" s="29">
        <v>30000</v>
      </c>
      <c r="C36" s="29">
        <v>60000</v>
      </c>
      <c r="D36" s="29">
        <v>120000</v>
      </c>
      <c r="E36" s="29">
        <v>30000</v>
      </c>
      <c r="F36" s="29">
        <v>30000</v>
      </c>
      <c r="G36" s="29">
        <v>30000</v>
      </c>
      <c r="H36" s="81">
        <v>30000</v>
      </c>
      <c r="I36" s="48"/>
      <c r="J36" s="43"/>
      <c r="L36" s="105"/>
      <c r="M36" s="50"/>
      <c r="N36" s="50"/>
      <c r="O36" s="50"/>
      <c r="P36" s="50"/>
      <c r="Q36" s="50"/>
      <c r="R36" s="10"/>
      <c r="S36" s="10"/>
    </row>
    <row r="37" spans="1:19" x14ac:dyDescent="0.3">
      <c r="A37" s="27" t="s">
        <v>173</v>
      </c>
      <c r="B37" s="29">
        <v>0.89751268405999995</v>
      </c>
      <c r="C37" s="29">
        <v>0.93581943835400005</v>
      </c>
      <c r="D37" s="29">
        <v>0.87716161818899996</v>
      </c>
      <c r="E37" s="29">
        <v>0.62055954826100002</v>
      </c>
      <c r="F37" s="29">
        <v>0.63421869131209996</v>
      </c>
      <c r="G37" s="29">
        <v>0.94816901681200005</v>
      </c>
      <c r="H37" s="81">
        <v>0.88581270652300004</v>
      </c>
      <c r="I37" s="48"/>
      <c r="J37" s="43"/>
      <c r="L37" s="25"/>
    </row>
    <row r="38" spans="1:19" x14ac:dyDescent="0.3">
      <c r="A38" s="27" t="s">
        <v>172</v>
      </c>
      <c r="B38" s="29">
        <v>6.5602817304698705E-2</v>
      </c>
      <c r="C38" s="29">
        <v>7.2000114272475796E-2</v>
      </c>
      <c r="D38" s="29">
        <v>8.6751506750785995E-2</v>
      </c>
      <c r="E38" s="29">
        <v>0.13920043630578699</v>
      </c>
      <c r="F38" s="29">
        <v>0.117745511383961</v>
      </c>
      <c r="G38" s="29">
        <v>6.6828171298617303E-2</v>
      </c>
      <c r="H38" s="81">
        <v>6.4858120997138502E-2</v>
      </c>
      <c r="I38" s="48"/>
      <c r="J38" s="43"/>
      <c r="L38" s="25"/>
    </row>
    <row r="39" spans="1:19" x14ac:dyDescent="0.3">
      <c r="A39" s="36" t="s">
        <v>40</v>
      </c>
      <c r="B39" s="29">
        <v>203</v>
      </c>
      <c r="C39" s="29">
        <v>297</v>
      </c>
      <c r="D39" s="29">
        <v>549</v>
      </c>
      <c r="E39" s="29">
        <v>263</v>
      </c>
      <c r="F39" s="29">
        <v>529</v>
      </c>
      <c r="G39" s="29">
        <v>308</v>
      </c>
      <c r="H39" s="81">
        <v>528</v>
      </c>
      <c r="I39" s="48"/>
      <c r="J39" s="43"/>
      <c r="L39" s="25"/>
    </row>
    <row r="40" spans="1:19" x14ac:dyDescent="0.3">
      <c r="A40" s="36" t="s">
        <v>54</v>
      </c>
      <c r="B40" s="35">
        <f t="shared" ref="B40:H40" si="0">+B34/B39</f>
        <v>2.6226965882138298E-5</v>
      </c>
      <c r="C40" s="35">
        <f t="shared" si="0"/>
        <v>2.7668661927921194E-5</v>
      </c>
      <c r="D40" s="35">
        <f t="shared" si="0"/>
        <v>2.487688052351076E-5</v>
      </c>
      <c r="E40" s="35">
        <f t="shared" si="0"/>
        <v>3.5734403605126039E-5</v>
      </c>
      <c r="F40" s="35">
        <f t="shared" si="0"/>
        <v>3.4459672337744171E-5</v>
      </c>
      <c r="G40" s="35">
        <f t="shared" si="0"/>
        <v>2.5177368927368923E-5</v>
      </c>
      <c r="H40" s="77">
        <f t="shared" si="0"/>
        <v>2.279741863075196E-5</v>
      </c>
      <c r="I40" s="49"/>
      <c r="J40" s="43"/>
      <c r="L40" s="25"/>
    </row>
    <row r="41" spans="1:19" x14ac:dyDescent="0.3">
      <c r="A41" s="36" t="s">
        <v>176</v>
      </c>
      <c r="B41" s="87">
        <v>4</v>
      </c>
      <c r="C41" s="87">
        <v>5</v>
      </c>
      <c r="D41" s="87">
        <v>2</v>
      </c>
      <c r="E41" s="87">
        <v>7</v>
      </c>
      <c r="F41" s="87">
        <v>6</v>
      </c>
      <c r="G41" s="87">
        <v>3</v>
      </c>
      <c r="H41" s="91">
        <v>1</v>
      </c>
      <c r="I41" s="49"/>
      <c r="J41" s="43"/>
      <c r="L41" s="25"/>
    </row>
    <row r="42" spans="1:19" x14ac:dyDescent="0.3">
      <c r="J42" s="43"/>
      <c r="L42" s="25"/>
    </row>
    <row r="43" spans="1:19" x14ac:dyDescent="0.3">
      <c r="A43" s="39" t="s">
        <v>134</v>
      </c>
      <c r="J43" s="43"/>
      <c r="L43" s="25"/>
    </row>
    <row r="44" spans="1:19" x14ac:dyDescent="0.3">
      <c r="A44" s="38"/>
      <c r="J44" s="43"/>
      <c r="L44" s="25"/>
    </row>
    <row r="45" spans="1:19" x14ac:dyDescent="0.3">
      <c r="A45" s="38" t="s">
        <v>19</v>
      </c>
      <c r="J45" s="43"/>
      <c r="L45" s="25"/>
    </row>
    <row r="46" spans="1:19" x14ac:dyDescent="0.3">
      <c r="A46" s="38"/>
      <c r="J46" s="43"/>
      <c r="L46" s="25"/>
    </row>
    <row r="47" spans="1:19" x14ac:dyDescent="0.3">
      <c r="A47" s="38"/>
      <c r="B47" t="s">
        <v>96</v>
      </c>
      <c r="J47" s="43"/>
      <c r="L47" s="25"/>
    </row>
    <row r="48" spans="1:19" x14ac:dyDescent="0.3">
      <c r="A48" s="38"/>
      <c r="J48" s="43"/>
      <c r="L48" s="25"/>
    </row>
    <row r="49" spans="1:12" x14ac:dyDescent="0.3">
      <c r="A49" s="38"/>
      <c r="J49" s="43">
        <v>1</v>
      </c>
      <c r="K49" s="40" t="s">
        <v>90</v>
      </c>
      <c r="L49" s="25"/>
    </row>
    <row r="50" spans="1:12" x14ac:dyDescent="0.3">
      <c r="A50" s="25"/>
      <c r="J50" s="43" t="s">
        <v>93</v>
      </c>
      <c r="K50" s="40" t="s">
        <v>91</v>
      </c>
    </row>
    <row r="51" spans="1:12" x14ac:dyDescent="0.3">
      <c r="A51" s="25"/>
      <c r="J51" s="43">
        <v>40000</v>
      </c>
      <c r="K51" s="40" t="s">
        <v>104</v>
      </c>
    </row>
    <row r="52" spans="1:12" x14ac:dyDescent="0.3">
      <c r="A52" s="25"/>
      <c r="J52" s="43" t="s">
        <v>87</v>
      </c>
      <c r="K52" s="40" t="s">
        <v>79</v>
      </c>
    </row>
    <row r="53" spans="1:12" x14ac:dyDescent="0.3">
      <c r="J53" s="43">
        <v>0.01</v>
      </c>
      <c r="K53" s="40" t="s">
        <v>80</v>
      </c>
    </row>
    <row r="54" spans="1:12" x14ac:dyDescent="0.3">
      <c r="J54" s="43">
        <v>0.9</v>
      </c>
      <c r="K54" s="40" t="s">
        <v>82</v>
      </c>
    </row>
    <row r="55" spans="1:12" x14ac:dyDescent="0.3">
      <c r="J55" s="43">
        <v>200000</v>
      </c>
      <c r="K55" s="40" t="s">
        <v>81</v>
      </c>
    </row>
    <row r="56" spans="1:12" x14ac:dyDescent="0.3">
      <c r="A56" s="25"/>
      <c r="J56" s="43">
        <v>10</v>
      </c>
      <c r="K56" s="40" t="s">
        <v>83</v>
      </c>
    </row>
    <row r="57" spans="1:12" x14ac:dyDescent="0.3">
      <c r="A57" s="25"/>
      <c r="J57" s="43">
        <v>3000</v>
      </c>
      <c r="K57" s="40" t="s">
        <v>84</v>
      </c>
    </row>
    <row r="58" spans="1:12" x14ac:dyDescent="0.3">
      <c r="A58" s="25"/>
      <c r="J58" s="43">
        <v>0</v>
      </c>
      <c r="K58" s="40" t="s">
        <v>85</v>
      </c>
    </row>
    <row r="59" spans="1:12" x14ac:dyDescent="0.3">
      <c r="A59" s="25"/>
      <c r="J59" s="43">
        <v>1E-3</v>
      </c>
      <c r="K59" s="40" t="s">
        <v>86</v>
      </c>
    </row>
    <row r="60" spans="1:12" x14ac:dyDescent="0.3">
      <c r="A60" s="25"/>
      <c r="J60" s="43">
        <v>1000</v>
      </c>
      <c r="K60" s="40" t="s">
        <v>7</v>
      </c>
    </row>
    <row r="61" spans="1:12" x14ac:dyDescent="0.3">
      <c r="A61" s="25"/>
      <c r="J61" s="43">
        <v>30000</v>
      </c>
      <c r="K61" s="40" t="s">
        <v>72</v>
      </c>
    </row>
    <row r="62" spans="1:12" x14ac:dyDescent="0.3">
      <c r="A62" s="25"/>
      <c r="J62" s="43">
        <v>1</v>
      </c>
      <c r="K62" s="40" t="s">
        <v>73</v>
      </c>
    </row>
    <row r="63" spans="1:12" x14ac:dyDescent="0.3">
      <c r="A63" s="25"/>
      <c r="J63" s="43">
        <v>0.05</v>
      </c>
      <c r="K63" s="40" t="s">
        <v>74</v>
      </c>
    </row>
    <row r="64" spans="1:12" x14ac:dyDescent="0.3">
      <c r="A64" s="25"/>
      <c r="J64" s="43" t="s">
        <v>76</v>
      </c>
      <c r="K64" s="40" t="s">
        <v>75</v>
      </c>
    </row>
    <row r="65" spans="1:13" x14ac:dyDescent="0.3">
      <c r="A65" s="25"/>
      <c r="J65" s="43">
        <v>5</v>
      </c>
      <c r="K65" s="40" t="s">
        <v>77</v>
      </c>
    </row>
    <row r="66" spans="1:13" x14ac:dyDescent="0.3">
      <c r="A66" s="25"/>
      <c r="J66" s="43">
        <v>-6</v>
      </c>
      <c r="K66" s="40" t="s">
        <v>78</v>
      </c>
    </row>
    <row r="67" spans="1:13" x14ac:dyDescent="0.3">
      <c r="J67" s="43"/>
      <c r="K67" s="40"/>
    </row>
    <row r="68" spans="1:13" x14ac:dyDescent="0.3">
      <c r="J68" s="44" t="s">
        <v>44</v>
      </c>
      <c r="K68" s="40" t="s">
        <v>51</v>
      </c>
      <c r="L68" s="25"/>
    </row>
    <row r="69" spans="1:13" x14ac:dyDescent="0.3">
      <c r="J69" s="43">
        <v>30000</v>
      </c>
      <c r="K69" s="40" t="s">
        <v>24</v>
      </c>
      <c r="L69" s="25"/>
    </row>
    <row r="70" spans="1:13" x14ac:dyDescent="0.3">
      <c r="J70" s="43">
        <v>40000</v>
      </c>
      <c r="K70" s="40" t="s">
        <v>0</v>
      </c>
      <c r="L70" s="32"/>
    </row>
    <row r="71" spans="1:13" x14ac:dyDescent="0.3">
      <c r="J71" s="43">
        <v>0.89751268405999995</v>
      </c>
      <c r="K71" s="40" t="s">
        <v>33</v>
      </c>
      <c r="L71" s="25"/>
    </row>
    <row r="72" spans="1:13" x14ac:dyDescent="0.3">
      <c r="J72" s="43">
        <v>6.5602817304698705E-2</v>
      </c>
      <c r="K72" s="40" t="s">
        <v>2</v>
      </c>
      <c r="L72" s="25"/>
    </row>
    <row r="73" spans="1:13" x14ac:dyDescent="0.3">
      <c r="A73" s="25"/>
      <c r="J73" s="43">
        <v>203</v>
      </c>
      <c r="K73" s="40" t="s">
        <v>40</v>
      </c>
      <c r="L73" s="25"/>
    </row>
    <row r="74" spans="1:13" x14ac:dyDescent="0.3">
      <c r="A74" s="25"/>
      <c r="J74" s="43"/>
      <c r="K74" s="40"/>
      <c r="L74" s="25"/>
    </row>
    <row r="75" spans="1:13" x14ac:dyDescent="0.3">
      <c r="A75" s="25"/>
      <c r="J75" s="43"/>
      <c r="K75" s="40"/>
      <c r="L75" s="25"/>
    </row>
    <row r="76" spans="1:13" x14ac:dyDescent="0.3">
      <c r="J76" s="43"/>
      <c r="K76" s="40"/>
      <c r="L76" s="25"/>
    </row>
    <row r="77" spans="1:13" x14ac:dyDescent="0.3">
      <c r="B77" t="s">
        <v>97</v>
      </c>
      <c r="J77" s="43"/>
      <c r="K77" s="40"/>
      <c r="L77" s="25"/>
      <c r="M77" t="s">
        <v>100</v>
      </c>
    </row>
    <row r="78" spans="1:13" x14ac:dyDescent="0.3">
      <c r="J78" s="43"/>
      <c r="K78" s="40"/>
      <c r="L78" s="25"/>
    </row>
    <row r="79" spans="1:13" x14ac:dyDescent="0.3">
      <c r="J79" s="43">
        <v>2</v>
      </c>
      <c r="K79" s="40" t="s">
        <v>90</v>
      </c>
      <c r="L79" s="25">
        <v>4</v>
      </c>
    </row>
    <row r="80" spans="1:13" x14ac:dyDescent="0.3">
      <c r="J80" s="43" t="s">
        <v>93</v>
      </c>
      <c r="K80" s="40" t="s">
        <v>91</v>
      </c>
      <c r="L80" s="25" t="s">
        <v>93</v>
      </c>
    </row>
    <row r="81" spans="10:12" x14ac:dyDescent="0.3">
      <c r="J81" s="43">
        <v>40000</v>
      </c>
      <c r="K81" s="40" t="s">
        <v>104</v>
      </c>
      <c r="L81" s="25">
        <v>40000</v>
      </c>
    </row>
    <row r="82" spans="10:12" x14ac:dyDescent="0.3">
      <c r="J82" s="43" t="s">
        <v>87</v>
      </c>
      <c r="K82" s="40" t="s">
        <v>79</v>
      </c>
      <c r="L82" s="25" t="s">
        <v>87</v>
      </c>
    </row>
    <row r="83" spans="10:12" x14ac:dyDescent="0.3">
      <c r="J83" s="43">
        <v>0.01</v>
      </c>
      <c r="K83" s="40" t="s">
        <v>80</v>
      </c>
      <c r="L83" s="25">
        <v>0.01</v>
      </c>
    </row>
    <row r="84" spans="10:12" x14ac:dyDescent="0.3">
      <c r="J84" s="43">
        <v>0.9</v>
      </c>
      <c r="K84" s="40" t="s">
        <v>82</v>
      </c>
      <c r="L84" s="25">
        <v>0.9</v>
      </c>
    </row>
    <row r="85" spans="10:12" x14ac:dyDescent="0.3">
      <c r="J85" s="43">
        <v>200000</v>
      </c>
      <c r="K85" s="40" t="s">
        <v>81</v>
      </c>
      <c r="L85" s="25">
        <v>200000</v>
      </c>
    </row>
    <row r="86" spans="10:12" x14ac:dyDescent="0.3">
      <c r="J86" s="43">
        <v>10</v>
      </c>
      <c r="K86" s="40" t="s">
        <v>83</v>
      </c>
      <c r="L86" s="25">
        <v>10</v>
      </c>
    </row>
    <row r="87" spans="10:12" x14ac:dyDescent="0.3">
      <c r="J87" s="43">
        <v>3000</v>
      </c>
      <c r="K87" s="40" t="s">
        <v>84</v>
      </c>
      <c r="L87" s="25">
        <v>3000</v>
      </c>
    </row>
    <row r="88" spans="10:12" x14ac:dyDescent="0.3">
      <c r="J88" s="43">
        <v>0</v>
      </c>
      <c r="K88" s="40" t="s">
        <v>85</v>
      </c>
      <c r="L88" s="25">
        <v>0</v>
      </c>
    </row>
    <row r="89" spans="10:12" x14ac:dyDescent="0.3">
      <c r="J89" s="43">
        <v>1E-3</v>
      </c>
      <c r="K89" s="40" t="s">
        <v>86</v>
      </c>
      <c r="L89" s="25">
        <v>1E-3</v>
      </c>
    </row>
    <row r="90" spans="10:12" x14ac:dyDescent="0.3">
      <c r="J90" s="43">
        <v>1000</v>
      </c>
      <c r="K90" s="40" t="s">
        <v>7</v>
      </c>
      <c r="L90" s="25">
        <v>1000</v>
      </c>
    </row>
    <row r="91" spans="10:12" x14ac:dyDescent="0.3">
      <c r="J91" s="43">
        <v>30000</v>
      </c>
      <c r="K91" s="40" t="s">
        <v>72</v>
      </c>
      <c r="L91">
        <v>30000</v>
      </c>
    </row>
    <row r="92" spans="10:12" x14ac:dyDescent="0.3">
      <c r="J92" s="43">
        <v>1</v>
      </c>
      <c r="K92" s="40" t="s">
        <v>73</v>
      </c>
      <c r="L92">
        <v>1</v>
      </c>
    </row>
    <row r="93" spans="10:12" x14ac:dyDescent="0.3">
      <c r="J93" s="43">
        <v>0.05</v>
      </c>
      <c r="K93" s="40" t="s">
        <v>74</v>
      </c>
      <c r="L93">
        <v>0.05</v>
      </c>
    </row>
    <row r="94" spans="10:12" x14ac:dyDescent="0.3">
      <c r="J94" s="43" t="s">
        <v>76</v>
      </c>
      <c r="K94" s="40" t="s">
        <v>75</v>
      </c>
      <c r="L94" s="25" t="s">
        <v>76</v>
      </c>
    </row>
    <row r="95" spans="10:12" x14ac:dyDescent="0.3">
      <c r="J95" s="43">
        <v>5</v>
      </c>
      <c r="K95" s="40" t="s">
        <v>77</v>
      </c>
      <c r="L95">
        <v>5</v>
      </c>
    </row>
    <row r="96" spans="10:12" x14ac:dyDescent="0.3">
      <c r="J96" s="43">
        <v>-6</v>
      </c>
      <c r="K96" s="40" t="s">
        <v>78</v>
      </c>
      <c r="L96">
        <v>-6</v>
      </c>
    </row>
    <row r="97" spans="2:13" x14ac:dyDescent="0.3">
      <c r="J97" s="43"/>
      <c r="K97" s="40"/>
      <c r="L97" s="25"/>
    </row>
    <row r="98" spans="2:13" x14ac:dyDescent="0.3">
      <c r="J98" s="43"/>
      <c r="K98" s="40"/>
      <c r="L98" s="25"/>
    </row>
    <row r="99" spans="2:13" x14ac:dyDescent="0.3">
      <c r="J99" s="44" t="s">
        <v>45</v>
      </c>
      <c r="K99" s="40" t="s">
        <v>51</v>
      </c>
      <c r="L99" s="32" t="s">
        <v>43</v>
      </c>
    </row>
    <row r="100" spans="2:13" x14ac:dyDescent="0.3">
      <c r="J100" s="43">
        <v>60000</v>
      </c>
      <c r="K100" s="40" t="s">
        <v>24</v>
      </c>
      <c r="L100" s="25">
        <v>120000</v>
      </c>
    </row>
    <row r="101" spans="2:13" x14ac:dyDescent="0.3">
      <c r="J101" s="43">
        <v>40000</v>
      </c>
      <c r="K101" s="40" t="s">
        <v>0</v>
      </c>
      <c r="L101" s="25">
        <v>40000</v>
      </c>
    </row>
    <row r="102" spans="2:13" x14ac:dyDescent="0.3">
      <c r="J102" s="43">
        <v>0.93581943835400005</v>
      </c>
      <c r="K102" s="40" t="s">
        <v>33</v>
      </c>
      <c r="L102" s="25">
        <v>0.87716161818899996</v>
      </c>
    </row>
    <row r="103" spans="2:13" x14ac:dyDescent="0.3">
      <c r="J103" s="43">
        <v>7.2000114272475796E-2</v>
      </c>
      <c r="K103" s="40" t="s">
        <v>2</v>
      </c>
      <c r="L103" s="25">
        <v>8.6751506750785995E-2</v>
      </c>
    </row>
    <row r="104" spans="2:13" x14ac:dyDescent="0.3">
      <c r="J104" s="43">
        <v>297</v>
      </c>
      <c r="K104" s="40" t="s">
        <v>40</v>
      </c>
      <c r="L104" s="25">
        <v>549</v>
      </c>
    </row>
    <row r="105" spans="2:13" x14ac:dyDescent="0.3">
      <c r="J105" s="43"/>
      <c r="K105" s="40"/>
      <c r="L105" s="25"/>
    </row>
    <row r="106" spans="2:13" x14ac:dyDescent="0.3">
      <c r="J106" s="43"/>
      <c r="K106" s="40"/>
      <c r="L106" s="25"/>
    </row>
    <row r="107" spans="2:13" x14ac:dyDescent="0.3">
      <c r="B107" t="s">
        <v>99</v>
      </c>
      <c r="J107" s="43"/>
      <c r="K107" s="40"/>
      <c r="L107" s="25"/>
      <c r="M107" t="s">
        <v>102</v>
      </c>
    </row>
    <row r="108" spans="2:13" x14ac:dyDescent="0.3">
      <c r="J108" s="43"/>
      <c r="K108" s="40"/>
      <c r="L108" s="25"/>
    </row>
    <row r="109" spans="2:13" x14ac:dyDescent="0.3">
      <c r="J109" s="43">
        <v>2</v>
      </c>
      <c r="K109" s="40" t="s">
        <v>90</v>
      </c>
      <c r="L109" s="25">
        <v>4</v>
      </c>
    </row>
    <row r="110" spans="2:13" x14ac:dyDescent="0.3">
      <c r="J110" s="43" t="s">
        <v>93</v>
      </c>
      <c r="K110" s="40" t="s">
        <v>91</v>
      </c>
      <c r="L110" s="25" t="s">
        <v>93</v>
      </c>
    </row>
    <row r="111" spans="2:13" x14ac:dyDescent="0.3">
      <c r="J111" s="43">
        <v>40000</v>
      </c>
      <c r="K111" s="40" t="s">
        <v>104</v>
      </c>
      <c r="L111" s="25">
        <v>40000</v>
      </c>
    </row>
    <row r="112" spans="2:13" x14ac:dyDescent="0.3">
      <c r="J112" s="43" t="s">
        <v>87</v>
      </c>
      <c r="K112" s="40" t="s">
        <v>79</v>
      </c>
      <c r="L112" s="25" t="s">
        <v>87</v>
      </c>
    </row>
    <row r="113" spans="10:12" x14ac:dyDescent="0.3">
      <c r="J113" s="43">
        <v>0.01</v>
      </c>
      <c r="K113" s="40" t="s">
        <v>80</v>
      </c>
      <c r="L113" s="25">
        <v>0.01</v>
      </c>
    </row>
    <row r="114" spans="10:12" x14ac:dyDescent="0.3">
      <c r="J114" s="43">
        <v>0.9</v>
      </c>
      <c r="K114" s="40" t="s">
        <v>82</v>
      </c>
      <c r="L114" s="25">
        <v>0.9</v>
      </c>
    </row>
    <row r="115" spans="10:12" x14ac:dyDescent="0.3">
      <c r="J115" s="43">
        <v>200000</v>
      </c>
      <c r="K115" s="40" t="s">
        <v>81</v>
      </c>
      <c r="L115" s="25">
        <v>200000</v>
      </c>
    </row>
    <row r="116" spans="10:12" x14ac:dyDescent="0.3">
      <c r="J116" s="43">
        <v>10</v>
      </c>
      <c r="K116" s="40" t="s">
        <v>83</v>
      </c>
      <c r="L116" s="25">
        <v>10</v>
      </c>
    </row>
    <row r="117" spans="10:12" x14ac:dyDescent="0.3">
      <c r="J117" s="43">
        <v>3000</v>
      </c>
      <c r="K117" s="40" t="s">
        <v>84</v>
      </c>
      <c r="L117" s="25">
        <v>3000</v>
      </c>
    </row>
    <row r="118" spans="10:12" x14ac:dyDescent="0.3">
      <c r="J118" s="43">
        <v>0</v>
      </c>
      <c r="K118" s="40" t="s">
        <v>85</v>
      </c>
      <c r="L118" s="25">
        <v>0</v>
      </c>
    </row>
    <row r="119" spans="10:12" x14ac:dyDescent="0.3">
      <c r="J119" s="43">
        <v>1E-3</v>
      </c>
      <c r="K119" s="40" t="s">
        <v>86</v>
      </c>
      <c r="L119" s="25">
        <v>1E-3</v>
      </c>
    </row>
    <row r="120" spans="10:12" x14ac:dyDescent="0.3">
      <c r="J120" s="43">
        <v>1000</v>
      </c>
      <c r="K120" s="40" t="s">
        <v>7</v>
      </c>
      <c r="L120" s="25">
        <v>1000</v>
      </c>
    </row>
    <row r="121" spans="10:12" x14ac:dyDescent="0.3">
      <c r="J121" s="43">
        <v>30000</v>
      </c>
      <c r="K121" s="40" t="s">
        <v>72</v>
      </c>
      <c r="L121">
        <v>30000</v>
      </c>
    </row>
    <row r="122" spans="10:12" x14ac:dyDescent="0.3">
      <c r="J122" s="43">
        <v>1</v>
      </c>
      <c r="K122" s="40" t="s">
        <v>73</v>
      </c>
      <c r="L122">
        <v>1</v>
      </c>
    </row>
    <row r="123" spans="10:12" x14ac:dyDescent="0.3">
      <c r="J123" s="43">
        <v>0.05</v>
      </c>
      <c r="K123" s="40" t="s">
        <v>74</v>
      </c>
      <c r="L123">
        <v>0.05</v>
      </c>
    </row>
    <row r="124" spans="10:12" x14ac:dyDescent="0.3">
      <c r="J124" s="43" t="s">
        <v>76</v>
      </c>
      <c r="K124" s="40" t="s">
        <v>75</v>
      </c>
      <c r="L124" s="25" t="s">
        <v>76</v>
      </c>
    </row>
    <row r="125" spans="10:12" x14ac:dyDescent="0.3">
      <c r="J125" s="43">
        <v>5</v>
      </c>
      <c r="K125" s="40" t="s">
        <v>77</v>
      </c>
      <c r="L125">
        <v>5</v>
      </c>
    </row>
    <row r="126" spans="10:12" x14ac:dyDescent="0.3">
      <c r="J126" s="43">
        <v>-6</v>
      </c>
      <c r="K126" s="40" t="s">
        <v>78</v>
      </c>
      <c r="L126">
        <v>-6</v>
      </c>
    </row>
    <row r="127" spans="10:12" x14ac:dyDescent="0.3">
      <c r="J127" s="43"/>
      <c r="K127" s="40"/>
      <c r="L127" s="25"/>
    </row>
    <row r="128" spans="10:12" x14ac:dyDescent="0.3">
      <c r="J128" s="43"/>
      <c r="K128" s="40"/>
      <c r="L128" s="25"/>
    </row>
    <row r="129" spans="2:13" x14ac:dyDescent="0.3">
      <c r="J129" s="44" t="s">
        <v>46</v>
      </c>
      <c r="K129" s="40" t="s">
        <v>51</v>
      </c>
      <c r="L129" s="31" t="s">
        <v>41</v>
      </c>
    </row>
    <row r="130" spans="2:13" x14ac:dyDescent="0.3">
      <c r="J130" s="43">
        <v>30000</v>
      </c>
      <c r="K130" s="40" t="s">
        <v>24</v>
      </c>
      <c r="L130" s="25">
        <v>30000</v>
      </c>
    </row>
    <row r="131" spans="2:13" x14ac:dyDescent="0.3">
      <c r="J131" s="43">
        <v>40000</v>
      </c>
      <c r="K131" s="40" t="s">
        <v>0</v>
      </c>
      <c r="L131" s="25">
        <v>40000</v>
      </c>
    </row>
    <row r="132" spans="2:13" x14ac:dyDescent="0.3">
      <c r="J132" s="43">
        <v>0.62055954826100002</v>
      </c>
      <c r="K132" s="40" t="s">
        <v>33</v>
      </c>
      <c r="L132" s="25">
        <v>0.63421869131209996</v>
      </c>
    </row>
    <row r="133" spans="2:13" x14ac:dyDescent="0.3">
      <c r="J133" s="43">
        <v>0.13920043630578699</v>
      </c>
      <c r="K133" s="40" t="s">
        <v>2</v>
      </c>
      <c r="L133" s="25">
        <v>0.117745511383961</v>
      </c>
    </row>
    <row r="134" spans="2:13" x14ac:dyDescent="0.3">
      <c r="J134" s="43">
        <v>263</v>
      </c>
      <c r="K134" s="40" t="s">
        <v>40</v>
      </c>
      <c r="L134" s="25">
        <v>529</v>
      </c>
    </row>
    <row r="135" spans="2:13" x14ac:dyDescent="0.3">
      <c r="J135" s="43"/>
      <c r="K135" s="40"/>
      <c r="L135" s="25"/>
    </row>
    <row r="136" spans="2:13" x14ac:dyDescent="0.3">
      <c r="J136" s="43"/>
      <c r="K136" s="40"/>
      <c r="L136" s="25"/>
    </row>
    <row r="137" spans="2:13" x14ac:dyDescent="0.3">
      <c r="J137" s="43"/>
      <c r="K137" s="40"/>
      <c r="L137" s="25"/>
    </row>
    <row r="138" spans="2:13" x14ac:dyDescent="0.3">
      <c r="B138" t="s">
        <v>98</v>
      </c>
      <c r="M138" t="s">
        <v>101</v>
      </c>
    </row>
    <row r="140" spans="2:13" x14ac:dyDescent="0.3">
      <c r="J140" s="43">
        <v>2</v>
      </c>
      <c r="K140" s="40" t="s">
        <v>90</v>
      </c>
      <c r="L140" s="25">
        <v>4</v>
      </c>
    </row>
    <row r="141" spans="2:13" x14ac:dyDescent="0.3">
      <c r="J141" s="43" t="s">
        <v>93</v>
      </c>
      <c r="K141" s="40" t="s">
        <v>91</v>
      </c>
      <c r="L141" s="25" t="s">
        <v>93</v>
      </c>
    </row>
    <row r="142" spans="2:13" x14ac:dyDescent="0.3">
      <c r="J142" s="43">
        <v>40000</v>
      </c>
      <c r="K142" s="40" t="s">
        <v>104</v>
      </c>
      <c r="L142" s="25">
        <v>40000</v>
      </c>
    </row>
    <row r="143" spans="2:13" x14ac:dyDescent="0.3">
      <c r="J143" s="43" t="s">
        <v>87</v>
      </c>
      <c r="K143" s="40" t="s">
        <v>79</v>
      </c>
      <c r="L143" s="25" t="s">
        <v>87</v>
      </c>
    </row>
    <row r="144" spans="2:13" x14ac:dyDescent="0.3">
      <c r="J144" s="43">
        <v>0.01</v>
      </c>
      <c r="K144" s="40" t="s">
        <v>80</v>
      </c>
      <c r="L144" s="25">
        <v>0.01</v>
      </c>
    </row>
    <row r="145" spans="1:12" x14ac:dyDescent="0.3">
      <c r="A145" s="25"/>
      <c r="J145" s="43">
        <v>0.9</v>
      </c>
      <c r="K145" s="40" t="s">
        <v>82</v>
      </c>
      <c r="L145" s="25">
        <v>0.9</v>
      </c>
    </row>
    <row r="146" spans="1:12" x14ac:dyDescent="0.3">
      <c r="J146" s="43">
        <v>200000</v>
      </c>
      <c r="K146" s="40" t="s">
        <v>81</v>
      </c>
      <c r="L146" s="25">
        <v>200000</v>
      </c>
    </row>
    <row r="147" spans="1:12" x14ac:dyDescent="0.3">
      <c r="J147" s="43">
        <v>10</v>
      </c>
      <c r="K147" s="40" t="s">
        <v>83</v>
      </c>
      <c r="L147" s="25">
        <v>10</v>
      </c>
    </row>
    <row r="148" spans="1:12" x14ac:dyDescent="0.3">
      <c r="J148" s="43">
        <v>3000</v>
      </c>
      <c r="K148" s="40" t="s">
        <v>84</v>
      </c>
      <c r="L148" s="25">
        <v>3000</v>
      </c>
    </row>
    <row r="149" spans="1:12" x14ac:dyDescent="0.3">
      <c r="J149" s="43">
        <v>0</v>
      </c>
      <c r="K149" s="40" t="s">
        <v>85</v>
      </c>
      <c r="L149" s="25">
        <v>0</v>
      </c>
    </row>
    <row r="150" spans="1:12" x14ac:dyDescent="0.3">
      <c r="J150" s="43">
        <v>1E-3</v>
      </c>
      <c r="K150" s="40" t="s">
        <v>86</v>
      </c>
      <c r="L150" s="25">
        <v>1E-3</v>
      </c>
    </row>
    <row r="151" spans="1:12" x14ac:dyDescent="0.3">
      <c r="J151" s="43">
        <v>1000</v>
      </c>
      <c r="K151" s="40" t="s">
        <v>7</v>
      </c>
      <c r="L151" s="25">
        <v>1000</v>
      </c>
    </row>
    <row r="152" spans="1:12" x14ac:dyDescent="0.3">
      <c r="J152" s="43">
        <v>30000</v>
      </c>
      <c r="K152" s="40" t="s">
        <v>72</v>
      </c>
      <c r="L152">
        <v>30000</v>
      </c>
    </row>
    <row r="153" spans="1:12" x14ac:dyDescent="0.3">
      <c r="J153" s="43">
        <v>1</v>
      </c>
      <c r="K153" s="40" t="s">
        <v>73</v>
      </c>
      <c r="L153">
        <v>1</v>
      </c>
    </row>
    <row r="154" spans="1:12" x14ac:dyDescent="0.3">
      <c r="J154" s="43">
        <v>0.05</v>
      </c>
      <c r="K154" s="40" t="s">
        <v>74</v>
      </c>
      <c r="L154">
        <v>0.05</v>
      </c>
    </row>
    <row r="155" spans="1:12" x14ac:dyDescent="0.3">
      <c r="J155" s="43" t="s">
        <v>76</v>
      </c>
      <c r="K155" s="40" t="s">
        <v>75</v>
      </c>
      <c r="L155" s="25" t="s">
        <v>76</v>
      </c>
    </row>
    <row r="156" spans="1:12" x14ac:dyDescent="0.3">
      <c r="J156" s="43">
        <v>5</v>
      </c>
      <c r="K156" s="40" t="s">
        <v>77</v>
      </c>
      <c r="L156">
        <v>5</v>
      </c>
    </row>
    <row r="157" spans="1:12" x14ac:dyDescent="0.3">
      <c r="J157" s="43">
        <v>-6</v>
      </c>
      <c r="K157" s="40" t="s">
        <v>78</v>
      </c>
      <c r="L157">
        <v>-6</v>
      </c>
    </row>
    <row r="160" spans="1:12" x14ac:dyDescent="0.3">
      <c r="J160" s="44" t="s">
        <v>47</v>
      </c>
      <c r="K160" s="40" t="s">
        <v>51</v>
      </c>
      <c r="L160" s="31" t="s">
        <v>42</v>
      </c>
    </row>
    <row r="161" spans="10:12" x14ac:dyDescent="0.3">
      <c r="J161" s="43">
        <v>30000</v>
      </c>
      <c r="K161" s="40" t="s">
        <v>24</v>
      </c>
      <c r="L161" s="25">
        <v>30000</v>
      </c>
    </row>
    <row r="162" spans="10:12" x14ac:dyDescent="0.3">
      <c r="J162" s="43">
        <v>40000</v>
      </c>
      <c r="K162" s="40" t="s">
        <v>0</v>
      </c>
      <c r="L162" s="25">
        <v>40000</v>
      </c>
    </row>
    <row r="163" spans="10:12" x14ac:dyDescent="0.3">
      <c r="J163" s="43">
        <v>0.94816901681200005</v>
      </c>
      <c r="K163" s="40" t="s">
        <v>33</v>
      </c>
      <c r="L163" s="25">
        <v>0.88581270652300004</v>
      </c>
    </row>
    <row r="164" spans="10:12" x14ac:dyDescent="0.3">
      <c r="J164" s="43">
        <v>6.6828171298617303E-2</v>
      </c>
      <c r="K164" s="40" t="s">
        <v>2</v>
      </c>
      <c r="L164" s="25">
        <v>6.4858120997138502E-2</v>
      </c>
    </row>
    <row r="165" spans="10:12" x14ac:dyDescent="0.3">
      <c r="J165" s="43">
        <v>308</v>
      </c>
      <c r="K165" s="40" t="s">
        <v>40</v>
      </c>
      <c r="L165" s="25">
        <v>528</v>
      </c>
    </row>
  </sheetData>
  <mergeCells count="3">
    <mergeCell ref="B32:D32"/>
    <mergeCell ref="E32:F32"/>
    <mergeCell ref="G32:H32"/>
  </mergeCells>
  <pageMargins left="0.7" right="0.7" top="0.75" bottom="0.75" header="0.3" footer="0.3"/>
  <pageSetup paperSize="3"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66"/>
  <sheetViews>
    <sheetView zoomScaleNormal="100" workbookViewId="0"/>
  </sheetViews>
  <sheetFormatPr defaultRowHeight="14.4" x14ac:dyDescent="0.3"/>
  <cols>
    <col min="1" max="1" width="31.77734375" customWidth="1"/>
    <col min="2" max="2" width="20.33203125" style="1" customWidth="1"/>
    <col min="3" max="3" width="25.5546875" customWidth="1"/>
    <col min="4" max="4" width="17.77734375" bestFit="1" customWidth="1"/>
    <col min="5" max="5" width="3.5546875" customWidth="1"/>
    <col min="6" max="15" width="10.6640625" customWidth="1"/>
    <col min="17" max="17" width="21.88671875" bestFit="1" customWidth="1"/>
    <col min="29" max="29" width="7.88671875" customWidth="1"/>
  </cols>
  <sheetData>
    <row r="1" spans="1:4" x14ac:dyDescent="0.3">
      <c r="A1" s="4" t="s">
        <v>105</v>
      </c>
    </row>
    <row r="3" spans="1:4" x14ac:dyDescent="0.3">
      <c r="A3" s="4" t="s">
        <v>18</v>
      </c>
    </row>
    <row r="4" spans="1:4" x14ac:dyDescent="0.3">
      <c r="A4" t="s">
        <v>160</v>
      </c>
    </row>
    <row r="5" spans="1:4" x14ac:dyDescent="0.3">
      <c r="A5" t="s">
        <v>55</v>
      </c>
    </row>
    <row r="7" spans="1:4" x14ac:dyDescent="0.3">
      <c r="A7" s="4" t="s">
        <v>14</v>
      </c>
    </row>
    <row r="8" spans="1:4" x14ac:dyDescent="0.3">
      <c r="A8" t="s">
        <v>26</v>
      </c>
    </row>
    <row r="9" spans="1:4" x14ac:dyDescent="0.3">
      <c r="A9" t="s">
        <v>12</v>
      </c>
    </row>
    <row r="10" spans="1:4" x14ac:dyDescent="0.3">
      <c r="A10" t="s">
        <v>177</v>
      </c>
    </row>
    <row r="11" spans="1:4" x14ac:dyDescent="0.3">
      <c r="A11" t="s">
        <v>13</v>
      </c>
    </row>
    <row r="12" spans="1:4" x14ac:dyDescent="0.3">
      <c r="A12" t="s">
        <v>137</v>
      </c>
    </row>
    <row r="13" spans="1:4" x14ac:dyDescent="0.3">
      <c r="B13" s="5"/>
    </row>
    <row r="14" spans="1:4" x14ac:dyDescent="0.3">
      <c r="A14" s="38" t="s">
        <v>166</v>
      </c>
      <c r="B14" s="106" t="s">
        <v>169</v>
      </c>
      <c r="C14" s="85" t="s">
        <v>170</v>
      </c>
      <c r="D14" s="107"/>
    </row>
    <row r="15" spans="1:4" x14ac:dyDescent="0.3">
      <c r="A15" s="36" t="s">
        <v>174</v>
      </c>
      <c r="B15" s="86">
        <v>1</v>
      </c>
      <c r="C15" s="85">
        <v>2</v>
      </c>
      <c r="D15" s="85" t="s">
        <v>167</v>
      </c>
    </row>
    <row r="16" spans="1:4" x14ac:dyDescent="0.3">
      <c r="A16" s="27" t="s">
        <v>139</v>
      </c>
      <c r="B16" s="109" t="s">
        <v>175</v>
      </c>
      <c r="C16" s="110" t="s">
        <v>175</v>
      </c>
      <c r="D16" s="88"/>
    </row>
    <row r="17" spans="1:11" x14ac:dyDescent="0.3">
      <c r="A17" s="27" t="s">
        <v>138</v>
      </c>
      <c r="B17" s="109" t="s">
        <v>168</v>
      </c>
      <c r="C17" s="111" t="s">
        <v>168</v>
      </c>
      <c r="D17" s="87"/>
    </row>
    <row r="18" spans="1:11" x14ac:dyDescent="0.3">
      <c r="A18" s="27" t="s">
        <v>30</v>
      </c>
      <c r="B18" s="109" t="s">
        <v>168</v>
      </c>
      <c r="C18" s="85" t="s">
        <v>168</v>
      </c>
      <c r="D18" s="29"/>
    </row>
    <row r="19" spans="1:11" x14ac:dyDescent="0.3">
      <c r="A19" s="27" t="s">
        <v>31</v>
      </c>
      <c r="B19" s="109" t="s">
        <v>168</v>
      </c>
      <c r="C19" s="85" t="s">
        <v>168</v>
      </c>
      <c r="D19" s="29"/>
    </row>
    <row r="20" spans="1:11" x14ac:dyDescent="0.3">
      <c r="A20" s="27" t="s">
        <v>32</v>
      </c>
      <c r="B20" s="109" t="s">
        <v>168</v>
      </c>
      <c r="C20" s="85" t="s">
        <v>168</v>
      </c>
      <c r="D20" s="29"/>
    </row>
    <row r="21" spans="1:11" x14ac:dyDescent="0.3">
      <c r="A21" s="27" t="s">
        <v>172</v>
      </c>
      <c r="B21" s="109" t="s">
        <v>168</v>
      </c>
      <c r="C21" s="85" t="s">
        <v>168</v>
      </c>
      <c r="D21" s="29"/>
    </row>
    <row r="22" spans="1:11" x14ac:dyDescent="0.3">
      <c r="A22" s="27" t="s">
        <v>173</v>
      </c>
      <c r="B22" s="109" t="s">
        <v>168</v>
      </c>
      <c r="C22" s="85" t="s">
        <v>168</v>
      </c>
      <c r="D22" s="29"/>
    </row>
    <row r="23" spans="1:11" x14ac:dyDescent="0.3">
      <c r="A23" s="36" t="s">
        <v>40</v>
      </c>
      <c r="B23" s="109" t="s">
        <v>168</v>
      </c>
      <c r="C23" s="85" t="s">
        <v>168</v>
      </c>
      <c r="D23" s="29"/>
    </row>
    <row r="24" spans="1:11" x14ac:dyDescent="0.3">
      <c r="A24" s="36" t="s">
        <v>60</v>
      </c>
      <c r="B24" s="109" t="s">
        <v>168</v>
      </c>
      <c r="C24" s="85" t="s">
        <v>168</v>
      </c>
      <c r="D24" s="29"/>
    </row>
    <row r="25" spans="1:11" x14ac:dyDescent="0.3">
      <c r="A25" s="36" t="s">
        <v>176</v>
      </c>
      <c r="B25" s="109">
        <v>1</v>
      </c>
      <c r="C25" s="85" t="s">
        <v>168</v>
      </c>
      <c r="D25" s="29"/>
    </row>
    <row r="26" spans="1:11" x14ac:dyDescent="0.3">
      <c r="B26" s="5"/>
    </row>
    <row r="27" spans="1:11" x14ac:dyDescent="0.3">
      <c r="A27" s="4" t="s">
        <v>20</v>
      </c>
      <c r="B27" s="5"/>
    </row>
    <row r="28" spans="1:11" x14ac:dyDescent="0.3">
      <c r="A28" t="s">
        <v>143</v>
      </c>
      <c r="B28" s="5"/>
      <c r="K28" s="25"/>
    </row>
    <row r="29" spans="1:11" x14ac:dyDescent="0.3">
      <c r="A29" t="s">
        <v>144</v>
      </c>
      <c r="B29" s="5"/>
    </row>
    <row r="30" spans="1:11" x14ac:dyDescent="0.3">
      <c r="A30" t="s">
        <v>61</v>
      </c>
      <c r="B30" s="5"/>
    </row>
    <row r="31" spans="1:11" x14ac:dyDescent="0.3">
      <c r="A31" t="s">
        <v>35</v>
      </c>
      <c r="B31" s="5"/>
    </row>
    <row r="32" spans="1:11" x14ac:dyDescent="0.3">
      <c r="B32" s="5"/>
    </row>
    <row r="33" spans="1:3" x14ac:dyDescent="0.3">
      <c r="A33" s="4"/>
      <c r="B33" s="5"/>
    </row>
    <row r="34" spans="1:3" x14ac:dyDescent="0.3">
      <c r="A34" s="4" t="s">
        <v>28</v>
      </c>
      <c r="B34" s="72" t="s">
        <v>63</v>
      </c>
      <c r="C34" s="79" t="s">
        <v>65</v>
      </c>
    </row>
    <row r="35" spans="1:3" x14ac:dyDescent="0.3">
      <c r="A35" s="27" t="s">
        <v>29</v>
      </c>
      <c r="B35" s="71" t="s">
        <v>36</v>
      </c>
      <c r="C35" s="80" t="s">
        <v>37</v>
      </c>
    </row>
    <row r="36" spans="1:3" x14ac:dyDescent="0.3">
      <c r="A36" s="27" t="s">
        <v>139</v>
      </c>
      <c r="B36" s="89">
        <f>+B37/60</f>
        <v>4.0423666666666671</v>
      </c>
      <c r="C36" s="90">
        <f>+C37/60</f>
        <v>3.0249000000000006</v>
      </c>
    </row>
    <row r="37" spans="1:3" x14ac:dyDescent="0.3">
      <c r="A37" s="27" t="s">
        <v>138</v>
      </c>
      <c r="B37" s="87">
        <f>+B38/100</f>
        <v>242.542</v>
      </c>
      <c r="C37" s="91">
        <f>+C38/100</f>
        <v>181.49400000000003</v>
      </c>
    </row>
    <row r="38" spans="1:3" x14ac:dyDescent="0.3">
      <c r="A38" s="27" t="s">
        <v>30</v>
      </c>
      <c r="B38" s="29">
        <v>24254.2</v>
      </c>
      <c r="C38" s="81">
        <v>18149.400000000001</v>
      </c>
    </row>
    <row r="39" spans="1:3" x14ac:dyDescent="0.3">
      <c r="A39" s="27" t="s">
        <v>31</v>
      </c>
      <c r="B39" s="29">
        <v>21145.200000000001</v>
      </c>
      <c r="C39" s="81">
        <v>30000</v>
      </c>
    </row>
    <row r="40" spans="1:3" x14ac:dyDescent="0.3">
      <c r="A40" s="27" t="s">
        <v>32</v>
      </c>
      <c r="B40" s="29">
        <v>0.89211573604060934</v>
      </c>
      <c r="C40" s="81">
        <v>0.92310444162436567</v>
      </c>
    </row>
    <row r="41" spans="1:3" x14ac:dyDescent="0.3">
      <c r="A41" s="27" t="s">
        <v>172</v>
      </c>
      <c r="B41" s="29">
        <v>6.5407010464365645E-2</v>
      </c>
      <c r="C41" s="81">
        <v>8.0131025209671747E-2</v>
      </c>
    </row>
    <row r="42" spans="1:3" x14ac:dyDescent="0.3">
      <c r="A42" s="27" t="s">
        <v>173</v>
      </c>
      <c r="B42" s="29">
        <v>0.91066751461553286</v>
      </c>
      <c r="C42" s="81">
        <v>0.8449723220795492</v>
      </c>
    </row>
    <row r="43" spans="1:3" x14ac:dyDescent="0.3">
      <c r="A43" s="36" t="s">
        <v>40</v>
      </c>
      <c r="B43" s="29">
        <v>30</v>
      </c>
      <c r="C43" s="81">
        <v>30</v>
      </c>
    </row>
    <row r="44" spans="1:3" x14ac:dyDescent="0.3">
      <c r="A44" s="36" t="s">
        <v>60</v>
      </c>
      <c r="B44" s="87">
        <f>+B37/B43</f>
        <v>8.0847333333333342</v>
      </c>
      <c r="C44" s="91">
        <f>+C37/C43</f>
        <v>6.0498000000000012</v>
      </c>
    </row>
    <row r="45" spans="1:3" x14ac:dyDescent="0.3">
      <c r="A45" s="36" t="s">
        <v>176</v>
      </c>
      <c r="B45" s="87">
        <v>2</v>
      </c>
      <c r="C45" s="91">
        <v>1</v>
      </c>
    </row>
    <row r="46" spans="1:3" x14ac:dyDescent="0.3">
      <c r="A46" s="39"/>
      <c r="B46" s="5"/>
    </row>
    <row r="47" spans="1:3" x14ac:dyDescent="0.3">
      <c r="A47" s="39" t="s">
        <v>135</v>
      </c>
      <c r="B47" s="5"/>
    </row>
    <row r="48" spans="1:3" x14ac:dyDescent="0.3">
      <c r="B48" s="5"/>
    </row>
    <row r="49" spans="1:17" x14ac:dyDescent="0.3">
      <c r="B49" s="5"/>
    </row>
    <row r="50" spans="1:17" x14ac:dyDescent="0.3">
      <c r="A50" s="4" t="s">
        <v>19</v>
      </c>
    </row>
    <row r="51" spans="1:17" x14ac:dyDescent="0.3">
      <c r="A51" s="4"/>
      <c r="C51" t="s">
        <v>88</v>
      </c>
    </row>
    <row r="52" spans="1:17" x14ac:dyDescent="0.3">
      <c r="A52" s="4"/>
      <c r="C52" s="6" t="s">
        <v>11</v>
      </c>
      <c r="D52" s="16"/>
    </row>
    <row r="53" spans="1:17" x14ac:dyDescent="0.3">
      <c r="A53" s="4"/>
      <c r="C53" s="9" t="s">
        <v>3</v>
      </c>
      <c r="D53" s="12">
        <v>1</v>
      </c>
    </row>
    <row r="54" spans="1:17" x14ac:dyDescent="0.3">
      <c r="A54" s="4"/>
      <c r="C54" s="9" t="s">
        <v>8</v>
      </c>
      <c r="D54" s="12">
        <v>15</v>
      </c>
    </row>
    <row r="55" spans="1:17" x14ac:dyDescent="0.3">
      <c r="A55" s="4"/>
      <c r="C55" s="9" t="s">
        <v>9</v>
      </c>
      <c r="D55" s="12">
        <v>15</v>
      </c>
    </row>
    <row r="56" spans="1:17" x14ac:dyDescent="0.3">
      <c r="A56" s="4"/>
      <c r="C56" s="9" t="s">
        <v>7</v>
      </c>
      <c r="D56" s="12">
        <v>1000</v>
      </c>
    </row>
    <row r="57" spans="1:17" x14ac:dyDescent="0.3">
      <c r="A57" s="4"/>
      <c r="C57" s="9" t="s">
        <v>4</v>
      </c>
      <c r="D57" s="12">
        <v>30000</v>
      </c>
    </row>
    <row r="58" spans="1:17" x14ac:dyDescent="0.3">
      <c r="A58" s="4"/>
      <c r="C58" s="14" t="s">
        <v>5</v>
      </c>
      <c r="D58" s="17" t="b">
        <v>0</v>
      </c>
    </row>
    <row r="59" spans="1:17" x14ac:dyDescent="0.3">
      <c r="A59" s="4"/>
    </row>
    <row r="60" spans="1:17" x14ac:dyDescent="0.3">
      <c r="A60" s="45"/>
      <c r="B60" s="19"/>
      <c r="C60" s="6" t="s">
        <v>16</v>
      </c>
      <c r="D60" s="8" t="s">
        <v>15</v>
      </c>
      <c r="F60" s="6" t="s">
        <v>6</v>
      </c>
      <c r="G60" s="7"/>
      <c r="H60" s="7"/>
      <c r="I60" s="7"/>
      <c r="J60" s="7"/>
      <c r="K60" s="7"/>
      <c r="L60" s="7"/>
      <c r="M60" s="7"/>
      <c r="N60" s="7"/>
      <c r="O60" s="20"/>
      <c r="Q60" s="4"/>
    </row>
    <row r="61" spans="1:17" x14ac:dyDescent="0.3">
      <c r="A61" s="10"/>
      <c r="B61" s="58"/>
      <c r="C61" s="84" t="s">
        <v>21</v>
      </c>
      <c r="D61" s="11"/>
      <c r="F61" s="21">
        <v>1</v>
      </c>
      <c r="G61" s="10">
        <v>2</v>
      </c>
      <c r="H61" s="10">
        <v>3</v>
      </c>
      <c r="I61" s="10">
        <v>4</v>
      </c>
      <c r="J61" s="10">
        <v>5</v>
      </c>
      <c r="K61" s="10">
        <v>6</v>
      </c>
      <c r="L61" s="10">
        <v>7</v>
      </c>
      <c r="M61" s="10">
        <v>8</v>
      </c>
      <c r="N61" s="10">
        <v>9</v>
      </c>
      <c r="O61" s="11">
        <v>10</v>
      </c>
    </row>
    <row r="62" spans="1:17" x14ac:dyDescent="0.3">
      <c r="A62" s="10"/>
      <c r="B62" s="58"/>
      <c r="C62" s="9" t="s">
        <v>34</v>
      </c>
      <c r="D62" s="51">
        <f>SUM(F62:O62)/10</f>
        <v>4.0423666666666671</v>
      </c>
      <c r="F62" s="9">
        <f>+F63/6000</f>
        <v>1.8106666666666666</v>
      </c>
      <c r="G62" s="10">
        <f t="shared" ref="G62:O62" si="0">+G63/6000</f>
        <v>5.2493333333333334</v>
      </c>
      <c r="H62" s="10">
        <f t="shared" si="0"/>
        <v>6.3546666666666667</v>
      </c>
      <c r="I62" s="10">
        <f t="shared" si="0"/>
        <v>2.8035000000000001</v>
      </c>
      <c r="J62" s="10">
        <f t="shared" si="0"/>
        <v>1.9744999999999999</v>
      </c>
      <c r="K62" s="10">
        <f t="shared" si="0"/>
        <v>4.3291666666666666</v>
      </c>
      <c r="L62" s="10">
        <f t="shared" si="0"/>
        <v>2.8173333333333335</v>
      </c>
      <c r="M62" s="10">
        <f t="shared" si="0"/>
        <v>1.6413333333333333</v>
      </c>
      <c r="N62" s="10">
        <f t="shared" si="0"/>
        <v>8.5718333333333341</v>
      </c>
      <c r="O62" s="11">
        <f t="shared" si="0"/>
        <v>4.8713333333333333</v>
      </c>
    </row>
    <row r="63" spans="1:17" x14ac:dyDescent="0.3">
      <c r="A63" s="10"/>
      <c r="B63" s="58"/>
      <c r="C63" s="9" t="s">
        <v>24</v>
      </c>
      <c r="D63" s="52">
        <f>SUM(F63:O63)/10</f>
        <v>24254.2</v>
      </c>
      <c r="F63" s="21">
        <v>10864</v>
      </c>
      <c r="G63" s="10">
        <v>31496</v>
      </c>
      <c r="H63" s="10">
        <v>38128</v>
      </c>
      <c r="I63" s="10">
        <v>16821</v>
      </c>
      <c r="J63" s="10">
        <v>11847</v>
      </c>
      <c r="K63" s="10">
        <v>25975</v>
      </c>
      <c r="L63" s="10">
        <v>16904</v>
      </c>
      <c r="M63" s="10">
        <v>9848</v>
      </c>
      <c r="N63" s="10">
        <v>51431</v>
      </c>
      <c r="O63" s="12">
        <v>29228</v>
      </c>
      <c r="Q63" s="2"/>
    </row>
    <row r="64" spans="1:17" x14ac:dyDescent="0.3">
      <c r="A64" s="10"/>
      <c r="B64" s="58"/>
      <c r="C64" s="9" t="s">
        <v>0</v>
      </c>
      <c r="D64" s="53">
        <f t="shared" ref="D64:D67" si="1">SUM(F64:O64)/10</f>
        <v>21145.200000000001</v>
      </c>
      <c r="F64" s="21">
        <v>10859</v>
      </c>
      <c r="G64" s="10">
        <v>30000</v>
      </c>
      <c r="H64" s="10">
        <v>30000</v>
      </c>
      <c r="I64" s="10">
        <v>16816</v>
      </c>
      <c r="J64" s="10">
        <v>11842</v>
      </c>
      <c r="K64" s="10">
        <v>25970</v>
      </c>
      <c r="L64" s="10">
        <v>16899</v>
      </c>
      <c r="M64" s="10">
        <v>9843</v>
      </c>
      <c r="N64" s="10">
        <v>30000</v>
      </c>
      <c r="O64" s="12">
        <v>29223</v>
      </c>
      <c r="Q64" s="2"/>
    </row>
    <row r="65" spans="1:17" x14ac:dyDescent="0.3">
      <c r="A65" s="10"/>
      <c r="B65" s="58"/>
      <c r="C65" s="9" t="s">
        <v>1</v>
      </c>
      <c r="D65" s="54">
        <f t="shared" si="1"/>
        <v>0.89211573604060934</v>
      </c>
      <c r="F65" s="60">
        <v>0.96008629441624405</v>
      </c>
      <c r="G65" s="61">
        <v>0.85535532994923902</v>
      </c>
      <c r="H65" s="61">
        <v>0.82169035532994905</v>
      </c>
      <c r="I65" s="61">
        <v>0.92984771573604097</v>
      </c>
      <c r="J65" s="61">
        <v>0.95509644670050797</v>
      </c>
      <c r="K65" s="61">
        <v>0.88338071065989898</v>
      </c>
      <c r="L65" s="61">
        <v>0.92942639593908605</v>
      </c>
      <c r="M65" s="61">
        <v>0.96524365482233498</v>
      </c>
      <c r="N65" s="61">
        <v>0.75416243654822301</v>
      </c>
      <c r="O65" s="62">
        <v>0.866868020304569</v>
      </c>
      <c r="Q65" s="1"/>
    </row>
    <row r="66" spans="1:17" x14ac:dyDescent="0.3">
      <c r="A66" s="10"/>
      <c r="B66" s="59"/>
      <c r="C66" s="9" t="s">
        <v>2</v>
      </c>
      <c r="D66" s="54">
        <f t="shared" si="1"/>
        <v>6.5407010464365645E-2</v>
      </c>
      <c r="F66" s="60">
        <v>7.48508654037746E-2</v>
      </c>
      <c r="G66" s="61">
        <v>3.91830417079349E-2</v>
      </c>
      <c r="H66" s="61">
        <v>8.4753129313216102E-2</v>
      </c>
      <c r="I66" s="61">
        <v>8.6631614260880105E-2</v>
      </c>
      <c r="J66" s="61">
        <v>7.2443023985005697E-2</v>
      </c>
      <c r="K66" s="61">
        <v>4.4866870503713602E-2</v>
      </c>
      <c r="L66" s="61">
        <v>5.8387306186454498E-2</v>
      </c>
      <c r="M66" s="61">
        <v>0.14346342753062499</v>
      </c>
      <c r="N66" s="61">
        <v>8.6261148783037204E-3</v>
      </c>
      <c r="O66" s="62">
        <v>4.0864710873748301E-2</v>
      </c>
      <c r="Q66" s="1"/>
    </row>
    <row r="67" spans="1:17" x14ac:dyDescent="0.3">
      <c r="A67" s="10"/>
      <c r="B67" s="19"/>
      <c r="C67" s="14" t="s">
        <v>10</v>
      </c>
      <c r="D67" s="55">
        <f t="shared" si="1"/>
        <v>0.91066751461553286</v>
      </c>
      <c r="F67" s="63">
        <v>0.95490331040666698</v>
      </c>
      <c r="G67" s="64">
        <v>0.80149451225453305</v>
      </c>
      <c r="H67" s="64">
        <v>0.85261632676409105</v>
      </c>
      <c r="I67" s="64">
        <v>0.880666609984047</v>
      </c>
      <c r="J67" s="64">
        <v>0.911294485859653</v>
      </c>
      <c r="K67" s="64">
        <v>0.97138871999242404</v>
      </c>
      <c r="L67" s="64">
        <v>1.0038971391671401</v>
      </c>
      <c r="M67" s="64">
        <v>0.78131403474866601</v>
      </c>
      <c r="N67" s="64">
        <v>1.0003132499512699</v>
      </c>
      <c r="O67" s="65">
        <v>0.94878675702683801</v>
      </c>
      <c r="Q67" s="1"/>
    </row>
    <row r="68" spans="1:17" x14ac:dyDescent="0.3">
      <c r="A68" s="10"/>
      <c r="B68" s="59"/>
    </row>
    <row r="69" spans="1:17" x14ac:dyDescent="0.3">
      <c r="A69" s="10"/>
      <c r="B69" s="59"/>
      <c r="C69" t="s">
        <v>106</v>
      </c>
    </row>
    <row r="70" spans="1:17" x14ac:dyDescent="0.3">
      <c r="A70" s="10"/>
      <c r="B70" s="19"/>
      <c r="C70" s="6" t="s">
        <v>11</v>
      </c>
      <c r="D70" s="16"/>
    </row>
    <row r="71" spans="1:17" x14ac:dyDescent="0.3">
      <c r="A71" s="10"/>
      <c r="B71" s="19"/>
      <c r="C71" s="9" t="s">
        <v>3</v>
      </c>
      <c r="D71" s="12">
        <v>4</v>
      </c>
    </row>
    <row r="72" spans="1:17" x14ac:dyDescent="0.3">
      <c r="A72" s="10"/>
      <c r="B72" s="19"/>
      <c r="C72" s="9" t="s">
        <v>8</v>
      </c>
      <c r="D72" s="12">
        <v>15</v>
      </c>
    </row>
    <row r="73" spans="1:17" x14ac:dyDescent="0.3">
      <c r="A73" s="10"/>
      <c r="B73" s="19"/>
      <c r="C73" s="9" t="s">
        <v>9</v>
      </c>
      <c r="D73" s="12">
        <v>15</v>
      </c>
    </row>
    <row r="74" spans="1:17" x14ac:dyDescent="0.3">
      <c r="A74" s="10"/>
      <c r="B74" s="19"/>
      <c r="C74" s="9" t="s">
        <v>7</v>
      </c>
      <c r="D74" s="12">
        <v>1000</v>
      </c>
    </row>
    <row r="75" spans="1:17" x14ac:dyDescent="0.3">
      <c r="A75" s="10"/>
      <c r="B75" s="19"/>
      <c r="C75" s="9" t="s">
        <v>4</v>
      </c>
      <c r="D75" s="12">
        <v>30000</v>
      </c>
    </row>
    <row r="76" spans="1:17" x14ac:dyDescent="0.3">
      <c r="A76" s="10"/>
      <c r="B76" s="19"/>
      <c r="C76" s="14" t="s">
        <v>5</v>
      </c>
      <c r="D76" s="17" t="b">
        <v>1</v>
      </c>
    </row>
    <row r="77" spans="1:17" x14ac:dyDescent="0.3">
      <c r="A77" s="10"/>
      <c r="B77" s="19"/>
    </row>
    <row r="78" spans="1:17" x14ac:dyDescent="0.3">
      <c r="A78" s="45"/>
      <c r="B78" s="19"/>
      <c r="C78" s="6" t="s">
        <v>16</v>
      </c>
      <c r="D78" s="8" t="s">
        <v>15</v>
      </c>
      <c r="F78" s="6" t="s">
        <v>6</v>
      </c>
      <c r="G78" s="7"/>
      <c r="H78" s="7"/>
      <c r="I78" s="7"/>
      <c r="J78" s="7"/>
      <c r="K78" s="7"/>
      <c r="L78" s="7"/>
      <c r="M78" s="7"/>
      <c r="N78" s="7"/>
      <c r="O78" s="20"/>
      <c r="Q78" s="4"/>
    </row>
    <row r="79" spans="1:17" x14ac:dyDescent="0.3">
      <c r="A79" s="10"/>
      <c r="B79" s="58"/>
      <c r="C79" s="84" t="s">
        <v>21</v>
      </c>
      <c r="D79" s="11"/>
      <c r="F79" s="21">
        <v>1</v>
      </c>
      <c r="G79" s="10">
        <v>2</v>
      </c>
      <c r="H79" s="10">
        <v>3</v>
      </c>
      <c r="I79" s="10">
        <v>4</v>
      </c>
      <c r="J79" s="10">
        <v>5</v>
      </c>
      <c r="K79" s="10">
        <v>6</v>
      </c>
      <c r="L79" s="10">
        <v>7</v>
      </c>
      <c r="M79" s="10">
        <v>8</v>
      </c>
      <c r="N79" s="10">
        <v>9</v>
      </c>
      <c r="O79" s="11">
        <v>10</v>
      </c>
    </row>
    <row r="80" spans="1:17" x14ac:dyDescent="0.3">
      <c r="A80" s="10"/>
      <c r="B80" s="58"/>
      <c r="C80" s="9" t="s">
        <v>34</v>
      </c>
      <c r="D80" s="26">
        <f>SUM(F80:O80)/10</f>
        <v>5.1513999999999998</v>
      </c>
      <c r="F80" s="9">
        <f>+F81/3000</f>
        <v>3.4163333333333332</v>
      </c>
      <c r="G80" s="10">
        <f t="shared" ref="G80:O80" si="2">+G81/3000</f>
        <v>5.29</v>
      </c>
      <c r="H80" s="10">
        <f t="shared" si="2"/>
        <v>8.9913333333333334</v>
      </c>
      <c r="I80" s="10">
        <f t="shared" si="2"/>
        <v>6.3543333333333329</v>
      </c>
      <c r="J80" s="10">
        <f t="shared" si="2"/>
        <v>5.3653333333333331</v>
      </c>
      <c r="K80" s="10">
        <f t="shared" si="2"/>
        <v>5.0876666666666663</v>
      </c>
      <c r="L80" s="10">
        <f t="shared" si="2"/>
        <v>3.2719999999999998</v>
      </c>
      <c r="M80" s="10">
        <f t="shared" si="2"/>
        <v>3.0773333333333333</v>
      </c>
      <c r="N80" s="10">
        <f t="shared" si="2"/>
        <v>5.0693333333333337</v>
      </c>
      <c r="O80" s="11">
        <f t="shared" si="2"/>
        <v>5.5903333333333336</v>
      </c>
    </row>
    <row r="81" spans="1:15" x14ac:dyDescent="0.3">
      <c r="A81" s="10"/>
      <c r="B81" s="58"/>
      <c r="C81" s="9" t="s">
        <v>24</v>
      </c>
      <c r="D81" s="12">
        <f>SUM(F81:O81)/10</f>
        <v>15454.2</v>
      </c>
      <c r="F81" s="9">
        <v>10249</v>
      </c>
      <c r="G81" s="10">
        <v>15870</v>
      </c>
      <c r="H81" s="10">
        <v>26974</v>
      </c>
      <c r="I81" s="10">
        <v>19063</v>
      </c>
      <c r="J81" s="10">
        <v>16096</v>
      </c>
      <c r="K81" s="10">
        <v>15263</v>
      </c>
      <c r="L81" s="10">
        <v>9816</v>
      </c>
      <c r="M81" s="10">
        <v>9232</v>
      </c>
      <c r="N81" s="10">
        <v>15208</v>
      </c>
      <c r="O81" s="11">
        <v>16771</v>
      </c>
    </row>
    <row r="82" spans="1:15" x14ac:dyDescent="0.3">
      <c r="A82" s="10"/>
      <c r="B82" s="58"/>
      <c r="C82" s="9" t="s">
        <v>0</v>
      </c>
      <c r="D82" s="12">
        <f t="shared" ref="D82:D85" si="3">SUM(F82:O82)/10</f>
        <v>30000</v>
      </c>
      <c r="F82" s="9">
        <v>30000</v>
      </c>
      <c r="G82" s="10">
        <v>30000</v>
      </c>
      <c r="H82" s="10">
        <v>30000</v>
      </c>
      <c r="I82" s="10">
        <v>30000</v>
      </c>
      <c r="J82" s="10">
        <v>30000</v>
      </c>
      <c r="K82" s="10">
        <v>30000</v>
      </c>
      <c r="L82" s="10">
        <v>30000</v>
      </c>
      <c r="M82" s="10">
        <v>30000</v>
      </c>
      <c r="N82" s="10">
        <v>30000</v>
      </c>
      <c r="O82" s="11">
        <v>30000</v>
      </c>
    </row>
    <row r="83" spans="1:15" x14ac:dyDescent="0.3">
      <c r="A83" s="10"/>
      <c r="B83" s="58"/>
      <c r="C83" s="9" t="s">
        <v>1</v>
      </c>
      <c r="D83" s="13">
        <f t="shared" si="3"/>
        <v>0.93678578680203073</v>
      </c>
      <c r="F83" s="60">
        <v>0.963208121827411</v>
      </c>
      <c r="G83" s="61">
        <v>0.93467512690355303</v>
      </c>
      <c r="H83" s="61">
        <v>0.87830964467005102</v>
      </c>
      <c r="I83" s="61">
        <v>0.91846700507614198</v>
      </c>
      <c r="J83" s="61">
        <v>0.93352791878172603</v>
      </c>
      <c r="K83" s="61">
        <v>0.93775634517766504</v>
      </c>
      <c r="L83" s="61">
        <v>0.96540609137055799</v>
      </c>
      <c r="M83" s="61">
        <v>0.96837055837563502</v>
      </c>
      <c r="N83" s="61">
        <v>0.93803553299492404</v>
      </c>
      <c r="O83" s="62">
        <v>0.93010152284264003</v>
      </c>
    </row>
    <row r="84" spans="1:15" x14ac:dyDescent="0.3">
      <c r="A84" s="10"/>
      <c r="B84" s="58"/>
      <c r="C84" s="9" t="s">
        <v>2</v>
      </c>
      <c r="D84" s="13">
        <f t="shared" si="3"/>
        <v>8.6169546287193102E-2</v>
      </c>
      <c r="F84" s="60">
        <v>8.0390248989476706E-2</v>
      </c>
      <c r="G84" s="61">
        <v>6.1774188907403001E-2</v>
      </c>
      <c r="H84" s="61">
        <v>6.7050062214324496E-2</v>
      </c>
      <c r="I84" s="61">
        <v>7.6898995247066101E-2</v>
      </c>
      <c r="J84" s="61">
        <v>5.8492046505249001E-2</v>
      </c>
      <c r="K84" s="61">
        <v>6.8748396738100695E-2</v>
      </c>
      <c r="L84" s="61">
        <v>0.145614467569914</v>
      </c>
      <c r="M84" s="61">
        <v>0.138149224813888</v>
      </c>
      <c r="N84" s="61">
        <v>7.9782792425281093E-2</v>
      </c>
      <c r="O84" s="62">
        <v>8.4795039461227906E-2</v>
      </c>
    </row>
    <row r="85" spans="1:15" x14ac:dyDescent="0.3">
      <c r="A85" s="10"/>
      <c r="B85" s="59"/>
      <c r="C85" s="14" t="s">
        <v>10</v>
      </c>
      <c r="D85" s="15">
        <f t="shared" si="3"/>
        <v>0.84037594298410456</v>
      </c>
      <c r="F85" s="63">
        <v>0.74962213506224495</v>
      </c>
      <c r="G85" s="64">
        <v>0.76536100826585296</v>
      </c>
      <c r="H85" s="64">
        <v>0.82240457997669902</v>
      </c>
      <c r="I85" s="64">
        <v>0.72698203215005897</v>
      </c>
      <c r="J85" s="64">
        <v>0.94724770185206697</v>
      </c>
      <c r="K85" s="64">
        <v>0.83660253382144201</v>
      </c>
      <c r="L85" s="64">
        <v>1.02884606516754</v>
      </c>
      <c r="M85" s="64">
        <v>1.0112245627018099</v>
      </c>
      <c r="N85" s="64">
        <v>0.79406434950386895</v>
      </c>
      <c r="O85" s="65">
        <v>0.72140446133946101</v>
      </c>
    </row>
    <row r="86" spans="1:15" x14ac:dyDescent="0.3">
      <c r="A86" s="10"/>
      <c r="B86" s="59"/>
      <c r="C86" s="9"/>
      <c r="D86" s="11"/>
      <c r="F86" s="9"/>
      <c r="G86" s="10"/>
      <c r="H86" s="10"/>
      <c r="I86" s="10"/>
      <c r="J86" s="10"/>
      <c r="K86" s="10"/>
      <c r="L86" s="10"/>
      <c r="M86" s="10"/>
      <c r="N86" s="10"/>
      <c r="O86" s="11"/>
    </row>
    <row r="87" spans="1:15" x14ac:dyDescent="0.3">
      <c r="C87" s="6" t="s">
        <v>22</v>
      </c>
      <c r="D87" s="20"/>
      <c r="F87" s="30">
        <v>1</v>
      </c>
      <c r="G87" s="7">
        <v>2</v>
      </c>
      <c r="H87" s="7">
        <v>3</v>
      </c>
      <c r="I87" s="7">
        <v>4</v>
      </c>
      <c r="J87" s="7">
        <v>5</v>
      </c>
      <c r="K87" s="7">
        <v>6</v>
      </c>
      <c r="L87" s="7">
        <v>7</v>
      </c>
      <c r="M87" s="7">
        <v>8</v>
      </c>
      <c r="N87" s="7">
        <v>9</v>
      </c>
      <c r="O87" s="20">
        <v>10</v>
      </c>
    </row>
    <row r="88" spans="1:15" x14ac:dyDescent="0.3">
      <c r="C88" s="9" t="s">
        <v>34</v>
      </c>
      <c r="D88" s="26">
        <f>SUM(F88:O88)/10</f>
        <v>5.1054333333333339</v>
      </c>
      <c r="F88" s="9">
        <f>+F89/3000</f>
        <v>4.8803333333333336</v>
      </c>
      <c r="G88" s="10">
        <f t="shared" ref="G88" si="4">+G89/3000</f>
        <v>7.5786666666666669</v>
      </c>
      <c r="H88" s="10">
        <f t="shared" ref="H88" si="5">+H89/3000</f>
        <v>8.152333333333333</v>
      </c>
      <c r="I88" s="10">
        <f t="shared" ref="I88" si="6">+I89/3000</f>
        <v>2.6866666666666665</v>
      </c>
      <c r="J88" s="10">
        <f t="shared" ref="J88" si="7">+J89/3000</f>
        <v>6.7316666666666665</v>
      </c>
      <c r="K88" s="10">
        <f t="shared" ref="K88" si="8">+K89/3000</f>
        <v>7.8256666666666668</v>
      </c>
      <c r="L88" s="10">
        <f t="shared" ref="L88" si="9">+L89/3000</f>
        <v>5.3339999999999996</v>
      </c>
      <c r="M88" s="10">
        <f t="shared" ref="M88" si="10">+M89/3000</f>
        <v>2.6523333333333334</v>
      </c>
      <c r="N88" s="10">
        <f t="shared" ref="N88" si="11">+N89/3000</f>
        <v>3.2633333333333332</v>
      </c>
      <c r="O88" s="11">
        <f t="shared" ref="O88" si="12">+O89/3000</f>
        <v>1.9493333333333334</v>
      </c>
    </row>
    <row r="89" spans="1:15" x14ac:dyDescent="0.3">
      <c r="B89" s="3"/>
      <c r="C89" s="9" t="s">
        <v>24</v>
      </c>
      <c r="D89" s="12">
        <f>SUM(F89:O89)/10</f>
        <v>15316.3</v>
      </c>
      <c r="F89" s="22">
        <v>14641</v>
      </c>
      <c r="G89" s="23">
        <v>22736</v>
      </c>
      <c r="H89" s="23">
        <v>24457</v>
      </c>
      <c r="I89" s="23">
        <v>8060</v>
      </c>
      <c r="J89" s="23">
        <v>20195</v>
      </c>
      <c r="K89" s="23">
        <v>23477</v>
      </c>
      <c r="L89" s="23">
        <v>16002</v>
      </c>
      <c r="M89" s="23">
        <v>7957</v>
      </c>
      <c r="N89" s="23">
        <v>9790</v>
      </c>
      <c r="O89" s="24">
        <v>5848</v>
      </c>
    </row>
    <row r="90" spans="1:15" x14ac:dyDescent="0.3">
      <c r="B90" s="3"/>
      <c r="C90" s="9" t="s">
        <v>0</v>
      </c>
      <c r="D90" s="12">
        <f t="shared" ref="D90:D93" si="13">SUM(F90:O90)/10</f>
        <v>30000</v>
      </c>
      <c r="F90" s="9">
        <v>30000</v>
      </c>
      <c r="G90" s="10">
        <v>30000</v>
      </c>
      <c r="H90" s="10">
        <v>30000</v>
      </c>
      <c r="I90" s="10">
        <v>30000</v>
      </c>
      <c r="J90" s="10">
        <v>30000</v>
      </c>
      <c r="K90" s="10">
        <v>30000</v>
      </c>
      <c r="L90" s="10">
        <v>30000</v>
      </c>
      <c r="M90" s="10">
        <v>30000</v>
      </c>
      <c r="N90" s="10">
        <v>30000</v>
      </c>
      <c r="O90" s="11">
        <v>30000</v>
      </c>
    </row>
    <row r="91" spans="1:15" x14ac:dyDescent="0.3">
      <c r="B91" s="3"/>
      <c r="C91" s="9" t="s">
        <v>1</v>
      </c>
      <c r="D91" s="13">
        <f t="shared" si="13"/>
        <v>0.93748578680203065</v>
      </c>
      <c r="F91" s="60">
        <v>0.94091370558375598</v>
      </c>
      <c r="G91" s="61">
        <v>0.899822335025381</v>
      </c>
      <c r="H91" s="61">
        <v>0.89108629441624398</v>
      </c>
      <c r="I91" s="61">
        <v>0.97431979695431503</v>
      </c>
      <c r="J91" s="61">
        <v>0.91272081218274104</v>
      </c>
      <c r="K91" s="61">
        <v>0.89606091370558405</v>
      </c>
      <c r="L91" s="61">
        <v>0.93400507614213202</v>
      </c>
      <c r="M91" s="61">
        <v>0.97484263959390904</v>
      </c>
      <c r="N91" s="61">
        <v>0.96553807106598999</v>
      </c>
      <c r="O91" s="62">
        <v>0.98554822335025405</v>
      </c>
    </row>
    <row r="92" spans="1:15" x14ac:dyDescent="0.3">
      <c r="B92" s="3"/>
      <c r="C92" s="9" t="s">
        <v>2</v>
      </c>
      <c r="D92" s="13">
        <f t="shared" si="13"/>
        <v>9.2483451036976333E-2</v>
      </c>
      <c r="F92" s="60">
        <v>8.4069584484782703E-2</v>
      </c>
      <c r="G92" s="61">
        <v>4.95445249970927E-2</v>
      </c>
      <c r="H92" s="61">
        <v>3.5758346358115499E-2</v>
      </c>
      <c r="I92" s="61">
        <v>8.6808744198098697E-2</v>
      </c>
      <c r="J92" s="61">
        <v>6.5300374560490301E-2</v>
      </c>
      <c r="K92" s="61">
        <v>8.4292260494352705E-2</v>
      </c>
      <c r="L92" s="61">
        <v>6.1197343761493897E-2</v>
      </c>
      <c r="M92" s="61">
        <v>0.16744573765305201</v>
      </c>
      <c r="N92" s="61">
        <v>6.5124292998229694E-2</v>
      </c>
      <c r="O92" s="62">
        <v>0.225293300864055</v>
      </c>
    </row>
    <row r="93" spans="1:15" x14ac:dyDescent="0.3">
      <c r="B93" s="3"/>
      <c r="C93" s="14" t="s">
        <v>10</v>
      </c>
      <c r="D93" s="15">
        <f t="shared" si="13"/>
        <v>0.80970330759255005</v>
      </c>
      <c r="F93" s="63">
        <v>0.91525917442058002</v>
      </c>
      <c r="G93" s="64">
        <v>0.978949979852896</v>
      </c>
      <c r="H93" s="64">
        <v>0.96724039979985998</v>
      </c>
      <c r="I93" s="64">
        <v>0.73418077813439797</v>
      </c>
      <c r="J93" s="64">
        <v>0.76578350315652699</v>
      </c>
      <c r="K93" s="64">
        <v>0.63309834352313099</v>
      </c>
      <c r="L93" s="64">
        <v>0.89681881227335902</v>
      </c>
      <c r="M93" s="64">
        <v>0.64003660032431897</v>
      </c>
      <c r="N93" s="64">
        <v>0.79063367245114002</v>
      </c>
      <c r="O93" s="65">
        <v>0.77503181198929005</v>
      </c>
    </row>
    <row r="94" spans="1:15" x14ac:dyDescent="0.3">
      <c r="B94" s="3"/>
      <c r="C94" s="9"/>
      <c r="D94" s="13"/>
      <c r="F94" s="9"/>
      <c r="G94" s="10"/>
      <c r="H94" s="10"/>
      <c r="I94" s="10"/>
      <c r="J94" s="10"/>
      <c r="K94" s="10"/>
      <c r="L94" s="10"/>
      <c r="M94" s="10"/>
      <c r="N94" s="10"/>
      <c r="O94" s="11"/>
    </row>
    <row r="95" spans="1:15" x14ac:dyDescent="0.3">
      <c r="B95" s="3"/>
      <c r="C95" s="6" t="s">
        <v>23</v>
      </c>
      <c r="D95" s="20"/>
      <c r="F95" s="30">
        <v>1</v>
      </c>
      <c r="G95" s="7">
        <v>2</v>
      </c>
      <c r="H95" s="7">
        <v>3</v>
      </c>
      <c r="I95" s="7">
        <v>4</v>
      </c>
      <c r="J95" s="7">
        <v>5</v>
      </c>
      <c r="K95" s="7">
        <v>6</v>
      </c>
      <c r="L95" s="7">
        <v>7</v>
      </c>
      <c r="M95" s="7">
        <v>8</v>
      </c>
      <c r="N95" s="7">
        <v>9</v>
      </c>
      <c r="O95" s="20">
        <v>10</v>
      </c>
    </row>
    <row r="96" spans="1:15" x14ac:dyDescent="0.3">
      <c r="B96" s="3"/>
      <c r="C96" s="9" t="s">
        <v>34</v>
      </c>
      <c r="D96" s="26">
        <f>SUM(F96:O96)/10</f>
        <v>5.6433333333333326</v>
      </c>
      <c r="F96" s="9">
        <f>+F97/3000</f>
        <v>3.7313333333333332</v>
      </c>
      <c r="G96" s="10">
        <f t="shared" ref="G96" si="14">+G97/3000</f>
        <v>5.793333333333333</v>
      </c>
      <c r="H96" s="10">
        <f t="shared" ref="H96" si="15">+H97/3000</f>
        <v>4.1903333333333332</v>
      </c>
      <c r="I96" s="10">
        <f t="shared" ref="I96" si="16">+I97/3000</f>
        <v>6.7309999999999999</v>
      </c>
      <c r="J96" s="10">
        <f t="shared" ref="J96" si="17">+J97/3000</f>
        <v>3.9660000000000002</v>
      </c>
      <c r="K96" s="10">
        <f t="shared" ref="K96" si="18">+K97/3000</f>
        <v>7.6453333333333333</v>
      </c>
      <c r="L96" s="10">
        <f t="shared" ref="L96" si="19">+L97/3000</f>
        <v>9.7843333333333327</v>
      </c>
      <c r="M96" s="10">
        <f t="shared" ref="M96" si="20">+M97/3000</f>
        <v>4.2593333333333332</v>
      </c>
      <c r="N96" s="10">
        <f t="shared" ref="N96" si="21">+N97/3000</f>
        <v>4.9073333333333338</v>
      </c>
      <c r="O96" s="11">
        <f t="shared" ref="O96" si="22">+O97/3000</f>
        <v>5.4249999999999998</v>
      </c>
    </row>
    <row r="97" spans="2:15" x14ac:dyDescent="0.3">
      <c r="B97" s="3"/>
      <c r="C97" s="9" t="s">
        <v>24</v>
      </c>
      <c r="D97" s="12">
        <f>SUM(F97:O97)/10</f>
        <v>16930</v>
      </c>
      <c r="F97" s="22">
        <v>11194</v>
      </c>
      <c r="G97" s="23">
        <v>17380</v>
      </c>
      <c r="H97" s="23">
        <v>12571</v>
      </c>
      <c r="I97" s="23">
        <v>20193</v>
      </c>
      <c r="J97" s="23">
        <v>11898</v>
      </c>
      <c r="K97" s="23">
        <v>22936</v>
      </c>
      <c r="L97" s="23">
        <v>29353</v>
      </c>
      <c r="M97" s="23">
        <v>12778</v>
      </c>
      <c r="N97" s="23">
        <v>14722</v>
      </c>
      <c r="O97" s="24">
        <v>16275</v>
      </c>
    </row>
    <row r="98" spans="2:15" x14ac:dyDescent="0.3">
      <c r="B98" s="3"/>
      <c r="C98" s="9" t="s">
        <v>0</v>
      </c>
      <c r="D98" s="12">
        <f t="shared" ref="D98:D101" si="23">SUM(F98:O98)/10</f>
        <v>30000</v>
      </c>
      <c r="F98" s="9">
        <v>30000</v>
      </c>
      <c r="G98" s="10">
        <v>30000</v>
      </c>
      <c r="H98" s="10">
        <v>30000</v>
      </c>
      <c r="I98" s="10">
        <v>30000</v>
      </c>
      <c r="J98" s="10">
        <v>30000</v>
      </c>
      <c r="K98" s="10">
        <v>30000</v>
      </c>
      <c r="L98" s="10">
        <v>30000</v>
      </c>
      <c r="M98" s="10">
        <v>30000</v>
      </c>
      <c r="N98" s="10">
        <v>30000</v>
      </c>
      <c r="O98" s="11">
        <v>30000</v>
      </c>
    </row>
    <row r="99" spans="2:15" x14ac:dyDescent="0.3">
      <c r="B99" s="3"/>
      <c r="C99" s="9" t="s">
        <v>1</v>
      </c>
      <c r="D99" s="13">
        <f t="shared" si="23"/>
        <v>0.92929441624365483</v>
      </c>
      <c r="F99" s="60">
        <v>0.95841116751268995</v>
      </c>
      <c r="G99" s="61">
        <v>0.92701015228426398</v>
      </c>
      <c r="H99" s="61">
        <v>0.95142131979695399</v>
      </c>
      <c r="I99" s="61">
        <v>0.91273096446700497</v>
      </c>
      <c r="J99" s="61">
        <v>0.95483756345177695</v>
      </c>
      <c r="K99" s="61">
        <v>0.898807106598985</v>
      </c>
      <c r="L99" s="61">
        <v>0.86623350253807097</v>
      </c>
      <c r="M99" s="61">
        <v>0.950370558375635</v>
      </c>
      <c r="N99" s="61">
        <v>0.94050253807106599</v>
      </c>
      <c r="O99" s="62">
        <v>0.93261928934010196</v>
      </c>
    </row>
    <row r="100" spans="2:15" x14ac:dyDescent="0.3">
      <c r="B100" s="3"/>
      <c r="C100" s="9" t="s">
        <v>2</v>
      </c>
      <c r="D100" s="13">
        <f t="shared" si="23"/>
        <v>7.5979017835397372E-2</v>
      </c>
      <c r="F100" s="60">
        <v>0.102511706631932</v>
      </c>
      <c r="G100" s="61">
        <v>7.3315253027723501E-2</v>
      </c>
      <c r="H100" s="61">
        <v>5.0918151029817803E-2</v>
      </c>
      <c r="I100" s="61">
        <v>6.8367974021292702E-2</v>
      </c>
      <c r="J100" s="61">
        <v>8.6879245109796305E-2</v>
      </c>
      <c r="K100" s="61">
        <v>7.57899022415435E-2</v>
      </c>
      <c r="L100" s="61">
        <v>5.85244792200506E-2</v>
      </c>
      <c r="M100" s="61">
        <v>8.1533642832191999E-2</v>
      </c>
      <c r="N100" s="61">
        <v>6.5087438980099804E-2</v>
      </c>
      <c r="O100" s="62">
        <v>9.6862385259525494E-2</v>
      </c>
    </row>
    <row r="101" spans="2:15" x14ac:dyDescent="0.3">
      <c r="B101" s="3"/>
      <c r="C101" s="14" t="s">
        <v>10</v>
      </c>
      <c r="D101" s="15">
        <f t="shared" si="23"/>
        <v>0.86510797532463557</v>
      </c>
      <c r="F101" s="63">
        <v>0.92875728798494905</v>
      </c>
      <c r="G101" s="64">
        <v>0.86267727249123205</v>
      </c>
      <c r="H101" s="64">
        <v>0.85337171160832404</v>
      </c>
      <c r="I101" s="64">
        <v>0.91676563779985099</v>
      </c>
      <c r="J101" s="64">
        <v>0.76772626918207698</v>
      </c>
      <c r="K101" s="64">
        <v>0.86271647955269504</v>
      </c>
      <c r="L101" s="64">
        <v>0.909385680685457</v>
      </c>
      <c r="M101" s="64">
        <v>0.93670054373684897</v>
      </c>
      <c r="N101" s="64">
        <v>0.82560768416601704</v>
      </c>
      <c r="O101" s="65">
        <v>0.78737118603890499</v>
      </c>
    </row>
    <row r="102" spans="2:15" x14ac:dyDescent="0.3">
      <c r="B102" s="3"/>
      <c r="C102" s="9"/>
      <c r="D102" s="13"/>
      <c r="F102" s="9"/>
      <c r="G102" s="10"/>
      <c r="H102" s="10"/>
      <c r="I102" s="10"/>
      <c r="J102" s="10"/>
      <c r="K102" s="10"/>
      <c r="L102" s="10"/>
      <c r="M102" s="10"/>
      <c r="N102" s="10"/>
      <c r="O102" s="11"/>
    </row>
    <row r="103" spans="2:15" x14ac:dyDescent="0.3">
      <c r="C103" s="6" t="s">
        <v>136</v>
      </c>
      <c r="D103" s="20"/>
      <c r="F103" s="30">
        <v>1</v>
      </c>
      <c r="G103" s="7">
        <v>2</v>
      </c>
      <c r="H103" s="7">
        <v>3</v>
      </c>
      <c r="I103" s="7">
        <v>4</v>
      </c>
      <c r="J103" s="7">
        <v>5</v>
      </c>
      <c r="K103" s="7">
        <v>6</v>
      </c>
      <c r="L103" s="7">
        <v>7</v>
      </c>
      <c r="M103" s="7">
        <v>8</v>
      </c>
      <c r="N103" s="7">
        <v>9</v>
      </c>
      <c r="O103" s="20">
        <v>10</v>
      </c>
    </row>
    <row r="104" spans="2:15" x14ac:dyDescent="0.3">
      <c r="C104" s="9" t="s">
        <v>34</v>
      </c>
      <c r="D104" s="26">
        <f>SUM(F104:O104)/10</f>
        <v>8.2990666666666666</v>
      </c>
      <c r="F104" s="9">
        <f>+F105/3000</f>
        <v>5.3746666666666663</v>
      </c>
      <c r="G104" s="10">
        <f t="shared" ref="G104" si="24">+G105/3000</f>
        <v>4.5439999999999996</v>
      </c>
      <c r="H104" s="10">
        <f t="shared" ref="H104" si="25">+H105/3000</f>
        <v>13.282</v>
      </c>
      <c r="I104" s="10">
        <f t="shared" ref="I104" si="26">+I105/3000</f>
        <v>8.9570000000000007</v>
      </c>
      <c r="J104" s="10">
        <f t="shared" ref="J104" si="27">+J105/3000</f>
        <v>3.8676666666666666</v>
      </c>
      <c r="K104" s="10">
        <f t="shared" ref="K104" si="28">+K105/3000</f>
        <v>6.0343333333333335</v>
      </c>
      <c r="L104" s="10">
        <f t="shared" ref="L104" si="29">+L105/3000</f>
        <v>11.569666666666667</v>
      </c>
      <c r="M104" s="10">
        <f t="shared" ref="M104" si="30">+M105/3000</f>
        <v>6.0129999999999999</v>
      </c>
      <c r="N104" s="10">
        <f t="shared" ref="N104" si="31">+N105/3000</f>
        <v>10.217000000000001</v>
      </c>
      <c r="O104" s="11">
        <f t="shared" ref="O104" si="32">+O105/3000</f>
        <v>13.131333333333334</v>
      </c>
    </row>
    <row r="105" spans="2:15" x14ac:dyDescent="0.3">
      <c r="C105" s="9" t="s">
        <v>24</v>
      </c>
      <c r="D105" s="12">
        <f>SUM(F105:O105)/10</f>
        <v>24897.200000000001</v>
      </c>
      <c r="F105" s="22">
        <v>16124</v>
      </c>
      <c r="G105" s="23">
        <v>13632</v>
      </c>
      <c r="H105" s="23">
        <v>39846</v>
      </c>
      <c r="I105" s="23">
        <v>26871</v>
      </c>
      <c r="J105" s="23">
        <v>11603</v>
      </c>
      <c r="K105" s="10">
        <v>18103</v>
      </c>
      <c r="L105" s="10">
        <v>34709</v>
      </c>
      <c r="M105" s="10">
        <v>18039</v>
      </c>
      <c r="N105" s="10">
        <v>30651</v>
      </c>
      <c r="O105" s="11">
        <v>39394</v>
      </c>
    </row>
    <row r="106" spans="2:15" x14ac:dyDescent="0.3">
      <c r="C106" s="9" t="s">
        <v>0</v>
      </c>
      <c r="D106" s="12">
        <f t="shared" ref="D106:D109" si="33">SUM(F106:O106)/10</f>
        <v>30000</v>
      </c>
      <c r="F106" s="9">
        <v>30000</v>
      </c>
      <c r="G106" s="10">
        <v>30000</v>
      </c>
      <c r="H106" s="10">
        <v>30000</v>
      </c>
      <c r="I106" s="10">
        <v>30000</v>
      </c>
      <c r="J106" s="10">
        <v>30000</v>
      </c>
      <c r="K106" s="10">
        <v>30000</v>
      </c>
      <c r="L106" s="10">
        <v>30000</v>
      </c>
      <c r="M106" s="10">
        <v>30000</v>
      </c>
      <c r="N106" s="10">
        <v>30000</v>
      </c>
      <c r="O106" s="11">
        <v>30000</v>
      </c>
    </row>
    <row r="107" spans="2:15" x14ac:dyDescent="0.3">
      <c r="C107" s="9" t="s">
        <v>1</v>
      </c>
      <c r="D107" s="13">
        <f t="shared" si="33"/>
        <v>0.88885177664974635</v>
      </c>
      <c r="F107" s="60">
        <v>0.93338578680202999</v>
      </c>
      <c r="G107" s="61">
        <v>0.94603553299492404</v>
      </c>
      <c r="H107" s="61">
        <v>0.81296954314720804</v>
      </c>
      <c r="I107" s="61">
        <v>0.87883248730964503</v>
      </c>
      <c r="J107" s="61">
        <v>0.95633502538071102</v>
      </c>
      <c r="K107" s="61">
        <v>0.92334010152284296</v>
      </c>
      <c r="L107" s="61">
        <v>0.83904568527918799</v>
      </c>
      <c r="M107" s="61">
        <v>0.92366497461928898</v>
      </c>
      <c r="N107" s="61">
        <v>0.85964467005076095</v>
      </c>
      <c r="O107" s="62">
        <v>0.81526395939086305</v>
      </c>
    </row>
    <row r="108" spans="2:15" x14ac:dyDescent="0.3">
      <c r="C108" s="9" t="s">
        <v>2</v>
      </c>
      <c r="D108" s="13">
        <f t="shared" si="33"/>
        <v>6.5892085679120152E-2</v>
      </c>
      <c r="F108" s="60">
        <v>0.102577432345185</v>
      </c>
      <c r="G108" s="61">
        <v>9.2655901780344302E-2</v>
      </c>
      <c r="H108" s="61">
        <v>6.9995283277212994E-2</v>
      </c>
      <c r="I108" s="61">
        <v>3.6036632227092601E-2</v>
      </c>
      <c r="J108" s="61">
        <v>5.9873305762918098E-2</v>
      </c>
      <c r="K108" s="61">
        <v>8.3472954010820402E-2</v>
      </c>
      <c r="L108" s="61">
        <v>1.1659053407128601E-2</v>
      </c>
      <c r="M108" s="61">
        <v>8.2636433344041305E-2</v>
      </c>
      <c r="N108" s="61">
        <v>4.1247081648558399E-2</v>
      </c>
      <c r="O108" s="62">
        <v>7.8766778987899799E-2</v>
      </c>
    </row>
    <row r="109" spans="2:15" x14ac:dyDescent="0.3">
      <c r="C109" s="14" t="s">
        <v>10</v>
      </c>
      <c r="D109" s="15">
        <f t="shared" si="33"/>
        <v>0.86470206241690695</v>
      </c>
      <c r="F109" s="63">
        <v>0.92456915717698895</v>
      </c>
      <c r="G109" s="64">
        <v>0.74580891101359603</v>
      </c>
      <c r="H109" s="64">
        <v>0.686981453633981</v>
      </c>
      <c r="I109" s="64">
        <v>0.94700426927970904</v>
      </c>
      <c r="J109" s="64">
        <v>0.90171837610322303</v>
      </c>
      <c r="K109" s="64">
        <v>0.68860206089436404</v>
      </c>
      <c r="L109" s="64">
        <v>0.94387494028806196</v>
      </c>
      <c r="M109" s="64">
        <v>0.96388768808166803</v>
      </c>
      <c r="N109" s="64">
        <v>0.86758484728737995</v>
      </c>
      <c r="O109" s="65">
        <v>0.97698892041009799</v>
      </c>
    </row>
    <row r="110" spans="2:15" x14ac:dyDescent="0.3">
      <c r="C110" s="9"/>
      <c r="D110" s="13"/>
    </row>
    <row r="111" spans="2:15" x14ac:dyDescent="0.3">
      <c r="C111" s="9"/>
      <c r="D111" s="18" t="s">
        <v>17</v>
      </c>
    </row>
    <row r="112" spans="2:15" x14ac:dyDescent="0.3">
      <c r="C112" s="9" t="s">
        <v>34</v>
      </c>
      <c r="D112" s="56">
        <f t="shared" ref="D112:D117" si="34">(+D104+D96+D88+D80)/4</f>
        <v>6.049808333333333</v>
      </c>
    </row>
    <row r="113" spans="3:19" x14ac:dyDescent="0.3">
      <c r="C113" s="9" t="s">
        <v>24</v>
      </c>
      <c r="D113" s="52">
        <f t="shared" si="34"/>
        <v>18149.424999999999</v>
      </c>
    </row>
    <row r="114" spans="3:19" x14ac:dyDescent="0.3">
      <c r="C114" s="9" t="s">
        <v>0</v>
      </c>
      <c r="D114" s="53">
        <f t="shared" si="34"/>
        <v>30000</v>
      </c>
    </row>
    <row r="115" spans="3:19" x14ac:dyDescent="0.3">
      <c r="C115" s="9" t="s">
        <v>1</v>
      </c>
      <c r="D115" s="54">
        <f t="shared" si="34"/>
        <v>0.92310444162436567</v>
      </c>
    </row>
    <row r="116" spans="3:19" x14ac:dyDescent="0.3">
      <c r="C116" s="9" t="s">
        <v>2</v>
      </c>
      <c r="D116" s="54">
        <f t="shared" si="34"/>
        <v>8.0131025209671747E-2</v>
      </c>
    </row>
    <row r="117" spans="3:19" x14ac:dyDescent="0.3">
      <c r="C117" s="14" t="s">
        <v>10</v>
      </c>
      <c r="D117" s="55">
        <f t="shared" si="34"/>
        <v>0.8449723220795492</v>
      </c>
    </row>
    <row r="118" spans="3:19" x14ac:dyDescent="0.3">
      <c r="C118" s="10"/>
      <c r="D118" s="19"/>
    </row>
    <row r="119" spans="3:19" x14ac:dyDescent="0.3">
      <c r="C119" s="10"/>
      <c r="G119" t="s">
        <v>88</v>
      </c>
      <c r="S119" t="s">
        <v>145</v>
      </c>
    </row>
    <row r="120" spans="3:19" x14ac:dyDescent="0.3">
      <c r="C120" s="10"/>
      <c r="D120" s="19"/>
      <c r="P120" s="43">
        <v>1</v>
      </c>
      <c r="Q120" s="40" t="s">
        <v>90</v>
      </c>
      <c r="R120" s="25">
        <v>4</v>
      </c>
    </row>
    <row r="121" spans="3:19" x14ac:dyDescent="0.3">
      <c r="C121" s="10"/>
      <c r="D121" s="19"/>
      <c r="P121" s="43" t="s">
        <v>93</v>
      </c>
      <c r="Q121" s="40" t="s">
        <v>91</v>
      </c>
      <c r="R121" s="25" t="s">
        <v>93</v>
      </c>
    </row>
    <row r="122" spans="3:19" x14ac:dyDescent="0.3">
      <c r="C122" s="10"/>
      <c r="D122" s="19"/>
      <c r="P122" s="43" t="s">
        <v>87</v>
      </c>
      <c r="Q122" s="40" t="s">
        <v>79</v>
      </c>
      <c r="R122" s="25" t="s">
        <v>87</v>
      </c>
    </row>
    <row r="123" spans="3:19" x14ac:dyDescent="0.3">
      <c r="C123" s="10"/>
      <c r="D123" s="19"/>
      <c r="P123" s="43">
        <v>0.01</v>
      </c>
      <c r="Q123" s="40" t="s">
        <v>80</v>
      </c>
      <c r="R123" s="25">
        <v>0.01</v>
      </c>
    </row>
    <row r="124" spans="3:19" x14ac:dyDescent="0.3">
      <c r="C124" s="10"/>
      <c r="D124" s="19"/>
      <c r="P124" s="43">
        <v>0.9</v>
      </c>
      <c r="Q124" s="40" t="s">
        <v>82</v>
      </c>
      <c r="R124" s="25">
        <v>0.9</v>
      </c>
    </row>
    <row r="125" spans="3:19" x14ac:dyDescent="0.3">
      <c r="C125" s="10"/>
      <c r="D125" s="19"/>
      <c r="P125" s="43">
        <v>200000</v>
      </c>
      <c r="Q125" s="40" t="s">
        <v>81</v>
      </c>
      <c r="R125" s="25">
        <v>200000</v>
      </c>
    </row>
    <row r="126" spans="3:19" x14ac:dyDescent="0.3">
      <c r="C126" s="10"/>
      <c r="D126" s="19"/>
      <c r="P126" s="43">
        <v>10</v>
      </c>
      <c r="Q126" s="40" t="s">
        <v>83</v>
      </c>
      <c r="R126" s="25">
        <v>10</v>
      </c>
    </row>
    <row r="127" spans="3:19" x14ac:dyDescent="0.3">
      <c r="C127" s="10"/>
      <c r="D127" s="19"/>
      <c r="P127" s="43">
        <v>3000</v>
      </c>
      <c r="Q127" s="40" t="s">
        <v>84</v>
      </c>
      <c r="R127" s="25">
        <v>3000</v>
      </c>
    </row>
    <row r="128" spans="3:19" x14ac:dyDescent="0.3">
      <c r="C128" s="10"/>
      <c r="D128" s="19"/>
      <c r="P128" s="43">
        <v>0</v>
      </c>
      <c r="Q128" s="40" t="s">
        <v>85</v>
      </c>
      <c r="R128" s="25">
        <v>0</v>
      </c>
    </row>
    <row r="129" spans="3:18" x14ac:dyDescent="0.3">
      <c r="C129" s="10"/>
      <c r="D129" s="19"/>
      <c r="P129" s="43">
        <v>1E-3</v>
      </c>
      <c r="Q129" s="40" t="s">
        <v>86</v>
      </c>
      <c r="R129" s="25">
        <v>1E-3</v>
      </c>
    </row>
    <row r="130" spans="3:18" x14ac:dyDescent="0.3">
      <c r="C130" s="10"/>
      <c r="D130" s="19"/>
      <c r="P130" s="43">
        <v>1000</v>
      </c>
      <c r="Q130" s="40" t="s">
        <v>7</v>
      </c>
      <c r="R130" s="25">
        <v>1000</v>
      </c>
    </row>
    <row r="131" spans="3:18" x14ac:dyDescent="0.3">
      <c r="C131" s="10"/>
      <c r="D131" s="19"/>
      <c r="P131" s="43">
        <v>30000</v>
      </c>
      <c r="Q131" s="40" t="s">
        <v>72</v>
      </c>
      <c r="R131" s="25">
        <v>30000</v>
      </c>
    </row>
    <row r="132" spans="3:18" x14ac:dyDescent="0.3">
      <c r="C132" s="10"/>
      <c r="D132" s="19"/>
      <c r="P132" s="43">
        <v>1</v>
      </c>
      <c r="Q132" s="40" t="s">
        <v>73</v>
      </c>
      <c r="R132" s="25">
        <v>1</v>
      </c>
    </row>
    <row r="133" spans="3:18" x14ac:dyDescent="0.3">
      <c r="C133" s="10"/>
      <c r="D133" s="19"/>
      <c r="P133" s="43">
        <v>0.05</v>
      </c>
      <c r="Q133" s="40" t="s">
        <v>74</v>
      </c>
      <c r="R133" s="25">
        <v>0.05</v>
      </c>
    </row>
    <row r="134" spans="3:18" x14ac:dyDescent="0.3">
      <c r="C134" s="10"/>
      <c r="D134" s="19"/>
      <c r="P134" s="43" t="s">
        <v>76</v>
      </c>
      <c r="Q134" s="40" t="s">
        <v>75</v>
      </c>
      <c r="R134" s="25" t="s">
        <v>76</v>
      </c>
    </row>
    <row r="135" spans="3:18" x14ac:dyDescent="0.3">
      <c r="C135" s="10"/>
      <c r="D135" s="19"/>
      <c r="P135" s="43">
        <v>5</v>
      </c>
      <c r="Q135" s="40" t="s">
        <v>77</v>
      </c>
      <c r="R135" s="25">
        <v>5</v>
      </c>
    </row>
    <row r="136" spans="3:18" x14ac:dyDescent="0.3">
      <c r="C136" s="10"/>
      <c r="D136" s="19"/>
      <c r="P136" s="43">
        <v>-6</v>
      </c>
      <c r="Q136" s="40" t="s">
        <v>78</v>
      </c>
      <c r="R136" s="25">
        <v>-6</v>
      </c>
    </row>
    <row r="137" spans="3:18" x14ac:dyDescent="0.3">
      <c r="C137" s="10"/>
      <c r="D137" s="19"/>
      <c r="P137" s="70" t="b">
        <v>0</v>
      </c>
      <c r="Q137" s="40" t="s">
        <v>146</v>
      </c>
      <c r="R137" s="69" t="b">
        <v>0</v>
      </c>
    </row>
    <row r="138" spans="3:18" x14ac:dyDescent="0.3">
      <c r="C138" s="10"/>
      <c r="D138" s="19"/>
      <c r="P138" s="70" t="b">
        <v>0</v>
      </c>
      <c r="Q138" s="40" t="s">
        <v>147</v>
      </c>
      <c r="R138" s="69" t="b">
        <v>0</v>
      </c>
    </row>
    <row r="139" spans="3:18" x14ac:dyDescent="0.3">
      <c r="C139" s="10"/>
      <c r="D139" s="19"/>
      <c r="P139" s="70" t="b">
        <v>0</v>
      </c>
      <c r="Q139" s="40" t="s">
        <v>148</v>
      </c>
      <c r="R139" s="69" t="b">
        <v>0</v>
      </c>
    </row>
    <row r="140" spans="3:18" x14ac:dyDescent="0.3">
      <c r="C140" s="10"/>
      <c r="D140" s="19"/>
    </row>
    <row r="141" spans="3:18" x14ac:dyDescent="0.3">
      <c r="C141" s="10"/>
      <c r="D141" s="19"/>
    </row>
    <row r="142" spans="3:18" x14ac:dyDescent="0.3">
      <c r="C142" s="10"/>
      <c r="D142" s="19"/>
    </row>
    <row r="143" spans="3:18" x14ac:dyDescent="0.3">
      <c r="C143" s="10"/>
      <c r="D143" s="19"/>
    </row>
    <row r="144" spans="3:18" x14ac:dyDescent="0.3">
      <c r="C144" s="10"/>
      <c r="D144" s="19"/>
    </row>
    <row r="145" spans="1:19" x14ac:dyDescent="0.3">
      <c r="A145" s="4"/>
      <c r="G145" s="92" t="s">
        <v>149</v>
      </c>
      <c r="I145" s="4"/>
      <c r="N145" s="4"/>
      <c r="P145" s="4"/>
      <c r="S145" s="92" t="s">
        <v>150</v>
      </c>
    </row>
    <row r="166" spans="1:1" x14ac:dyDescent="0.3">
      <c r="A166" s="4"/>
    </row>
  </sheetData>
  <pageMargins left="0.7" right="0.7" top="0.75" bottom="0.75" header="0.3" footer="0.3"/>
  <pageSetup paperSize="3" orientation="landscape" horizontalDpi="360" verticalDpi="36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23C08-444D-4DB7-99EA-2281CC904111}">
  <dimension ref="A1:M168"/>
  <sheetViews>
    <sheetView zoomScaleNormal="100" workbookViewId="0"/>
  </sheetViews>
  <sheetFormatPr defaultRowHeight="14.4" x14ac:dyDescent="0.3"/>
  <cols>
    <col min="1" max="1" width="27.77734375" customWidth="1"/>
    <col min="2" max="2" width="16" bestFit="1" customWidth="1"/>
    <col min="3" max="3" width="14.88671875" customWidth="1"/>
    <col min="4" max="4" width="14.44140625" bestFit="1" customWidth="1"/>
    <col min="5" max="5" width="16" bestFit="1" customWidth="1"/>
    <col min="6" max="6" width="12.33203125" bestFit="1" customWidth="1"/>
    <col min="7" max="8" width="14.44140625" bestFit="1" customWidth="1"/>
    <col min="9" max="9" width="16" bestFit="1" customWidth="1"/>
    <col min="10" max="10" width="25.109375" style="43" bestFit="1" customWidth="1"/>
    <col min="11" max="11" width="17.33203125" customWidth="1"/>
    <col min="12" max="12" width="6.88671875" customWidth="1"/>
  </cols>
  <sheetData>
    <row r="1" spans="1:4" x14ac:dyDescent="0.3">
      <c r="A1" s="4" t="s">
        <v>155</v>
      </c>
    </row>
    <row r="3" spans="1:4" x14ac:dyDescent="0.3">
      <c r="A3" s="4" t="s">
        <v>18</v>
      </c>
    </row>
    <row r="4" spans="1:4" x14ac:dyDescent="0.3">
      <c r="A4" t="s">
        <v>158</v>
      </c>
    </row>
    <row r="5" spans="1:4" x14ac:dyDescent="0.3">
      <c r="A5" t="s">
        <v>162</v>
      </c>
    </row>
    <row r="7" spans="1:4" x14ac:dyDescent="0.3">
      <c r="A7" s="4" t="s">
        <v>14</v>
      </c>
    </row>
    <row r="8" spans="1:4" x14ac:dyDescent="0.3">
      <c r="A8" t="s">
        <v>59</v>
      </c>
    </row>
    <row r="9" spans="1:4" x14ac:dyDescent="0.3">
      <c r="A9" t="s">
        <v>57</v>
      </c>
    </row>
    <row r="10" spans="1:4" x14ac:dyDescent="0.3">
      <c r="A10" t="s">
        <v>58</v>
      </c>
    </row>
    <row r="11" spans="1:4" x14ac:dyDescent="0.3">
      <c r="A11" t="s">
        <v>13</v>
      </c>
    </row>
    <row r="12" spans="1:4" x14ac:dyDescent="0.3">
      <c r="A12" t="s">
        <v>137</v>
      </c>
    </row>
    <row r="14" spans="1:4" x14ac:dyDescent="0.3">
      <c r="A14" s="38" t="s">
        <v>166</v>
      </c>
      <c r="B14" s="106" t="s">
        <v>169</v>
      </c>
      <c r="C14" s="85" t="s">
        <v>170</v>
      </c>
      <c r="D14" s="107"/>
    </row>
    <row r="15" spans="1:4" x14ac:dyDescent="0.3">
      <c r="A15" s="36" t="s">
        <v>174</v>
      </c>
      <c r="B15" s="86">
        <v>1</v>
      </c>
      <c r="C15" s="85">
        <v>2</v>
      </c>
      <c r="D15" s="85" t="s">
        <v>167</v>
      </c>
    </row>
    <row r="16" spans="1:4" x14ac:dyDescent="0.3">
      <c r="A16" s="27" t="s">
        <v>165</v>
      </c>
      <c r="B16" s="109" t="s">
        <v>175</v>
      </c>
      <c r="C16" s="110" t="s">
        <v>178</v>
      </c>
      <c r="D16" s="88"/>
    </row>
    <row r="17" spans="1:10" x14ac:dyDescent="0.3">
      <c r="A17" s="27" t="s">
        <v>128</v>
      </c>
      <c r="B17" s="109" t="s">
        <v>175</v>
      </c>
      <c r="C17" s="110" t="s">
        <v>175</v>
      </c>
      <c r="D17" s="87"/>
    </row>
    <row r="18" spans="1:10" x14ac:dyDescent="0.3">
      <c r="A18" s="27" t="s">
        <v>129</v>
      </c>
      <c r="B18" s="109" t="s">
        <v>175</v>
      </c>
      <c r="C18" s="110" t="s">
        <v>175</v>
      </c>
      <c r="D18" s="29"/>
    </row>
    <row r="19" spans="1:10" x14ac:dyDescent="0.3">
      <c r="A19" s="27" t="s">
        <v>123</v>
      </c>
      <c r="B19" s="109" t="s">
        <v>168</v>
      </c>
      <c r="C19" s="85" t="s">
        <v>168</v>
      </c>
      <c r="D19" s="29"/>
    </row>
    <row r="20" spans="1:10" x14ac:dyDescent="0.3">
      <c r="A20" s="27" t="s">
        <v>124</v>
      </c>
      <c r="B20" s="109" t="s">
        <v>168</v>
      </c>
      <c r="C20" s="85" t="s">
        <v>168</v>
      </c>
      <c r="D20" s="29"/>
    </row>
    <row r="21" spans="1:10" x14ac:dyDescent="0.3">
      <c r="A21" s="36" t="s">
        <v>176</v>
      </c>
      <c r="B21" s="109">
        <v>1</v>
      </c>
      <c r="C21" s="85" t="s">
        <v>168</v>
      </c>
      <c r="D21" s="29"/>
      <c r="J21"/>
    </row>
    <row r="22" spans="1:10" x14ac:dyDescent="0.3">
      <c r="A22" s="38"/>
      <c r="B22" s="112"/>
      <c r="C22" s="50"/>
      <c r="D22" s="10"/>
    </row>
    <row r="23" spans="1:10" x14ac:dyDescent="0.3">
      <c r="A23" s="4" t="s">
        <v>20</v>
      </c>
    </row>
    <row r="24" spans="1:10" x14ac:dyDescent="0.3">
      <c r="A24" t="s">
        <v>132</v>
      </c>
    </row>
    <row r="25" spans="1:10" x14ac:dyDescent="0.3">
      <c r="A25" t="s">
        <v>130</v>
      </c>
    </row>
    <row r="26" spans="1:10" x14ac:dyDescent="0.3">
      <c r="A26" t="s">
        <v>131</v>
      </c>
    </row>
    <row r="27" spans="1:10" x14ac:dyDescent="0.3">
      <c r="A27" t="s">
        <v>126</v>
      </c>
    </row>
    <row r="29" spans="1:10" x14ac:dyDescent="0.3">
      <c r="A29" s="4"/>
    </row>
    <row r="30" spans="1:10" x14ac:dyDescent="0.3">
      <c r="A30" s="4" t="s">
        <v>28</v>
      </c>
      <c r="B30" s="96" t="s">
        <v>38</v>
      </c>
      <c r="C30" s="99"/>
      <c r="D30" s="99"/>
      <c r="E30" s="97"/>
      <c r="F30" s="94" t="s">
        <v>56</v>
      </c>
      <c r="G30" s="100"/>
      <c r="H30" s="100"/>
      <c r="I30" s="95"/>
    </row>
    <row r="31" spans="1:10" x14ac:dyDescent="0.3">
      <c r="A31" s="27" t="s">
        <v>29</v>
      </c>
      <c r="B31" s="28" t="s">
        <v>27</v>
      </c>
      <c r="C31" s="28" t="s">
        <v>121</v>
      </c>
      <c r="D31" s="28" t="s">
        <v>122</v>
      </c>
      <c r="E31" s="28" t="s">
        <v>127</v>
      </c>
      <c r="F31" s="76" t="s">
        <v>27</v>
      </c>
      <c r="G31" s="76" t="s">
        <v>121</v>
      </c>
      <c r="H31" s="76" t="s">
        <v>122</v>
      </c>
      <c r="I31" s="76" t="s">
        <v>127</v>
      </c>
    </row>
    <row r="32" spans="1:10" x14ac:dyDescent="0.3">
      <c r="A32" s="27" t="s">
        <v>165</v>
      </c>
      <c r="B32" s="35">
        <f>SUM(B33:B34)</f>
        <v>4.1411574074074076E-3</v>
      </c>
      <c r="C32" s="35">
        <f>SUM(C33:C34)</f>
        <v>3.4371180555555561E-3</v>
      </c>
      <c r="D32" s="35">
        <f>SUM(D33:D34)</f>
        <v>3.5772800925925928E-3</v>
      </c>
      <c r="E32" s="35">
        <f>SUM(B32:D32)</f>
        <v>1.1155555555555557E-2</v>
      </c>
      <c r="F32" s="77">
        <f>SUM(F33:F34)</f>
        <v>1.7708333333333335E-5</v>
      </c>
      <c r="G32" s="77">
        <f>SUM(G33:G34)</f>
        <v>2.752986111111111E-3</v>
      </c>
      <c r="H32" s="77">
        <f>SUM(H33:H34)</f>
        <v>2.8294907407407409E-3</v>
      </c>
      <c r="I32" s="77">
        <f>SUM(F32:H32)</f>
        <v>5.6001851851851855E-3</v>
      </c>
    </row>
    <row r="33" spans="1:13" x14ac:dyDescent="0.3">
      <c r="A33" s="27" t="s">
        <v>128</v>
      </c>
      <c r="B33" s="35">
        <v>2.5122916666666666E-3</v>
      </c>
      <c r="C33" s="35">
        <v>1.7559027777777777E-4</v>
      </c>
      <c r="D33" s="35">
        <v>2.2008101851851854E-4</v>
      </c>
      <c r="E33" s="35">
        <f t="shared" ref="E33:E36" si="0">SUM(B33:D33)</f>
        <v>2.9079629629629629E-3</v>
      </c>
      <c r="F33" s="77">
        <v>1.5E-5</v>
      </c>
      <c r="G33" s="77">
        <v>1.661412037037037E-3</v>
      </c>
      <c r="H33" s="77">
        <v>1.7109722222222222E-3</v>
      </c>
      <c r="I33" s="77">
        <f t="shared" ref="I33:I36" si="1">SUM(F33:H33)</f>
        <v>3.3873842592592593E-3</v>
      </c>
    </row>
    <row r="34" spans="1:13" x14ac:dyDescent="0.3">
      <c r="A34" s="27" t="s">
        <v>129</v>
      </c>
      <c r="B34" s="35">
        <v>1.6288657407407406E-3</v>
      </c>
      <c r="C34" s="35">
        <v>3.2615277777777781E-3</v>
      </c>
      <c r="D34" s="35">
        <v>3.3571990740740745E-3</v>
      </c>
      <c r="E34" s="35">
        <f t="shared" si="0"/>
        <v>8.2475925925925928E-3</v>
      </c>
      <c r="F34" s="77">
        <v>2.7083333333333338E-6</v>
      </c>
      <c r="G34" s="77">
        <v>1.091574074074074E-3</v>
      </c>
      <c r="H34" s="77">
        <v>1.1185185185185185E-3</v>
      </c>
      <c r="I34" s="77">
        <f t="shared" si="1"/>
        <v>2.2128009259259258E-3</v>
      </c>
    </row>
    <row r="35" spans="1:13" x14ac:dyDescent="0.3">
      <c r="A35" s="27" t="s">
        <v>123</v>
      </c>
      <c r="B35" s="73">
        <v>2916342</v>
      </c>
      <c r="C35" s="73">
        <v>1156941</v>
      </c>
      <c r="D35" s="73">
        <v>1169382</v>
      </c>
      <c r="E35" s="73">
        <f t="shared" si="0"/>
        <v>5242665</v>
      </c>
      <c r="F35" s="78">
        <v>11789</v>
      </c>
      <c r="G35" s="78">
        <v>3327971</v>
      </c>
      <c r="H35" s="78">
        <v>3444207</v>
      </c>
      <c r="I35" s="78">
        <f t="shared" si="1"/>
        <v>6783967</v>
      </c>
    </row>
    <row r="36" spans="1:13" x14ac:dyDescent="0.3">
      <c r="A36" s="27" t="s">
        <v>124</v>
      </c>
      <c r="B36" s="73">
        <v>1081848286757</v>
      </c>
      <c r="C36" s="73">
        <v>791339977071</v>
      </c>
      <c r="D36" s="73">
        <v>824839414086</v>
      </c>
      <c r="E36" s="73">
        <f t="shared" si="0"/>
        <v>2698027677914</v>
      </c>
      <c r="F36" s="78">
        <v>4680237188</v>
      </c>
      <c r="G36" s="78">
        <v>657707747826</v>
      </c>
      <c r="H36" s="78">
        <v>681569586081</v>
      </c>
      <c r="I36" s="78">
        <f t="shared" si="1"/>
        <v>1343957571095</v>
      </c>
    </row>
    <row r="37" spans="1:13" x14ac:dyDescent="0.3">
      <c r="A37" s="36" t="s">
        <v>176</v>
      </c>
      <c r="B37" s="113">
        <v>2</v>
      </c>
      <c r="C37" s="114"/>
      <c r="D37" s="114"/>
      <c r="E37" s="115"/>
      <c r="F37" s="116">
        <v>1</v>
      </c>
      <c r="G37" s="117"/>
      <c r="H37" s="117"/>
      <c r="I37" s="118"/>
    </row>
    <row r="39" spans="1:13" x14ac:dyDescent="0.3">
      <c r="A39" s="39" t="s">
        <v>125</v>
      </c>
    </row>
    <row r="41" spans="1:13" x14ac:dyDescent="0.3">
      <c r="A41" s="43"/>
    </row>
    <row r="42" spans="1:13" x14ac:dyDescent="0.3">
      <c r="A42" s="42" t="s">
        <v>19</v>
      </c>
      <c r="C42" t="s">
        <v>97</v>
      </c>
      <c r="I42" s="42"/>
      <c r="J42"/>
      <c r="K42" s="37"/>
      <c r="M42" t="s">
        <v>107</v>
      </c>
    </row>
    <row r="43" spans="1:13" x14ac:dyDescent="0.3">
      <c r="A43" s="42"/>
      <c r="I43" s="42"/>
      <c r="J43"/>
      <c r="K43" s="37"/>
    </row>
    <row r="44" spans="1:13" x14ac:dyDescent="0.3">
      <c r="A44" s="42"/>
      <c r="I44" s="42"/>
      <c r="J44"/>
      <c r="K44" s="37"/>
    </row>
    <row r="45" spans="1:13" x14ac:dyDescent="0.3">
      <c r="A45" s="42"/>
      <c r="I45" s="43">
        <v>2</v>
      </c>
      <c r="J45" s="40" t="s">
        <v>90</v>
      </c>
      <c r="K45" s="25">
        <v>2</v>
      </c>
    </row>
    <row r="46" spans="1:13" x14ac:dyDescent="0.3">
      <c r="A46" s="42"/>
      <c r="I46" s="43" t="s">
        <v>93</v>
      </c>
      <c r="J46" s="40" t="s">
        <v>91</v>
      </c>
      <c r="K46" s="25" t="s">
        <v>92</v>
      </c>
    </row>
    <row r="47" spans="1:13" x14ac:dyDescent="0.3">
      <c r="A47" s="42"/>
      <c r="I47" s="43">
        <v>40000</v>
      </c>
      <c r="J47" s="40" t="s">
        <v>104</v>
      </c>
      <c r="K47" s="25">
        <v>40000</v>
      </c>
    </row>
    <row r="48" spans="1:13" x14ac:dyDescent="0.3">
      <c r="A48" s="42"/>
      <c r="I48" s="43" t="s">
        <v>87</v>
      </c>
      <c r="J48" s="40" t="s">
        <v>79</v>
      </c>
      <c r="K48" s="25" t="s">
        <v>87</v>
      </c>
    </row>
    <row r="49" spans="1:11" x14ac:dyDescent="0.3">
      <c r="A49" s="42"/>
      <c r="I49" s="43">
        <v>0.01</v>
      </c>
      <c r="J49" s="40" t="s">
        <v>80</v>
      </c>
      <c r="K49" s="25">
        <v>0.01</v>
      </c>
    </row>
    <row r="50" spans="1:11" x14ac:dyDescent="0.3">
      <c r="A50" s="42"/>
      <c r="I50" s="43">
        <v>0.9</v>
      </c>
      <c r="J50" s="40" t="s">
        <v>82</v>
      </c>
      <c r="K50" s="25">
        <v>0.9</v>
      </c>
    </row>
    <row r="51" spans="1:11" x14ac:dyDescent="0.3">
      <c r="A51" s="42"/>
      <c r="I51" s="43">
        <v>200000</v>
      </c>
      <c r="J51" s="40" t="s">
        <v>81</v>
      </c>
      <c r="K51" s="25">
        <v>200000</v>
      </c>
    </row>
    <row r="52" spans="1:11" x14ac:dyDescent="0.3">
      <c r="A52" s="42"/>
      <c r="I52" s="43">
        <v>10</v>
      </c>
      <c r="J52" s="40" t="s">
        <v>83</v>
      </c>
      <c r="K52" s="25">
        <v>10</v>
      </c>
    </row>
    <row r="53" spans="1:11" x14ac:dyDescent="0.3">
      <c r="A53" s="42"/>
      <c r="I53" s="43">
        <v>3000</v>
      </c>
      <c r="J53" s="40" t="s">
        <v>84</v>
      </c>
      <c r="K53" s="25">
        <v>3000</v>
      </c>
    </row>
    <row r="54" spans="1:11" x14ac:dyDescent="0.3">
      <c r="A54" s="42"/>
      <c r="I54" s="43">
        <v>0</v>
      </c>
      <c r="J54" s="40" t="s">
        <v>85</v>
      </c>
      <c r="K54" s="25">
        <v>0</v>
      </c>
    </row>
    <row r="55" spans="1:11" x14ac:dyDescent="0.3">
      <c r="A55" s="42"/>
      <c r="I55" s="43">
        <v>1E-3</v>
      </c>
      <c r="J55" s="40" t="s">
        <v>86</v>
      </c>
      <c r="K55" s="25">
        <v>1E-3</v>
      </c>
    </row>
    <row r="56" spans="1:11" x14ac:dyDescent="0.3">
      <c r="A56" s="42"/>
      <c r="I56" s="43">
        <v>1000</v>
      </c>
      <c r="J56" s="40" t="s">
        <v>7</v>
      </c>
      <c r="K56" s="25">
        <v>1000</v>
      </c>
    </row>
    <row r="57" spans="1:11" x14ac:dyDescent="0.3">
      <c r="A57" s="42"/>
      <c r="I57" s="43">
        <v>30000</v>
      </c>
      <c r="J57" s="40" t="s">
        <v>72</v>
      </c>
      <c r="K57" s="25">
        <v>30000</v>
      </c>
    </row>
    <row r="58" spans="1:11" x14ac:dyDescent="0.3">
      <c r="A58" s="42"/>
      <c r="I58" s="43">
        <v>1</v>
      </c>
      <c r="J58" s="40" t="s">
        <v>73</v>
      </c>
      <c r="K58" s="25">
        <v>1</v>
      </c>
    </row>
    <row r="59" spans="1:11" x14ac:dyDescent="0.3">
      <c r="A59" s="42"/>
      <c r="I59" s="43">
        <v>0.05</v>
      </c>
      <c r="J59" s="40" t="s">
        <v>74</v>
      </c>
      <c r="K59" s="25">
        <v>0.05</v>
      </c>
    </row>
    <row r="60" spans="1:11" x14ac:dyDescent="0.3">
      <c r="A60" s="42"/>
      <c r="I60" s="43" t="s">
        <v>76</v>
      </c>
      <c r="J60" s="40" t="s">
        <v>75</v>
      </c>
      <c r="K60" s="25" t="s">
        <v>76</v>
      </c>
    </row>
    <row r="61" spans="1:11" x14ac:dyDescent="0.3">
      <c r="A61" s="42"/>
      <c r="I61" s="43">
        <v>5</v>
      </c>
      <c r="J61" s="40" t="s">
        <v>77</v>
      </c>
      <c r="K61" s="25">
        <v>5</v>
      </c>
    </row>
    <row r="62" spans="1:11" x14ac:dyDescent="0.3">
      <c r="A62" s="42"/>
      <c r="I62" s="43">
        <v>-6</v>
      </c>
      <c r="J62" s="40" t="s">
        <v>78</v>
      </c>
      <c r="K62" s="25">
        <v>-6</v>
      </c>
    </row>
    <row r="63" spans="1:11" x14ac:dyDescent="0.3">
      <c r="A63" s="42"/>
      <c r="I63" s="70" t="b">
        <v>0</v>
      </c>
      <c r="J63" s="40" t="s">
        <v>117</v>
      </c>
      <c r="K63" s="69" t="b">
        <v>0</v>
      </c>
    </row>
    <row r="64" spans="1:11" x14ac:dyDescent="0.3">
      <c r="A64" s="42"/>
      <c r="I64" s="42"/>
      <c r="J64"/>
      <c r="K64" s="37"/>
    </row>
    <row r="65" spans="1:13" x14ac:dyDescent="0.3">
      <c r="A65" s="42"/>
      <c r="I65" s="42"/>
      <c r="J65"/>
      <c r="K65" s="37"/>
    </row>
    <row r="66" spans="1:13" x14ac:dyDescent="0.3">
      <c r="A66" s="42"/>
      <c r="I66" s="42"/>
      <c r="J66"/>
      <c r="K66" s="37"/>
    </row>
    <row r="67" spans="1:13" x14ac:dyDescent="0.3">
      <c r="A67" s="42"/>
      <c r="B67" s="43"/>
      <c r="C67" s="43" t="s">
        <v>112</v>
      </c>
      <c r="I67" s="42"/>
      <c r="J67"/>
      <c r="K67" s="37"/>
      <c r="L67" s="43"/>
      <c r="M67" s="43" t="s">
        <v>112</v>
      </c>
    </row>
    <row r="68" spans="1:13" x14ac:dyDescent="0.3">
      <c r="A68" s="42"/>
      <c r="I68" s="42"/>
      <c r="J68"/>
      <c r="K68" s="37"/>
    </row>
    <row r="69" spans="1:13" x14ac:dyDescent="0.3">
      <c r="A69" s="42"/>
      <c r="I69" s="42"/>
      <c r="J69"/>
      <c r="K69" s="37"/>
    </row>
    <row r="70" spans="1:13" x14ac:dyDescent="0.3">
      <c r="A70" s="42"/>
      <c r="I70" s="42"/>
      <c r="J70"/>
      <c r="K70" s="37"/>
    </row>
    <row r="71" spans="1:13" x14ac:dyDescent="0.3">
      <c r="A71" s="42"/>
      <c r="I71" s="42"/>
      <c r="J71"/>
      <c r="K71" s="37"/>
    </row>
    <row r="72" spans="1:13" x14ac:dyDescent="0.3">
      <c r="A72" s="42"/>
      <c r="I72" s="74">
        <v>2.5122916666666666E-3</v>
      </c>
      <c r="J72" s="66" t="s">
        <v>70</v>
      </c>
      <c r="K72" s="67">
        <v>1.5E-5</v>
      </c>
    </row>
    <row r="73" spans="1:13" x14ac:dyDescent="0.3">
      <c r="A73" s="42"/>
      <c r="I73" s="74">
        <v>1.6288657407407406E-3</v>
      </c>
      <c r="J73" s="66" t="s">
        <v>71</v>
      </c>
      <c r="K73" s="67">
        <v>2.7083333333333338E-6</v>
      </c>
    </row>
    <row r="74" spans="1:13" x14ac:dyDescent="0.3">
      <c r="A74" s="42"/>
      <c r="I74" s="75">
        <v>2916342</v>
      </c>
      <c r="J74" s="57" t="s">
        <v>114</v>
      </c>
      <c r="K74" s="68">
        <v>11789</v>
      </c>
    </row>
    <row r="75" spans="1:13" x14ac:dyDescent="0.3">
      <c r="A75" s="42"/>
      <c r="I75" s="75">
        <v>1081848286757</v>
      </c>
      <c r="J75" s="57" t="s">
        <v>115</v>
      </c>
      <c r="K75" s="68">
        <v>4680237188</v>
      </c>
    </row>
    <row r="76" spans="1:13" x14ac:dyDescent="0.3">
      <c r="A76" s="42"/>
      <c r="I76" s="43">
        <v>10</v>
      </c>
      <c r="J76" s="57" t="s">
        <v>116</v>
      </c>
      <c r="K76" s="25">
        <v>10</v>
      </c>
    </row>
    <row r="77" spans="1:13" x14ac:dyDescent="0.3">
      <c r="A77" s="42"/>
      <c r="I77" s="43" t="s">
        <v>53</v>
      </c>
      <c r="J77" s="40" t="s">
        <v>111</v>
      </c>
      <c r="K77" s="25" t="s">
        <v>52</v>
      </c>
    </row>
    <row r="78" spans="1:13" x14ac:dyDescent="0.3">
      <c r="A78" s="25"/>
      <c r="I78" s="43"/>
      <c r="J78"/>
      <c r="K78" s="25"/>
    </row>
    <row r="79" spans="1:13" x14ac:dyDescent="0.3">
      <c r="A79" s="25"/>
      <c r="I79" s="43"/>
      <c r="J79"/>
      <c r="K79" s="25"/>
    </row>
    <row r="80" spans="1:13" x14ac:dyDescent="0.3">
      <c r="A80" s="25"/>
      <c r="I80" s="43"/>
      <c r="J80"/>
      <c r="K80" s="25"/>
    </row>
    <row r="81" spans="1:13" x14ac:dyDescent="0.3">
      <c r="A81" s="25"/>
      <c r="I81" s="43"/>
      <c r="J81"/>
      <c r="K81" s="25"/>
    </row>
    <row r="82" spans="1:13" x14ac:dyDescent="0.3">
      <c r="A82" s="25"/>
      <c r="I82" s="43"/>
      <c r="J82" s="57"/>
      <c r="K82" s="25"/>
    </row>
    <row r="83" spans="1:13" x14ac:dyDescent="0.3">
      <c r="A83" s="25"/>
      <c r="I83" s="43"/>
      <c r="J83" s="57"/>
      <c r="K83" s="25"/>
    </row>
    <row r="84" spans="1:13" x14ac:dyDescent="0.3">
      <c r="A84" s="25"/>
      <c r="I84" s="43"/>
      <c r="J84"/>
    </row>
    <row r="85" spans="1:13" x14ac:dyDescent="0.3">
      <c r="A85" s="25"/>
      <c r="I85" s="43"/>
      <c r="J85"/>
    </row>
    <row r="86" spans="1:13" x14ac:dyDescent="0.3">
      <c r="A86" s="25"/>
      <c r="I86" s="43"/>
      <c r="J86"/>
    </row>
    <row r="87" spans="1:13" x14ac:dyDescent="0.3">
      <c r="A87" s="25"/>
      <c r="I87" s="43"/>
      <c r="J87"/>
    </row>
    <row r="88" spans="1:13" x14ac:dyDescent="0.3">
      <c r="A88" s="25"/>
      <c r="I88" s="43"/>
      <c r="J88"/>
    </row>
    <row r="89" spans="1:13" x14ac:dyDescent="0.3">
      <c r="A89" s="25"/>
      <c r="I89" s="43"/>
      <c r="J89"/>
    </row>
    <row r="90" spans="1:13" x14ac:dyDescent="0.3">
      <c r="A90" s="25"/>
      <c r="I90" s="43"/>
      <c r="J90"/>
    </row>
    <row r="91" spans="1:13" x14ac:dyDescent="0.3">
      <c r="A91" s="25"/>
      <c r="I91" s="43"/>
      <c r="J91"/>
      <c r="K91" s="25"/>
    </row>
    <row r="92" spans="1:13" x14ac:dyDescent="0.3">
      <c r="A92" s="25"/>
      <c r="I92" s="43"/>
      <c r="J92"/>
      <c r="K92" s="25"/>
    </row>
    <row r="93" spans="1:13" x14ac:dyDescent="0.3">
      <c r="A93" s="25"/>
      <c r="I93" s="43"/>
      <c r="J93"/>
      <c r="K93" s="25"/>
    </row>
    <row r="94" spans="1:13" x14ac:dyDescent="0.3">
      <c r="A94" s="25"/>
      <c r="B94" s="43"/>
      <c r="C94" s="43" t="s">
        <v>108</v>
      </c>
      <c r="I94" s="43"/>
      <c r="J94"/>
      <c r="K94" s="25"/>
      <c r="L94" s="43"/>
      <c r="M94" s="43" t="s">
        <v>110</v>
      </c>
    </row>
    <row r="95" spans="1:13" x14ac:dyDescent="0.3">
      <c r="A95" s="25"/>
      <c r="I95" s="43"/>
      <c r="J95"/>
      <c r="K95" s="25"/>
    </row>
    <row r="96" spans="1:13" x14ac:dyDescent="0.3">
      <c r="A96" s="25"/>
      <c r="I96" s="43"/>
      <c r="J96" s="57"/>
      <c r="K96" s="25"/>
    </row>
    <row r="97" spans="1:11" x14ac:dyDescent="0.3">
      <c r="A97" s="25"/>
      <c r="I97" s="43"/>
      <c r="J97" s="57"/>
      <c r="K97" s="25"/>
    </row>
    <row r="98" spans="1:11" x14ac:dyDescent="0.3">
      <c r="A98" s="25"/>
      <c r="I98" s="43"/>
      <c r="J98"/>
      <c r="K98" s="25"/>
    </row>
    <row r="99" spans="1:11" x14ac:dyDescent="0.3">
      <c r="A99" s="25"/>
      <c r="I99" s="74">
        <v>1.7559027777777777E-4</v>
      </c>
      <c r="J99" s="66" t="s">
        <v>70</v>
      </c>
      <c r="K99" s="67">
        <v>1.661412037037037E-3</v>
      </c>
    </row>
    <row r="100" spans="1:11" x14ac:dyDescent="0.3">
      <c r="A100" s="25"/>
      <c r="I100" s="74">
        <v>3.2615277777777781E-3</v>
      </c>
      <c r="J100" s="66" t="s">
        <v>71</v>
      </c>
      <c r="K100" s="67">
        <v>1.091574074074074E-3</v>
      </c>
    </row>
    <row r="101" spans="1:11" x14ac:dyDescent="0.3">
      <c r="A101" s="25"/>
      <c r="I101" s="75">
        <v>1156941</v>
      </c>
      <c r="J101" s="57" t="s">
        <v>114</v>
      </c>
      <c r="K101" s="68">
        <v>3327971</v>
      </c>
    </row>
    <row r="102" spans="1:11" x14ac:dyDescent="0.3">
      <c r="A102" s="25"/>
      <c r="I102" s="75">
        <v>791339977071</v>
      </c>
      <c r="J102" s="57" t="s">
        <v>115</v>
      </c>
      <c r="K102" s="68">
        <v>657707747826</v>
      </c>
    </row>
    <row r="103" spans="1:11" x14ac:dyDescent="0.3">
      <c r="A103" s="25"/>
      <c r="I103" s="43">
        <v>8</v>
      </c>
      <c r="J103" s="57" t="s">
        <v>116</v>
      </c>
      <c r="K103" s="25">
        <v>10</v>
      </c>
    </row>
    <row r="104" spans="1:11" x14ac:dyDescent="0.3">
      <c r="A104" s="25"/>
      <c r="I104" s="43" t="s">
        <v>118</v>
      </c>
      <c r="J104" s="40" t="s">
        <v>111</v>
      </c>
      <c r="K104" s="25" t="s">
        <v>119</v>
      </c>
    </row>
    <row r="105" spans="1:11" x14ac:dyDescent="0.3">
      <c r="A105" s="25"/>
      <c r="I105" s="43"/>
      <c r="J105"/>
      <c r="K105" s="25"/>
    </row>
    <row r="106" spans="1:11" x14ac:dyDescent="0.3">
      <c r="A106" s="25"/>
      <c r="I106" s="43"/>
      <c r="J106"/>
      <c r="K106" s="25"/>
    </row>
    <row r="107" spans="1:11" x14ac:dyDescent="0.3">
      <c r="A107" s="25"/>
      <c r="I107" s="43"/>
      <c r="J107" s="40"/>
      <c r="K107" s="25"/>
    </row>
    <row r="108" spans="1:11" x14ac:dyDescent="0.3">
      <c r="A108" s="25"/>
      <c r="I108" s="43"/>
      <c r="J108" s="57"/>
      <c r="K108" s="25"/>
    </row>
    <row r="109" spans="1:11" x14ac:dyDescent="0.3">
      <c r="A109" s="25"/>
      <c r="I109" s="43"/>
      <c r="J109" s="57"/>
      <c r="K109" s="25"/>
    </row>
    <row r="110" spans="1:11" x14ac:dyDescent="0.3">
      <c r="A110" s="25"/>
      <c r="I110" s="43"/>
      <c r="J110"/>
      <c r="K110" s="25"/>
    </row>
    <row r="111" spans="1:11" x14ac:dyDescent="0.3">
      <c r="A111" s="25"/>
      <c r="I111" s="43"/>
      <c r="J111"/>
      <c r="K111" s="25"/>
    </row>
    <row r="112" spans="1:11" x14ac:dyDescent="0.3">
      <c r="A112" s="25"/>
      <c r="I112" s="43"/>
      <c r="J112"/>
      <c r="K112" s="25"/>
    </row>
    <row r="113" spans="1:13" x14ac:dyDescent="0.3">
      <c r="A113" s="25"/>
      <c r="I113" s="43"/>
      <c r="J113"/>
      <c r="K113" s="25"/>
    </row>
    <row r="114" spans="1:13" x14ac:dyDescent="0.3">
      <c r="A114" s="25"/>
      <c r="I114" s="43"/>
      <c r="J114"/>
      <c r="K114" s="25"/>
    </row>
    <row r="115" spans="1:13" x14ac:dyDescent="0.3">
      <c r="A115" s="25"/>
      <c r="I115" s="43"/>
      <c r="J115"/>
      <c r="K115" s="25"/>
    </row>
    <row r="116" spans="1:13" x14ac:dyDescent="0.3">
      <c r="A116" s="25"/>
      <c r="I116" s="43"/>
      <c r="J116"/>
      <c r="K116" s="25"/>
    </row>
    <row r="117" spans="1:13" x14ac:dyDescent="0.3">
      <c r="A117" s="25"/>
      <c r="I117" s="43"/>
      <c r="J117"/>
      <c r="K117" s="25"/>
    </row>
    <row r="118" spans="1:13" x14ac:dyDescent="0.3">
      <c r="A118" s="25"/>
      <c r="I118" s="43"/>
      <c r="J118"/>
      <c r="K118" s="25"/>
    </row>
    <row r="119" spans="1:13" x14ac:dyDescent="0.3">
      <c r="A119" s="25"/>
      <c r="I119" s="43"/>
      <c r="J119"/>
      <c r="K119" s="25"/>
    </row>
    <row r="120" spans="1:13" x14ac:dyDescent="0.3">
      <c r="A120" s="25"/>
      <c r="I120" s="43"/>
      <c r="J120"/>
      <c r="K120" s="25"/>
    </row>
    <row r="121" spans="1:13" x14ac:dyDescent="0.3">
      <c r="A121" s="25"/>
      <c r="I121" s="43"/>
      <c r="J121"/>
      <c r="K121" s="25"/>
    </row>
    <row r="122" spans="1:13" x14ac:dyDescent="0.3">
      <c r="A122" s="25"/>
      <c r="B122" s="43"/>
      <c r="C122" s="43" t="s">
        <v>109</v>
      </c>
      <c r="I122" s="43"/>
      <c r="J122"/>
      <c r="K122" s="25"/>
      <c r="L122" s="43"/>
      <c r="M122" s="43" t="s">
        <v>113</v>
      </c>
    </row>
    <row r="123" spans="1:13" x14ac:dyDescent="0.3">
      <c r="A123" s="25"/>
      <c r="I123" s="43"/>
      <c r="J123"/>
      <c r="K123" s="25"/>
    </row>
    <row r="124" spans="1:13" x14ac:dyDescent="0.3">
      <c r="A124" s="25"/>
      <c r="I124" s="43"/>
      <c r="J124"/>
      <c r="K124" s="25"/>
    </row>
    <row r="125" spans="1:13" x14ac:dyDescent="0.3">
      <c r="A125" s="25"/>
      <c r="I125" s="43"/>
      <c r="J125"/>
      <c r="K125" s="25"/>
    </row>
    <row r="126" spans="1:13" x14ac:dyDescent="0.3">
      <c r="A126" s="25"/>
      <c r="I126" s="43"/>
      <c r="J126"/>
      <c r="K126" s="25"/>
    </row>
    <row r="127" spans="1:13" x14ac:dyDescent="0.3">
      <c r="A127" s="25"/>
      <c r="I127" s="74">
        <v>2.2008101851851854E-4</v>
      </c>
      <c r="J127" s="66" t="s">
        <v>70</v>
      </c>
      <c r="K127" s="67">
        <v>1.7109722222222222E-3</v>
      </c>
    </row>
    <row r="128" spans="1:13" x14ac:dyDescent="0.3">
      <c r="A128" s="25"/>
      <c r="I128" s="74">
        <v>3.3571990740740745E-3</v>
      </c>
      <c r="J128" s="66" t="s">
        <v>71</v>
      </c>
      <c r="K128" s="67">
        <v>1.1185185185185185E-3</v>
      </c>
    </row>
    <row r="129" spans="1:11" x14ac:dyDescent="0.3">
      <c r="A129" s="25"/>
      <c r="I129" s="75">
        <v>1169382</v>
      </c>
      <c r="J129" s="57" t="s">
        <v>114</v>
      </c>
      <c r="K129" s="68">
        <v>3444207</v>
      </c>
    </row>
    <row r="130" spans="1:11" x14ac:dyDescent="0.3">
      <c r="A130" s="25"/>
      <c r="I130" s="75">
        <v>824839414086</v>
      </c>
      <c r="J130" s="57" t="s">
        <v>115</v>
      </c>
      <c r="K130" s="68">
        <v>681569586081</v>
      </c>
    </row>
    <row r="131" spans="1:11" x14ac:dyDescent="0.3">
      <c r="A131" s="25"/>
      <c r="I131" s="43">
        <v>8</v>
      </c>
      <c r="J131" s="57" t="s">
        <v>116</v>
      </c>
      <c r="K131" s="25">
        <v>10</v>
      </c>
    </row>
    <row r="132" spans="1:11" x14ac:dyDescent="0.3">
      <c r="A132" s="25"/>
      <c r="I132" s="43" t="s">
        <v>120</v>
      </c>
      <c r="J132" s="40" t="s">
        <v>111</v>
      </c>
      <c r="K132" s="25" t="s">
        <v>118</v>
      </c>
    </row>
    <row r="133" spans="1:11" x14ac:dyDescent="0.3">
      <c r="A133" s="25"/>
      <c r="I133" s="43"/>
      <c r="J133"/>
      <c r="K133" s="25"/>
    </row>
    <row r="134" spans="1:11" x14ac:dyDescent="0.3">
      <c r="A134" s="25"/>
      <c r="I134" s="43"/>
      <c r="J134" s="40"/>
      <c r="K134" s="25"/>
    </row>
    <row r="135" spans="1:11" x14ac:dyDescent="0.3">
      <c r="A135" s="25"/>
      <c r="I135" s="43"/>
      <c r="J135" s="57"/>
      <c r="K135" s="25"/>
    </row>
    <row r="136" spans="1:11" x14ac:dyDescent="0.3">
      <c r="A136" s="25"/>
      <c r="I136" s="43"/>
      <c r="J136" s="57"/>
      <c r="K136" s="25"/>
    </row>
    <row r="137" spans="1:11" x14ac:dyDescent="0.3">
      <c r="A137" s="25"/>
      <c r="I137" s="43"/>
      <c r="J137"/>
      <c r="K137" s="25"/>
    </row>
    <row r="138" spans="1:11" x14ac:dyDescent="0.3">
      <c r="A138" s="25"/>
      <c r="I138" s="43"/>
      <c r="J138"/>
      <c r="K138" s="25"/>
    </row>
    <row r="139" spans="1:11" x14ac:dyDescent="0.3">
      <c r="A139" s="25"/>
      <c r="I139" s="43"/>
      <c r="J139"/>
      <c r="K139" s="25"/>
    </row>
    <row r="140" spans="1:11" x14ac:dyDescent="0.3">
      <c r="A140" s="25"/>
      <c r="I140" s="43"/>
      <c r="J140"/>
      <c r="K140" s="25"/>
    </row>
    <row r="141" spans="1:11" x14ac:dyDescent="0.3">
      <c r="A141" s="25"/>
      <c r="I141" s="43"/>
      <c r="J141"/>
      <c r="K141" s="25"/>
    </row>
    <row r="142" spans="1:11" x14ac:dyDescent="0.3">
      <c r="A142" s="25"/>
      <c r="I142" s="43"/>
      <c r="J142"/>
      <c r="K142" s="25"/>
    </row>
    <row r="143" spans="1:11" x14ac:dyDescent="0.3">
      <c r="A143" s="25"/>
      <c r="I143" s="43"/>
      <c r="J143"/>
      <c r="K143" s="25"/>
    </row>
    <row r="144" spans="1:11" x14ac:dyDescent="0.3">
      <c r="A144" s="25"/>
      <c r="I144" s="43"/>
      <c r="J144"/>
      <c r="K144" s="25"/>
    </row>
    <row r="145" spans="1:11" x14ac:dyDescent="0.3">
      <c r="A145" s="25"/>
      <c r="I145" s="43"/>
      <c r="J145"/>
      <c r="K145" s="25"/>
    </row>
    <row r="146" spans="1:11" x14ac:dyDescent="0.3">
      <c r="A146" s="25"/>
      <c r="I146" s="43"/>
      <c r="J146"/>
      <c r="K146" s="25"/>
    </row>
    <row r="147" spans="1:11" x14ac:dyDescent="0.3">
      <c r="A147" s="25"/>
      <c r="I147" s="43"/>
      <c r="J147"/>
      <c r="K147" s="25"/>
    </row>
    <row r="148" spans="1:11" x14ac:dyDescent="0.3">
      <c r="A148" s="25"/>
      <c r="I148" s="43"/>
      <c r="J148"/>
      <c r="K148" s="25"/>
    </row>
    <row r="149" spans="1:11" x14ac:dyDescent="0.3">
      <c r="A149" s="25"/>
      <c r="I149" s="43"/>
      <c r="J149"/>
      <c r="K149" s="25"/>
    </row>
    <row r="150" spans="1:11" x14ac:dyDescent="0.3">
      <c r="A150" s="25"/>
      <c r="I150" s="43"/>
      <c r="J150"/>
      <c r="K150" s="25"/>
    </row>
    <row r="151" spans="1:11" x14ac:dyDescent="0.3">
      <c r="A151" s="25"/>
      <c r="I151" s="43"/>
      <c r="J151"/>
      <c r="K151" s="25"/>
    </row>
    <row r="152" spans="1:11" x14ac:dyDescent="0.3">
      <c r="A152" s="25"/>
      <c r="I152" s="43"/>
      <c r="J152"/>
      <c r="K152" s="25"/>
    </row>
    <row r="153" spans="1:11" x14ac:dyDescent="0.3">
      <c r="I153" s="43"/>
      <c r="J153"/>
      <c r="K153" s="25"/>
    </row>
    <row r="154" spans="1:11" x14ac:dyDescent="0.3">
      <c r="I154" s="43"/>
      <c r="J154"/>
    </row>
    <row r="155" spans="1:11" x14ac:dyDescent="0.3">
      <c r="I155" s="43"/>
      <c r="J155"/>
    </row>
    <row r="156" spans="1:11" x14ac:dyDescent="0.3">
      <c r="I156" s="43"/>
      <c r="J156"/>
    </row>
    <row r="157" spans="1:11" x14ac:dyDescent="0.3">
      <c r="I157" s="43"/>
      <c r="J157"/>
    </row>
    <row r="158" spans="1:11" x14ac:dyDescent="0.3">
      <c r="I158" s="43"/>
      <c r="J158"/>
    </row>
    <row r="159" spans="1:11" x14ac:dyDescent="0.3">
      <c r="I159" s="43"/>
      <c r="J159"/>
    </row>
    <row r="160" spans="1:11" x14ac:dyDescent="0.3">
      <c r="I160" s="43"/>
      <c r="J160"/>
    </row>
    <row r="161" spans="9:10" x14ac:dyDescent="0.3">
      <c r="I161" s="43"/>
      <c r="J161"/>
    </row>
    <row r="162" spans="9:10" x14ac:dyDescent="0.3">
      <c r="I162" s="43"/>
      <c r="J162"/>
    </row>
    <row r="163" spans="9:10" x14ac:dyDescent="0.3">
      <c r="I163" s="43"/>
      <c r="J163"/>
    </row>
    <row r="164" spans="9:10" x14ac:dyDescent="0.3">
      <c r="I164" s="43"/>
      <c r="J164"/>
    </row>
    <row r="165" spans="9:10" x14ac:dyDescent="0.3">
      <c r="I165" s="43"/>
      <c r="J165"/>
    </row>
    <row r="166" spans="9:10" x14ac:dyDescent="0.3">
      <c r="I166" s="43"/>
      <c r="J166"/>
    </row>
    <row r="167" spans="9:10" x14ac:dyDescent="0.3">
      <c r="I167" s="43"/>
      <c r="J167"/>
    </row>
    <row r="168" spans="9:10" x14ac:dyDescent="0.3">
      <c r="I168" s="43"/>
      <c r="J168"/>
    </row>
  </sheetData>
  <mergeCells count="4">
    <mergeCell ref="B30:E30"/>
    <mergeCell ref="F30:I30"/>
    <mergeCell ref="B37:E37"/>
    <mergeCell ref="F37:I37"/>
  </mergeCells>
  <pageMargins left="0.7" right="0.7" top="0.75" bottom="0.75" header="0.3" footer="0.3"/>
  <pageSetup paperSize="3"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Learning Results</vt:lpstr>
      <vt:lpstr>Continuous Dynamic Results</vt:lpstr>
      <vt:lpstr>Limited Static Results</vt:lpstr>
      <vt:lpstr>Operating System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Stewart</dc:creator>
  <cp:lastModifiedBy>Michael Stewart</cp:lastModifiedBy>
  <cp:lastPrinted>2020-04-27T04:50:48Z</cp:lastPrinted>
  <dcterms:created xsi:type="dcterms:W3CDTF">2015-06-05T18:17:20Z</dcterms:created>
  <dcterms:modified xsi:type="dcterms:W3CDTF">2020-04-27T05:30:50Z</dcterms:modified>
</cp:coreProperties>
</file>