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8" windowWidth="18972" windowHeight="11952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E29" i="1"/>
  <c r="D29"/>
  <c r="E28"/>
  <c r="D28"/>
  <c r="E27"/>
  <c r="D27"/>
  <c r="K27"/>
  <c r="K28"/>
  <c r="K29"/>
  <c r="J29"/>
  <c r="J28"/>
  <c r="J27"/>
  <c r="I27"/>
  <c r="I28"/>
  <c r="I29"/>
  <c r="H29"/>
  <c r="H27"/>
  <c r="H28"/>
  <c r="G28"/>
  <c r="G27"/>
  <c r="G29"/>
  <c r="F29"/>
  <c r="F27"/>
  <c r="F28"/>
</calcChain>
</file>

<file path=xl/sharedStrings.xml><?xml version="1.0" encoding="utf-8"?>
<sst xmlns="http://schemas.openxmlformats.org/spreadsheetml/2006/main" count="75" uniqueCount="21">
  <si>
    <t>Fara Victim cache</t>
  </si>
  <si>
    <t>bubble</t>
  </si>
  <si>
    <t>sort</t>
  </si>
  <si>
    <t>matrix</t>
  </si>
  <si>
    <t>perm</t>
  </si>
  <si>
    <t>puzzle</t>
  </si>
  <si>
    <t>queens</t>
  </si>
  <si>
    <t>tower</t>
  </si>
  <si>
    <t>tree</t>
  </si>
  <si>
    <t>IR(DM=32)</t>
  </si>
  <si>
    <t>IR(DM=64)</t>
  </si>
  <si>
    <t>IR(DM=128)</t>
  </si>
  <si>
    <t>RMiss(DM=32)</t>
  </si>
  <si>
    <t>RMiss(DM=64)</t>
  </si>
  <si>
    <t>RMiss(DM=128)</t>
  </si>
  <si>
    <t>Victim cache simplu</t>
  </si>
  <si>
    <t>1.a)</t>
  </si>
  <si>
    <t>b)</t>
  </si>
  <si>
    <t xml:space="preserve">Selective victim cache </t>
  </si>
  <si>
    <t>Selective victim cache</t>
  </si>
  <si>
    <t>c)</t>
  </si>
</sst>
</file>

<file path=xl/styles.xml><?xml version="1.0" encoding="utf-8"?>
<styleSheet xmlns="http://schemas.openxmlformats.org/spreadsheetml/2006/main">
  <numFmts count="1">
    <numFmt numFmtId="164" formatCode="0.0000%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IR(DM_SIZE) fara victim cache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Foaie1!$C$5</c:f>
              <c:strCache>
                <c:ptCount val="1"/>
                <c:pt idx="0">
                  <c:v>IR(DM=32)</c:v>
                </c:pt>
              </c:strCache>
            </c:strRef>
          </c:tx>
          <c:cat>
            <c:strRef>
              <c:f>Foaie1!$D$4:$K$4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Foaie1!$D$5:$K$5</c:f>
              <c:numCache>
                <c:formatCode>General</c:formatCode>
                <c:ptCount val="8"/>
                <c:pt idx="0">
                  <c:v>0.44</c:v>
                </c:pt>
                <c:pt idx="1">
                  <c:v>1.27</c:v>
                </c:pt>
                <c:pt idx="2">
                  <c:v>0.51</c:v>
                </c:pt>
                <c:pt idx="3">
                  <c:v>0.33</c:v>
                </c:pt>
                <c:pt idx="4">
                  <c:v>0.57999999999999996</c:v>
                </c:pt>
                <c:pt idx="5">
                  <c:v>0.45</c:v>
                </c:pt>
                <c:pt idx="6">
                  <c:v>0.27</c:v>
                </c:pt>
                <c:pt idx="7">
                  <c:v>0.4</c:v>
                </c:pt>
              </c:numCache>
            </c:numRef>
          </c:val>
        </c:ser>
        <c:ser>
          <c:idx val="1"/>
          <c:order val="1"/>
          <c:tx>
            <c:strRef>
              <c:f>Foaie1!$C$6</c:f>
              <c:strCache>
                <c:ptCount val="1"/>
                <c:pt idx="0">
                  <c:v>IR(DM=64)</c:v>
                </c:pt>
              </c:strCache>
            </c:strRef>
          </c:tx>
          <c:cat>
            <c:strRef>
              <c:f>Foaie1!$D$4:$K$4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Foaie1!$D$6:$K$6</c:f>
              <c:numCache>
                <c:formatCode>General</c:formatCode>
                <c:ptCount val="8"/>
                <c:pt idx="0">
                  <c:v>1.01</c:v>
                </c:pt>
                <c:pt idx="1">
                  <c:v>1.34</c:v>
                </c:pt>
                <c:pt idx="2">
                  <c:v>0.59</c:v>
                </c:pt>
                <c:pt idx="3">
                  <c:v>0.65</c:v>
                </c:pt>
                <c:pt idx="4">
                  <c:v>0.57999999999999996</c:v>
                </c:pt>
                <c:pt idx="5">
                  <c:v>0.69</c:v>
                </c:pt>
                <c:pt idx="6">
                  <c:v>0.3</c:v>
                </c:pt>
                <c:pt idx="7">
                  <c:v>0.48</c:v>
                </c:pt>
              </c:numCache>
            </c:numRef>
          </c:val>
        </c:ser>
        <c:ser>
          <c:idx val="2"/>
          <c:order val="2"/>
          <c:tx>
            <c:strRef>
              <c:f>Foaie1!$C$7</c:f>
              <c:strCache>
                <c:ptCount val="1"/>
                <c:pt idx="0">
                  <c:v>IR(DM=128)</c:v>
                </c:pt>
              </c:strCache>
            </c:strRef>
          </c:tx>
          <c:cat>
            <c:strRef>
              <c:f>Foaie1!$D$4:$K$4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Foaie1!$D$7:$K$7</c:f>
              <c:numCache>
                <c:formatCode>General</c:formatCode>
                <c:ptCount val="8"/>
                <c:pt idx="0">
                  <c:v>1.07</c:v>
                </c:pt>
                <c:pt idx="1">
                  <c:v>1.34</c:v>
                </c:pt>
                <c:pt idx="2" formatCode="0.00">
                  <c:v>0.59</c:v>
                </c:pt>
                <c:pt idx="3">
                  <c:v>1.03</c:v>
                </c:pt>
                <c:pt idx="4">
                  <c:v>0.59</c:v>
                </c:pt>
                <c:pt idx="5">
                  <c:v>0.75</c:v>
                </c:pt>
                <c:pt idx="6">
                  <c:v>0.49</c:v>
                </c:pt>
                <c:pt idx="7">
                  <c:v>0.5</c:v>
                </c:pt>
              </c:numCache>
            </c:numRef>
          </c:val>
        </c:ser>
        <c:axId val="44336640"/>
        <c:axId val="44338176"/>
      </c:barChart>
      <c:catAx>
        <c:axId val="44336640"/>
        <c:scaling>
          <c:orientation val="minMax"/>
        </c:scaling>
        <c:axPos val="b"/>
        <c:tickLblPos val="nextTo"/>
        <c:crossAx val="44338176"/>
        <c:crosses val="autoZero"/>
        <c:auto val="1"/>
        <c:lblAlgn val="ctr"/>
        <c:lblOffset val="100"/>
      </c:catAx>
      <c:valAx>
        <c:axId val="44338176"/>
        <c:scaling>
          <c:orientation val="minMax"/>
        </c:scaling>
        <c:axPos val="l"/>
        <c:majorGridlines/>
        <c:numFmt formatCode="General" sourceLinked="1"/>
        <c:tickLblPos val="nextTo"/>
        <c:crossAx val="4433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RMiss(DM_SIZE) fara victim cache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Foaie1!$C$27</c:f>
              <c:strCache>
                <c:ptCount val="1"/>
                <c:pt idx="0">
                  <c:v>RMiss(DM=32)</c:v>
                </c:pt>
              </c:strCache>
            </c:strRef>
          </c:tx>
          <c:cat>
            <c:strRef>
              <c:f>Foaie1!$D$26:$K$26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Foaie1!$D$27:$K$27</c:f>
              <c:numCache>
                <c:formatCode>0.00%</c:formatCode>
                <c:ptCount val="8"/>
                <c:pt idx="0">
                  <c:v>0.54310000000000003</c:v>
                </c:pt>
                <c:pt idx="1">
                  <c:v>1.5900000000000025E-2</c:v>
                </c:pt>
                <c:pt idx="2">
                  <c:v>0.21569999999999989</c:v>
                </c:pt>
                <c:pt idx="3">
                  <c:v>0.70350000000000001</c:v>
                </c:pt>
                <c:pt idx="4">
                  <c:v>0.14410000000000001</c:v>
                </c:pt>
                <c:pt idx="5">
                  <c:v>0.624</c:v>
                </c:pt>
                <c:pt idx="6">
                  <c:v>0.83410000000000006</c:v>
                </c:pt>
                <c:pt idx="7">
                  <c:v>0.37180000000000002</c:v>
                </c:pt>
              </c:numCache>
            </c:numRef>
          </c:val>
        </c:ser>
        <c:ser>
          <c:idx val="1"/>
          <c:order val="1"/>
          <c:tx>
            <c:strRef>
              <c:f>Foaie1!$C$28</c:f>
              <c:strCache>
                <c:ptCount val="1"/>
                <c:pt idx="0">
                  <c:v>RMiss(DM=64)</c:v>
                </c:pt>
              </c:strCache>
            </c:strRef>
          </c:tx>
          <c:cat>
            <c:strRef>
              <c:f>Foaie1!$D$26:$K$26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Foaie1!$D$28:$K$28</c:f>
              <c:numCache>
                <c:formatCode>0.00%</c:formatCode>
                <c:ptCount val="8"/>
                <c:pt idx="0">
                  <c:v>5.5699999999999972E-2</c:v>
                </c:pt>
                <c:pt idx="1">
                  <c:v>6.0000000000004494E-4</c:v>
                </c:pt>
                <c:pt idx="2">
                  <c:v>1.0999999999999899E-3</c:v>
                </c:pt>
                <c:pt idx="3">
                  <c:v>0.33860000000000001</c:v>
                </c:pt>
                <c:pt idx="4">
                  <c:v>0.14410000000000001</c:v>
                </c:pt>
                <c:pt idx="5">
                  <c:v>0.25659999999999994</c:v>
                </c:pt>
                <c:pt idx="6">
                  <c:v>0.78269999999999995</c:v>
                </c:pt>
                <c:pt idx="7">
                  <c:v>0.14989999999999992</c:v>
                </c:pt>
              </c:numCache>
            </c:numRef>
          </c:val>
        </c:ser>
        <c:ser>
          <c:idx val="2"/>
          <c:order val="2"/>
          <c:tx>
            <c:strRef>
              <c:f>Foaie1!$C$29</c:f>
              <c:strCache>
                <c:ptCount val="1"/>
                <c:pt idx="0">
                  <c:v>RMiss(DM=128)</c:v>
                </c:pt>
              </c:strCache>
            </c:strRef>
          </c:tx>
          <c:cat>
            <c:strRef>
              <c:f>Foaie1!$D$26:$K$26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Foaie1!$D$29:$K$29</c:f>
              <c:numCache>
                <c:formatCode>0.00%</c:formatCode>
                <c:ptCount val="8"/>
                <c:pt idx="0">
                  <c:v>2.6999999999999247E-3</c:v>
                </c:pt>
                <c:pt idx="1">
                  <c:v>6.0000000000004494E-4</c:v>
                </c:pt>
                <c:pt idx="2">
                  <c:v>9.000000000000119E-4</c:v>
                </c:pt>
                <c:pt idx="3">
                  <c:v>2.9999999999996696E-4</c:v>
                </c:pt>
                <c:pt idx="4">
                  <c:v>0.11930000000000007</c:v>
                </c:pt>
                <c:pt idx="5">
                  <c:v>3.9000000000000146E-3</c:v>
                </c:pt>
                <c:pt idx="6">
                  <c:v>0.44440000000000002</c:v>
                </c:pt>
                <c:pt idx="7">
                  <c:v>0.1029000000000001</c:v>
                </c:pt>
              </c:numCache>
            </c:numRef>
          </c:val>
        </c:ser>
        <c:axId val="101137408"/>
        <c:axId val="46657536"/>
      </c:barChart>
      <c:catAx>
        <c:axId val="101137408"/>
        <c:scaling>
          <c:orientation val="minMax"/>
        </c:scaling>
        <c:axPos val="b"/>
        <c:tickLblPos val="nextTo"/>
        <c:crossAx val="46657536"/>
        <c:crosses val="autoZero"/>
        <c:auto val="1"/>
        <c:lblAlgn val="ctr"/>
        <c:lblOffset val="100"/>
      </c:catAx>
      <c:valAx>
        <c:axId val="46657536"/>
        <c:scaling>
          <c:orientation val="minMax"/>
        </c:scaling>
        <c:axPos val="l"/>
        <c:majorGridlines/>
        <c:numFmt formatCode="0.00%" sourceLinked="1"/>
        <c:tickLblPos val="nextTo"/>
        <c:crossAx val="10113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7</xdr:row>
      <xdr:rowOff>175260</xdr:rowOff>
    </xdr:from>
    <xdr:to>
      <xdr:col>8</xdr:col>
      <xdr:colOff>106680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7</xdr:row>
      <xdr:rowOff>167640</xdr:rowOff>
    </xdr:from>
    <xdr:to>
      <xdr:col>16</xdr:col>
      <xdr:colOff>228600</xdr:colOff>
      <xdr:row>23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57"/>
  <sheetViews>
    <sheetView tabSelected="1" topLeftCell="B7" workbookViewId="0">
      <selection activeCell="M33" sqref="M33"/>
    </sheetView>
  </sheetViews>
  <sheetFormatPr defaultRowHeight="14.4"/>
  <cols>
    <col min="3" max="3" width="19.6640625" customWidth="1"/>
    <col min="5" max="5" width="9.77734375" customWidth="1"/>
    <col min="7" max="7" width="9.109375" customWidth="1"/>
    <col min="8" max="8" width="9" bestFit="1" customWidth="1"/>
  </cols>
  <sheetData>
    <row r="3" spans="2:11">
      <c r="B3" t="s">
        <v>16</v>
      </c>
      <c r="C3" s="4" t="s">
        <v>0</v>
      </c>
    </row>
    <row r="4" spans="2:11">
      <c r="C4" s="4"/>
      <c r="D4" s="4" t="s">
        <v>2</v>
      </c>
      <c r="E4" s="4" t="s">
        <v>1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</row>
    <row r="5" spans="2:11">
      <c r="C5" s="4" t="s">
        <v>9</v>
      </c>
      <c r="D5" s="4">
        <v>0.44</v>
      </c>
      <c r="E5" s="4">
        <v>1.27</v>
      </c>
      <c r="F5" s="4">
        <v>0.51</v>
      </c>
      <c r="G5" s="4">
        <v>0.33</v>
      </c>
      <c r="H5" s="4">
        <v>0.57999999999999996</v>
      </c>
      <c r="I5" s="4">
        <v>0.45</v>
      </c>
      <c r="J5" s="4">
        <v>0.27</v>
      </c>
      <c r="K5" s="4">
        <v>0.4</v>
      </c>
    </row>
    <row r="6" spans="2:11">
      <c r="C6" s="4" t="s">
        <v>10</v>
      </c>
      <c r="D6" s="4">
        <v>1.01</v>
      </c>
      <c r="E6" s="4">
        <v>1.34</v>
      </c>
      <c r="F6" s="4">
        <v>0.59</v>
      </c>
      <c r="G6" s="4">
        <v>0.65</v>
      </c>
      <c r="H6" s="4">
        <v>0.57999999999999996</v>
      </c>
      <c r="I6" s="4">
        <v>0.69</v>
      </c>
      <c r="J6" s="4">
        <v>0.3</v>
      </c>
      <c r="K6" s="4">
        <v>0.48</v>
      </c>
    </row>
    <row r="7" spans="2:11">
      <c r="C7" s="4" t="s">
        <v>11</v>
      </c>
      <c r="D7" s="4">
        <v>1.07</v>
      </c>
      <c r="E7" s="4">
        <v>1.34</v>
      </c>
      <c r="F7" s="5">
        <v>0.59</v>
      </c>
      <c r="G7" s="4">
        <v>1.03</v>
      </c>
      <c r="H7" s="4">
        <v>0.59</v>
      </c>
      <c r="I7" s="4">
        <v>0.75</v>
      </c>
      <c r="J7" s="4">
        <v>0.49</v>
      </c>
      <c r="K7" s="4">
        <v>0.5</v>
      </c>
    </row>
    <row r="9" spans="2:11">
      <c r="E9" s="1"/>
    </row>
    <row r="24" spans="2:11">
      <c r="C24" s="7"/>
      <c r="D24" s="8"/>
      <c r="E24" s="8"/>
      <c r="F24" s="8"/>
      <c r="G24" s="8"/>
      <c r="H24" s="8"/>
      <c r="I24" s="8"/>
      <c r="J24" s="8"/>
      <c r="K24" s="8"/>
    </row>
    <row r="25" spans="2:11">
      <c r="C25" s="4" t="s">
        <v>0</v>
      </c>
    </row>
    <row r="26" spans="2:11">
      <c r="C26" s="4"/>
      <c r="D26" s="4" t="s">
        <v>2</v>
      </c>
      <c r="E26" s="4" t="s">
        <v>1</v>
      </c>
      <c r="F26" s="4" t="s">
        <v>3</v>
      </c>
      <c r="G26" s="4" t="s">
        <v>4</v>
      </c>
      <c r="H26" s="4" t="s">
        <v>5</v>
      </c>
      <c r="I26" s="4" t="s">
        <v>6</v>
      </c>
      <c r="J26" s="4" t="s">
        <v>7</v>
      </c>
      <c r="K26" s="4" t="s">
        <v>8</v>
      </c>
    </row>
    <row r="27" spans="2:11">
      <c r="C27" s="4" t="s">
        <v>12</v>
      </c>
      <c r="D27" s="6">
        <f>100%-45.69%</f>
        <v>0.54310000000000003</v>
      </c>
      <c r="E27" s="6">
        <f>100%-98.41%</f>
        <v>1.5900000000000025E-2</v>
      </c>
      <c r="F27" s="6">
        <f>100%-78.43%</f>
        <v>0.21569999999999989</v>
      </c>
      <c r="G27" s="6">
        <f>100%-29.65%</f>
        <v>0.70350000000000001</v>
      </c>
      <c r="H27" s="6">
        <f>100%-85.59%</f>
        <v>0.14410000000000001</v>
      </c>
      <c r="I27" s="6">
        <f>100%-37.6%</f>
        <v>0.624</v>
      </c>
      <c r="J27" s="6">
        <f>100%-16.59%</f>
        <v>0.83410000000000006</v>
      </c>
      <c r="K27" s="6">
        <f>100%-62.82%</f>
        <v>0.37180000000000002</v>
      </c>
    </row>
    <row r="28" spans="2:11">
      <c r="C28" s="4" t="s">
        <v>13</v>
      </c>
      <c r="D28" s="6">
        <f>100%-94.43%</f>
        <v>5.5699999999999972E-2</v>
      </c>
      <c r="E28" s="6">
        <f>100%-99.94%</f>
        <v>6.0000000000004494E-4</v>
      </c>
      <c r="F28" s="6">
        <f>100%-99.89%</f>
        <v>1.0999999999999899E-3</v>
      </c>
      <c r="G28" s="6">
        <f>100%-66.14%</f>
        <v>0.33860000000000001</v>
      </c>
      <c r="H28" s="6">
        <f>100%-85.59%</f>
        <v>0.14410000000000001</v>
      </c>
      <c r="I28" s="6">
        <f>100%-74.34%</f>
        <v>0.25659999999999994</v>
      </c>
      <c r="J28" s="6">
        <f>100%-21.73%</f>
        <v>0.78269999999999995</v>
      </c>
      <c r="K28" s="6">
        <f>100%-85.01%</f>
        <v>0.14989999999999992</v>
      </c>
    </row>
    <row r="29" spans="2:11">
      <c r="C29" s="4" t="s">
        <v>14</v>
      </c>
      <c r="D29" s="6">
        <f>100%-99.73%</f>
        <v>2.6999999999999247E-3</v>
      </c>
      <c r="E29" s="6">
        <f>100%-99.94%</f>
        <v>6.0000000000004494E-4</v>
      </c>
      <c r="F29" s="6">
        <f>100%-99.91%</f>
        <v>9.000000000000119E-4</v>
      </c>
      <c r="G29" s="6">
        <f>100%-99.97%</f>
        <v>2.9999999999996696E-4</v>
      </c>
      <c r="H29" s="6">
        <f>100%-88.07%</f>
        <v>0.11930000000000007</v>
      </c>
      <c r="I29" s="6">
        <f>100%-99.61%</f>
        <v>3.9000000000000146E-3</v>
      </c>
      <c r="J29" s="6">
        <f>100%-55.56%</f>
        <v>0.44440000000000002</v>
      </c>
      <c r="K29" s="6">
        <f>100%-89.71%</f>
        <v>0.1029000000000001</v>
      </c>
    </row>
    <row r="31" spans="2:11">
      <c r="B31" t="s">
        <v>17</v>
      </c>
      <c r="C31" t="s">
        <v>15</v>
      </c>
    </row>
    <row r="32" spans="2:11"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</row>
    <row r="33" spans="2:11">
      <c r="C33" t="s">
        <v>9</v>
      </c>
    </row>
    <row r="34" spans="2:11">
      <c r="C34" t="s">
        <v>10</v>
      </c>
    </row>
    <row r="35" spans="2:11">
      <c r="C35" t="s">
        <v>11</v>
      </c>
      <c r="F35" s="3"/>
    </row>
    <row r="37" spans="2:11">
      <c r="E37" s="1"/>
    </row>
    <row r="38" spans="2:11">
      <c r="C38" t="s">
        <v>15</v>
      </c>
    </row>
    <row r="39" spans="2:11">
      <c r="D39" t="s">
        <v>1</v>
      </c>
      <c r="E39" t="s">
        <v>2</v>
      </c>
      <c r="F39" t="s">
        <v>3</v>
      </c>
      <c r="G39" t="s">
        <v>4</v>
      </c>
      <c r="H39" t="s">
        <v>5</v>
      </c>
      <c r="I39" t="s">
        <v>6</v>
      </c>
      <c r="J39" t="s">
        <v>7</v>
      </c>
      <c r="K39" t="s">
        <v>8</v>
      </c>
    </row>
    <row r="40" spans="2:11">
      <c r="C40" t="s">
        <v>12</v>
      </c>
      <c r="D40" s="2"/>
      <c r="E40" s="2"/>
      <c r="F40" s="2"/>
      <c r="G40" s="2"/>
      <c r="H40" s="2"/>
      <c r="I40" s="2"/>
      <c r="J40" s="2"/>
      <c r="K40" s="2"/>
    </row>
    <row r="41" spans="2:11">
      <c r="C41" t="s">
        <v>13</v>
      </c>
      <c r="D41" s="2"/>
      <c r="E41" s="2"/>
      <c r="F41" s="2"/>
      <c r="G41" s="2"/>
      <c r="H41" s="2"/>
      <c r="I41" s="2"/>
      <c r="J41" s="2"/>
      <c r="K41" s="2"/>
    </row>
    <row r="42" spans="2:11">
      <c r="C42" t="s">
        <v>14</v>
      </c>
      <c r="D42" s="2"/>
      <c r="E42" s="2"/>
      <c r="F42" s="2"/>
      <c r="G42" s="2"/>
      <c r="H42" s="2"/>
      <c r="I42" s="2"/>
      <c r="J42" s="2"/>
      <c r="K42" s="2"/>
    </row>
    <row r="46" spans="2:11">
      <c r="B46" t="s">
        <v>20</v>
      </c>
      <c r="C46" t="s">
        <v>18</v>
      </c>
    </row>
    <row r="47" spans="2:11"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J47" t="s">
        <v>7</v>
      </c>
      <c r="K47" t="s">
        <v>8</v>
      </c>
    </row>
    <row r="48" spans="2:11">
      <c r="C48" t="s">
        <v>9</v>
      </c>
    </row>
    <row r="49" spans="3:11">
      <c r="C49" t="s">
        <v>10</v>
      </c>
    </row>
    <row r="50" spans="3:11">
      <c r="C50" t="s">
        <v>11</v>
      </c>
      <c r="F50" s="3"/>
    </row>
    <row r="52" spans="3:11">
      <c r="E52" s="1"/>
    </row>
    <row r="53" spans="3:11">
      <c r="C53" t="s">
        <v>19</v>
      </c>
    </row>
    <row r="54" spans="3:11">
      <c r="D54" t="s">
        <v>1</v>
      </c>
      <c r="E54" t="s">
        <v>2</v>
      </c>
      <c r="F54" t="s">
        <v>3</v>
      </c>
      <c r="G54" t="s">
        <v>4</v>
      </c>
      <c r="H54" t="s">
        <v>5</v>
      </c>
      <c r="I54" t="s">
        <v>6</v>
      </c>
      <c r="J54" t="s">
        <v>7</v>
      </c>
      <c r="K54" t="s">
        <v>8</v>
      </c>
    </row>
    <row r="55" spans="3:11">
      <c r="C55" t="s">
        <v>12</v>
      </c>
      <c r="D55" s="2"/>
      <c r="E55" s="2"/>
      <c r="F55" s="2"/>
      <c r="G55" s="2"/>
      <c r="H55" s="2"/>
      <c r="I55" s="2"/>
      <c r="J55" s="2"/>
      <c r="K55" s="2"/>
    </row>
    <row r="56" spans="3:11">
      <c r="C56" t="s">
        <v>13</v>
      </c>
      <c r="D56" s="2"/>
      <c r="E56" s="2"/>
      <c r="F56" s="2"/>
      <c r="G56" s="2"/>
      <c r="H56" s="2"/>
      <c r="I56" s="2"/>
      <c r="J56" s="2"/>
      <c r="K56" s="2"/>
    </row>
    <row r="57" spans="3:11">
      <c r="C57" t="s">
        <v>14</v>
      </c>
      <c r="D57" s="2"/>
      <c r="E57" s="2"/>
      <c r="F57" s="2"/>
      <c r="G57" s="2"/>
      <c r="H57" s="2"/>
      <c r="I57" s="2"/>
      <c r="J57" s="2"/>
      <c r="K5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2023-10-27T12:31:46Z</dcterms:modified>
</cp:coreProperties>
</file>