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ID_4532" sheetId="2" r:id="rId1"/>
  </sheets>
  <calcPr calcId="145621"/>
</workbook>
</file>

<file path=xl/calcChain.xml><?xml version="1.0" encoding="utf-8"?>
<calcChain xmlns="http://schemas.openxmlformats.org/spreadsheetml/2006/main">
  <c r="D4" i="2" l="1"/>
  <c r="G18" i="2" l="1"/>
  <c r="F19" i="2" s="1"/>
  <c r="G14" i="2"/>
  <c r="F15" i="2"/>
  <c r="E15" i="2"/>
  <c r="D15" i="2"/>
  <c r="C15" i="2"/>
  <c r="G3" i="2"/>
  <c r="G7" i="2"/>
  <c r="F8" i="2" s="1"/>
  <c r="C19" i="2" l="1"/>
  <c r="D19" i="2"/>
  <c r="G15" i="2"/>
  <c r="E16" i="2" s="1"/>
  <c r="E19" i="2"/>
  <c r="E8" i="2"/>
  <c r="D8" i="2"/>
  <c r="F4" i="2"/>
  <c r="E4" i="2"/>
  <c r="E21" i="2" l="1"/>
  <c r="D16" i="2"/>
  <c r="D21" i="2" s="1"/>
  <c r="C16" i="2"/>
  <c r="C21" i="2" s="1"/>
  <c r="F16" i="2"/>
  <c r="F21" i="2" s="1"/>
  <c r="G4" i="2"/>
  <c r="D5" i="2"/>
  <c r="D10" i="2" s="1"/>
  <c r="F5" i="2"/>
  <c r="F10" i="2" s="1"/>
  <c r="E5" i="2"/>
  <c r="E10" i="2" s="1"/>
  <c r="C22" i="2" l="1"/>
  <c r="C11" i="2"/>
</calcChain>
</file>

<file path=xl/sharedStrings.xml><?xml version="1.0" encoding="utf-8"?>
<sst xmlns="http://schemas.openxmlformats.org/spreadsheetml/2006/main" count="32" uniqueCount="16">
  <si>
    <t>TOTAL</t>
  </si>
  <si>
    <t>EMD</t>
  </si>
  <si>
    <t>Weights of the days</t>
  </si>
  <si>
    <t>6 months</t>
  </si>
  <si>
    <t>12 months</t>
  </si>
  <si>
    <t>18 months</t>
  </si>
  <si>
    <t>24 months</t>
  </si>
  <si>
    <t>-</t>
  </si>
  <si>
    <t>EMD weight</t>
  </si>
  <si>
    <t>Probability</t>
  </si>
  <si>
    <t>Fracture hip risk</t>
  </si>
  <si>
    <t>Days after the first X-ray</t>
  </si>
  <si>
    <t>Ponderation of days</t>
  </si>
  <si>
    <t>Patient ID_4532</t>
  </si>
  <si>
    <t xml:space="preserve">* The first row of the table ("Days after the first X-ray") shows the days that have passed since each of the radiographs were taken until the day the probability study was carried out. In the Patient ID_4532 the probability study starts 14 days after the 24 months X-Ray was taken. In addition, the last column shows the total days passed from the first radiography.
* In the next row, the number of days value is divided by the total of days, obtaining the weights assigned to the days passed. In this case, the total weights are also obtained adding all the values of the second row.
* In the third row, the same idea is followed than in the second row because the result value that is needed must be between 0-1.                                          * EMD row is the EMD values obtained from the programming code with the radiographs.
* In the next row, the sum of the EMD is divided between each EMD value, obtaining the weight of the Earth mover´s distance.                       * The probability is calculated multiplying the row "Ponderation of days" by "EMD weight". 
* Finally, the probability of hip fracture is obtained as an artithmetic mean of these probabilities, and multiplied by 100 to express it as a percentage.                                                                                              </t>
  </si>
  <si>
    <t>Function weight days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</si>
</sst>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
    <numFmt numFmtId="165" formatCode="#,##0.00000000"/>
    <numFmt numFmtId="166" formatCode="#,##0.000000000000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s>
  <fills count="5">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Border="1" applyAlignment="1">
      <alignment horizontal="center"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wrapText="1"/>
    </xf>
    <xf numFmtId="0" fontId="2" fillId="2" borderId="1" xfId="0" applyFont="1" applyFill="1" applyBorder="1"/>
    <xf numFmtId="0" fontId="2" fillId="4" borderId="1" xfId="0" applyFont="1" applyFill="1" applyBorder="1" applyAlignment="1">
      <alignment horizontal="center"/>
    </xf>
    <xf numFmtId="10" fontId="2" fillId="2" borderId="3" xfId="1" applyNumberFormat="1" applyFont="1"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166" fontId="0" fillId="3" borderId="8" xfId="0" applyNumberFormat="1" applyFill="1" applyBorder="1" applyAlignment="1">
      <alignment horizontal="center" vertical="center" wrapText="1"/>
    </xf>
    <xf numFmtId="164" fontId="0" fillId="3" borderId="9" xfId="0" applyNumberFormat="1" applyFill="1" applyBorder="1" applyAlignment="1">
      <alignment horizontal="center" vertical="center" wrapText="1"/>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2" fillId="4" borderId="2" xfId="0" applyFont="1" applyFill="1" applyBorder="1"/>
    <xf numFmtId="0" fontId="2" fillId="4" borderId="4" xfId="0" applyFont="1" applyFill="1" applyBorder="1"/>
    <xf numFmtId="0" fontId="2" fillId="4" borderId="4" xfId="0" applyFont="1" applyFill="1" applyBorder="1" applyAlignment="1">
      <alignment vertical="top"/>
    </xf>
    <xf numFmtId="0" fontId="2" fillId="4" borderId="3" xfId="0" applyFont="1" applyFill="1" applyBorder="1"/>
    <xf numFmtId="165" fontId="0" fillId="3" borderId="8" xfId="0" applyNumberFormat="1" applyFill="1" applyBorder="1" applyAlignment="1">
      <alignment horizontal="center" vertical="center"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0"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showGridLines="0" tabSelected="1" workbookViewId="0">
      <selection activeCell="E24" sqref="E24"/>
    </sheetView>
  </sheetViews>
  <sheetFormatPr baseColWidth="10" defaultRowHeight="15" x14ac:dyDescent="0.25"/>
  <cols>
    <col min="2" max="2" width="24.5703125" bestFit="1" customWidth="1"/>
    <col min="3" max="7" width="13.7109375" customWidth="1"/>
  </cols>
  <sheetData>
    <row r="1" spans="2:13" ht="15.75" thickBot="1" x14ac:dyDescent="0.3"/>
    <row r="2" spans="2:13" x14ac:dyDescent="0.25">
      <c r="B2" s="4" t="s">
        <v>13</v>
      </c>
      <c r="C2" s="5" t="s">
        <v>3</v>
      </c>
      <c r="D2" s="5" t="s">
        <v>4</v>
      </c>
      <c r="E2" s="5" t="s">
        <v>5</v>
      </c>
      <c r="F2" s="5" t="s">
        <v>6</v>
      </c>
      <c r="G2" s="5" t="s">
        <v>0</v>
      </c>
      <c r="I2" s="22" t="s">
        <v>14</v>
      </c>
      <c r="J2" s="23"/>
      <c r="K2" s="23"/>
      <c r="L2" s="23"/>
      <c r="M2" s="24"/>
    </row>
    <row r="3" spans="2:13" x14ac:dyDescent="0.25">
      <c r="B3" s="17" t="s">
        <v>11</v>
      </c>
      <c r="C3" s="7" t="s">
        <v>7</v>
      </c>
      <c r="D3" s="8">
        <v>384</v>
      </c>
      <c r="E3" s="8">
        <v>201</v>
      </c>
      <c r="F3" s="8">
        <v>14</v>
      </c>
      <c r="G3" s="9">
        <f>SUM(D3:F3)</f>
        <v>599</v>
      </c>
      <c r="I3" s="25"/>
      <c r="J3" s="26"/>
      <c r="K3" s="26"/>
      <c r="L3" s="26"/>
      <c r="M3" s="27"/>
    </row>
    <row r="4" spans="2:13" x14ac:dyDescent="0.25">
      <c r="B4" s="18" t="s">
        <v>2</v>
      </c>
      <c r="C4" s="10" t="s">
        <v>7</v>
      </c>
      <c r="D4" s="2">
        <f>1/(D3/$G$3)</f>
        <v>1.5598958333333333</v>
      </c>
      <c r="E4" s="2">
        <f>1/(E3/$G$3)</f>
        <v>2.9800995024875623</v>
      </c>
      <c r="F4" s="2">
        <f>1/(F3/$G$3)</f>
        <v>42.785714285714285</v>
      </c>
      <c r="G4" s="11">
        <f>SUM(D4:F4)</f>
        <v>47.325709621535182</v>
      </c>
      <c r="I4" s="25"/>
      <c r="J4" s="26"/>
      <c r="K4" s="26"/>
      <c r="L4" s="26"/>
      <c r="M4" s="27"/>
    </row>
    <row r="5" spans="2:13" x14ac:dyDescent="0.25">
      <c r="B5" s="18" t="s">
        <v>15</v>
      </c>
      <c r="C5" s="10" t="s">
        <v>7</v>
      </c>
      <c r="D5" s="2">
        <f>D4/$G4</f>
        <v>3.2960854592733145E-2</v>
      </c>
      <c r="E5" s="2">
        <f>E4/$G4</f>
        <v>6.2969990863729008E-2</v>
      </c>
      <c r="F5" s="2">
        <f>F4/$G4</f>
        <v>0.90406915454353776</v>
      </c>
      <c r="G5" s="11"/>
      <c r="I5" s="25"/>
      <c r="J5" s="26"/>
      <c r="K5" s="26"/>
      <c r="L5" s="26"/>
      <c r="M5" s="27"/>
    </row>
    <row r="6" spans="2:13" x14ac:dyDescent="0.25">
      <c r="B6" s="18"/>
      <c r="C6" s="10"/>
      <c r="D6" s="2"/>
      <c r="E6" s="2"/>
      <c r="F6" s="2"/>
      <c r="G6" s="11"/>
      <c r="I6" s="25"/>
      <c r="J6" s="26"/>
      <c r="K6" s="26"/>
      <c r="L6" s="26"/>
      <c r="M6" s="27"/>
    </row>
    <row r="7" spans="2:13" x14ac:dyDescent="0.25">
      <c r="B7" s="19" t="s">
        <v>1</v>
      </c>
      <c r="C7" s="12" t="s">
        <v>7</v>
      </c>
      <c r="D7" s="3">
        <v>439.39234016021902</v>
      </c>
      <c r="E7" s="3">
        <v>654.28872805784101</v>
      </c>
      <c r="F7" s="3">
        <v>702.68683785809503</v>
      </c>
      <c r="G7" s="13">
        <f>SUM(D7:F7)</f>
        <v>1796.3679060761551</v>
      </c>
      <c r="I7" s="25"/>
      <c r="J7" s="26"/>
      <c r="K7" s="26"/>
      <c r="L7" s="26"/>
      <c r="M7" s="27"/>
    </row>
    <row r="8" spans="2:13" x14ac:dyDescent="0.25">
      <c r="B8" s="18" t="s">
        <v>8</v>
      </c>
      <c r="C8" s="12" t="s">
        <v>7</v>
      </c>
      <c r="D8" s="2">
        <f>D7/$G7</f>
        <v>0.24460041769505508</v>
      </c>
      <c r="E8" s="2">
        <f>E7/$G7</f>
        <v>0.36422868937077479</v>
      </c>
      <c r="F8" s="2">
        <f>F7/$G7</f>
        <v>0.39117089293417012</v>
      </c>
      <c r="G8" s="11"/>
      <c r="I8" s="25"/>
      <c r="J8" s="26"/>
      <c r="K8" s="26"/>
      <c r="L8" s="26"/>
      <c r="M8" s="27"/>
    </row>
    <row r="9" spans="2:13" x14ac:dyDescent="0.25">
      <c r="B9" s="18"/>
      <c r="C9" s="12"/>
      <c r="D9" s="2"/>
      <c r="E9" s="2"/>
      <c r="F9" s="2"/>
      <c r="G9" s="11"/>
      <c r="I9" s="25"/>
      <c r="J9" s="26"/>
      <c r="K9" s="26"/>
      <c r="L9" s="26"/>
      <c r="M9" s="27"/>
    </row>
    <row r="10" spans="2:13" x14ac:dyDescent="0.25">
      <c r="B10" s="20" t="s">
        <v>9</v>
      </c>
      <c r="C10" s="14"/>
      <c r="D10" s="15">
        <f>D5*D8</f>
        <v>8.0622388009685027E-3</v>
      </c>
      <c r="E10" s="15">
        <f>E5*E8</f>
        <v>2.2935477241985681E-2</v>
      </c>
      <c r="F10" s="15">
        <f>F5*F8</f>
        <v>0.35364553845703589</v>
      </c>
      <c r="G10" s="16"/>
      <c r="I10" s="25"/>
      <c r="J10" s="26"/>
      <c r="K10" s="26"/>
      <c r="L10" s="26"/>
      <c r="M10" s="27"/>
    </row>
    <row r="11" spans="2:13" x14ac:dyDescent="0.25">
      <c r="B11" s="4" t="s">
        <v>10</v>
      </c>
      <c r="C11" s="6">
        <f>AVERAGE(D10:F10)</f>
        <v>0.12821441816666337</v>
      </c>
      <c r="D11" s="1"/>
      <c r="E11" s="1"/>
      <c r="F11" s="1"/>
      <c r="G11" s="1"/>
      <c r="I11" s="25"/>
      <c r="J11" s="26"/>
      <c r="K11" s="26"/>
      <c r="L11" s="26"/>
      <c r="M11" s="27"/>
    </row>
    <row r="12" spans="2:13" x14ac:dyDescent="0.25">
      <c r="I12" s="25"/>
      <c r="J12" s="26"/>
      <c r="K12" s="26"/>
      <c r="L12" s="26"/>
      <c r="M12" s="27"/>
    </row>
    <row r="13" spans="2:13" x14ac:dyDescent="0.25">
      <c r="B13" s="4" t="s">
        <v>13</v>
      </c>
      <c r="C13" s="5" t="s">
        <v>3</v>
      </c>
      <c r="D13" s="5" t="s">
        <v>4</v>
      </c>
      <c r="E13" s="5" t="s">
        <v>5</v>
      </c>
      <c r="F13" s="5" t="s">
        <v>6</v>
      </c>
      <c r="G13" s="5" t="s">
        <v>0</v>
      </c>
      <c r="I13" s="25"/>
      <c r="J13" s="26"/>
      <c r="K13" s="26"/>
      <c r="L13" s="26"/>
      <c r="M13" s="27"/>
    </row>
    <row r="14" spans="2:13" x14ac:dyDescent="0.25">
      <c r="B14" s="17" t="s">
        <v>11</v>
      </c>
      <c r="C14" s="7">
        <v>568</v>
      </c>
      <c r="D14" s="8">
        <v>381</v>
      </c>
      <c r="E14" s="8">
        <v>202</v>
      </c>
      <c r="F14" s="8">
        <v>18</v>
      </c>
      <c r="G14" s="9">
        <f>SUM(C14:F14)</f>
        <v>1169</v>
      </c>
      <c r="I14" s="25"/>
      <c r="J14" s="26"/>
      <c r="K14" s="26"/>
      <c r="L14" s="26"/>
      <c r="M14" s="27"/>
    </row>
    <row r="15" spans="2:13" x14ac:dyDescent="0.25">
      <c r="B15" s="18" t="s">
        <v>2</v>
      </c>
      <c r="C15" s="10">
        <f>1/(C14/ID_4532!$G$3)</f>
        <v>1.0545774647887325</v>
      </c>
      <c r="D15" s="2">
        <f>1/(D14/ID_4532!$G$3)</f>
        <v>1.5721784776902887</v>
      </c>
      <c r="E15" s="2">
        <f>1/(E14/ID_4532!$G$3)</f>
        <v>2.9653465346534653</v>
      </c>
      <c r="F15" s="2">
        <f>1/(F14/ID_4532!$G$3)</f>
        <v>33.277777777777779</v>
      </c>
      <c r="G15" s="11">
        <f>SUM(C15:F15)</f>
        <v>38.869880254910264</v>
      </c>
      <c r="I15" s="25"/>
      <c r="J15" s="26"/>
      <c r="K15" s="26"/>
      <c r="L15" s="26"/>
      <c r="M15" s="27"/>
    </row>
    <row r="16" spans="2:13" x14ac:dyDescent="0.25">
      <c r="B16" s="18" t="s">
        <v>12</v>
      </c>
      <c r="C16" s="10">
        <f>C15/$G15</f>
        <v>2.7130967676585838E-2</v>
      </c>
      <c r="D16" s="2">
        <f>D15/$G15</f>
        <v>4.0447216903676524E-2</v>
      </c>
      <c r="E16" s="2">
        <f>E15/$G15</f>
        <v>7.6289057625251261E-2</v>
      </c>
      <c r="F16" s="2">
        <f>F15/$G15</f>
        <v>0.85613275779448639</v>
      </c>
      <c r="G16" s="11"/>
      <c r="I16" s="25"/>
      <c r="J16" s="26"/>
      <c r="K16" s="26"/>
      <c r="L16" s="26"/>
      <c r="M16" s="27"/>
    </row>
    <row r="17" spans="2:13" x14ac:dyDescent="0.25">
      <c r="B17" s="18"/>
      <c r="C17" s="10"/>
      <c r="D17" s="2"/>
      <c r="E17" s="2"/>
      <c r="F17" s="2"/>
      <c r="G17" s="11"/>
      <c r="I17" s="25"/>
      <c r="J17" s="26"/>
      <c r="K17" s="26"/>
      <c r="L17" s="26"/>
      <c r="M17" s="27"/>
    </row>
    <row r="18" spans="2:13" x14ac:dyDescent="0.25">
      <c r="B18" s="19" t="s">
        <v>1</v>
      </c>
      <c r="C18" s="21">
        <v>70.436045094786607</v>
      </c>
      <c r="D18" s="3">
        <v>74.826132426441106</v>
      </c>
      <c r="E18" s="3">
        <v>114.872977309681</v>
      </c>
      <c r="F18" s="3">
        <v>150.17002954437899</v>
      </c>
      <c r="G18" s="13">
        <f>SUM(C18:F18)</f>
        <v>410.30518437528769</v>
      </c>
      <c r="I18" s="25"/>
      <c r="J18" s="26"/>
      <c r="K18" s="26"/>
      <c r="L18" s="26"/>
      <c r="M18" s="27"/>
    </row>
    <row r="19" spans="2:13" x14ac:dyDescent="0.25">
      <c r="B19" s="18" t="s">
        <v>8</v>
      </c>
      <c r="C19" s="21">
        <f>C18/$G18</f>
        <v>0.1716674509049389</v>
      </c>
      <c r="D19" s="2">
        <f>D18/$G18</f>
        <v>0.1823670167374756</v>
      </c>
      <c r="E19" s="2">
        <f>E18/$G18</f>
        <v>0.27996959747067651</v>
      </c>
      <c r="F19" s="2">
        <f>F18/$G18</f>
        <v>0.36599593488690901</v>
      </c>
      <c r="G19" s="11"/>
      <c r="I19" s="25"/>
      <c r="J19" s="26"/>
      <c r="K19" s="26"/>
      <c r="L19" s="26"/>
      <c r="M19" s="27"/>
    </row>
    <row r="20" spans="2:13" x14ac:dyDescent="0.25">
      <c r="B20" s="18"/>
      <c r="C20" s="12"/>
      <c r="D20" s="2"/>
      <c r="E20" s="2"/>
      <c r="F20" s="2"/>
      <c r="G20" s="11"/>
      <c r="I20" s="25"/>
      <c r="J20" s="26"/>
      <c r="K20" s="26"/>
      <c r="L20" s="26"/>
      <c r="M20" s="27"/>
    </row>
    <row r="21" spans="2:13" ht="15.75" thickBot="1" x14ac:dyDescent="0.3">
      <c r="B21" s="20" t="s">
        <v>9</v>
      </c>
      <c r="C21" s="14">
        <f>C16*C19</f>
        <v>4.657504061623784E-3</v>
      </c>
      <c r="D21" s="15">
        <f t="shared" ref="D21:F21" si="0">D16*D19</f>
        <v>7.3762382820570828E-3</v>
      </c>
      <c r="E21" s="15">
        <f t="shared" si="0"/>
        <v>2.1358616754758839E-2</v>
      </c>
      <c r="F21" s="15">
        <f t="shared" si="0"/>
        <v>0.31334110907630069</v>
      </c>
      <c r="G21" s="16"/>
      <c r="I21" s="28"/>
      <c r="J21" s="29"/>
      <c r="K21" s="29"/>
      <c r="L21" s="29"/>
      <c r="M21" s="30"/>
    </row>
    <row r="22" spans="2:13" x14ac:dyDescent="0.25">
      <c r="B22" s="4" t="s">
        <v>10</v>
      </c>
      <c r="C22" s="6">
        <f>AVERAGE(C21:F21)</f>
        <v>8.6683367043685094E-2</v>
      </c>
      <c r="D22" s="1"/>
      <c r="E22" s="1"/>
      <c r="F22" s="1"/>
      <c r="G22" s="1"/>
    </row>
  </sheetData>
  <mergeCells count="1">
    <mergeCell ref="I2:M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ID_4532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Mitko Stoychev</dc:creator>
  <cp:lastModifiedBy>Mitko Stoychev</cp:lastModifiedBy>
  <dcterms:created xsi:type="dcterms:W3CDTF">2023-05-20T15:14:50Z</dcterms:created>
  <dcterms:modified xsi:type="dcterms:W3CDTF">2023-05-25T10:11:27Z</dcterms:modified>
</cp:coreProperties>
</file>