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yaneckert/Documents/GitHub/Mcav-microsats/"/>
    </mc:Choice>
  </mc:AlternateContent>
  <bookViews>
    <workbookView xWindow="2040" yWindow="2180" windowWidth="19200" windowHeight="15540" activeTab="5"/>
  </bookViews>
  <sheets>
    <sheet name="Primer Sequences" sheetId="7" r:id="rId1"/>
    <sheet name="Primer Dilutions" sheetId="6" r:id="rId2"/>
    <sheet name="Primer Triplex" sheetId="3" r:id="rId3"/>
    <sheet name="Primer Multiplex" sheetId="2" r:id="rId4"/>
    <sheet name="Microsat Lab Notebook" sheetId="4" r:id="rId5"/>
    <sheet name="Microsat Dilution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6" i="5" l="1"/>
  <c r="C112" i="5"/>
  <c r="D102" i="5"/>
  <c r="D108" i="5"/>
  <c r="E98" i="5"/>
  <c r="E104" i="5"/>
  <c r="E110" i="5"/>
  <c r="F100" i="5"/>
  <c r="F106" i="5"/>
  <c r="F112" i="5"/>
  <c r="G102" i="5"/>
  <c r="G108" i="5"/>
  <c r="H98" i="5"/>
  <c r="H104" i="5"/>
  <c r="H110" i="5"/>
  <c r="I100" i="5"/>
  <c r="I106" i="5"/>
  <c r="I112" i="5"/>
  <c r="J102" i="5"/>
  <c r="J108" i="5"/>
  <c r="K98" i="5"/>
  <c r="K104" i="5"/>
  <c r="K110" i="5"/>
  <c r="L100" i="5"/>
  <c r="L106" i="5"/>
  <c r="L112" i="5"/>
  <c r="M102" i="5"/>
  <c r="M106" i="5"/>
  <c r="K106" i="5"/>
  <c r="J106" i="5"/>
  <c r="H106" i="5"/>
  <c r="G106" i="5"/>
  <c r="E106" i="5"/>
  <c r="D106" i="5"/>
  <c r="B106" i="5"/>
  <c r="M112" i="5"/>
  <c r="B104" i="5"/>
  <c r="B110" i="5"/>
  <c r="C100" i="5"/>
  <c r="K112" i="5"/>
  <c r="J112" i="5"/>
  <c r="H112" i="5"/>
  <c r="G112" i="5"/>
  <c r="E112" i="5"/>
  <c r="D112" i="5"/>
  <c r="B112" i="5"/>
  <c r="M110" i="5"/>
  <c r="L110" i="5"/>
  <c r="J110" i="5"/>
  <c r="I110" i="5"/>
  <c r="G110" i="5"/>
  <c r="F110" i="5"/>
  <c r="D110" i="5"/>
  <c r="C110" i="5"/>
  <c r="L108" i="5"/>
  <c r="K108" i="5"/>
  <c r="I108" i="5"/>
  <c r="H108" i="5"/>
  <c r="F108" i="5"/>
  <c r="E108" i="5"/>
  <c r="C108" i="5"/>
  <c r="B108" i="5"/>
  <c r="M104" i="5"/>
  <c r="L104" i="5"/>
  <c r="J104" i="5"/>
  <c r="I104" i="5"/>
  <c r="G104" i="5"/>
  <c r="F104" i="5"/>
  <c r="D104" i="5"/>
  <c r="C104" i="5"/>
  <c r="L102" i="5"/>
  <c r="K102" i="5"/>
  <c r="I102" i="5"/>
  <c r="H102" i="5"/>
  <c r="F102" i="5"/>
  <c r="E102" i="5"/>
  <c r="C102" i="5"/>
  <c r="B102" i="5"/>
  <c r="M100" i="5"/>
  <c r="K100" i="5"/>
  <c r="J100" i="5"/>
  <c r="H100" i="5"/>
  <c r="G100" i="5"/>
  <c r="E100" i="5"/>
  <c r="D100" i="5"/>
  <c r="B100" i="5"/>
  <c r="M98" i="5"/>
  <c r="L98" i="5"/>
  <c r="J98" i="5"/>
  <c r="I98" i="5"/>
  <c r="G98" i="5"/>
  <c r="F98" i="5"/>
  <c r="D98" i="5"/>
  <c r="C98" i="5"/>
  <c r="M93" i="5"/>
  <c r="B85" i="5"/>
  <c r="B91" i="5"/>
  <c r="C81" i="5"/>
  <c r="C87" i="5"/>
  <c r="C93" i="5"/>
  <c r="D83" i="5"/>
  <c r="D89" i="5"/>
  <c r="E79" i="5"/>
  <c r="E85" i="5"/>
  <c r="E91" i="5"/>
  <c r="F81" i="5"/>
  <c r="F87" i="5"/>
  <c r="F93" i="5"/>
  <c r="G83" i="5"/>
  <c r="G89" i="5"/>
  <c r="H79" i="5"/>
  <c r="H85" i="5"/>
  <c r="H91" i="5"/>
  <c r="I81" i="5"/>
  <c r="I87" i="5"/>
  <c r="I93" i="5"/>
  <c r="J83" i="5"/>
  <c r="J89" i="5"/>
  <c r="K79" i="5"/>
  <c r="K85" i="5"/>
  <c r="K91" i="5"/>
  <c r="L81" i="5"/>
  <c r="L87" i="5"/>
  <c r="L93" i="5"/>
  <c r="K93" i="5"/>
  <c r="J93" i="5"/>
  <c r="H93" i="5"/>
  <c r="G93" i="5"/>
  <c r="E93" i="5"/>
  <c r="D93" i="5"/>
  <c r="B93" i="5"/>
  <c r="M91" i="5"/>
  <c r="L91" i="5"/>
  <c r="J91" i="5"/>
  <c r="I91" i="5"/>
  <c r="G91" i="5"/>
  <c r="F91" i="5"/>
  <c r="D91" i="5"/>
  <c r="C91" i="5"/>
  <c r="L89" i="5"/>
  <c r="K89" i="5"/>
  <c r="I89" i="5"/>
  <c r="H89" i="5"/>
  <c r="F89" i="5"/>
  <c r="E89" i="5"/>
  <c r="C89" i="5"/>
  <c r="B89" i="5"/>
  <c r="M83" i="5"/>
  <c r="M87" i="5"/>
  <c r="K87" i="5"/>
  <c r="J87" i="5"/>
  <c r="H87" i="5"/>
  <c r="G87" i="5"/>
  <c r="E87" i="5"/>
  <c r="D87" i="5"/>
  <c r="B87" i="5"/>
  <c r="M85" i="5"/>
  <c r="L85" i="5"/>
  <c r="J85" i="5"/>
  <c r="I85" i="5"/>
  <c r="G85" i="5"/>
  <c r="F85" i="5"/>
  <c r="D85" i="5"/>
  <c r="C85" i="5"/>
  <c r="L83" i="5"/>
  <c r="K83" i="5"/>
  <c r="I83" i="5"/>
  <c r="H83" i="5"/>
  <c r="F83" i="5"/>
  <c r="E83" i="5"/>
  <c r="C83" i="5"/>
  <c r="B83" i="5"/>
  <c r="M81" i="5"/>
  <c r="K81" i="5"/>
  <c r="J81" i="5"/>
  <c r="H81" i="5"/>
  <c r="G81" i="5"/>
  <c r="E81" i="5"/>
  <c r="D81" i="5"/>
  <c r="B81" i="5"/>
  <c r="M79" i="5"/>
  <c r="L79" i="5"/>
  <c r="J79" i="5"/>
  <c r="I79" i="5"/>
  <c r="G79" i="5"/>
  <c r="F79" i="5"/>
  <c r="D79" i="5"/>
  <c r="C79" i="5"/>
  <c r="M74" i="5"/>
  <c r="B66" i="5"/>
  <c r="B72" i="5"/>
  <c r="C62" i="5"/>
  <c r="C68" i="5"/>
  <c r="C74" i="5"/>
  <c r="D64" i="5"/>
  <c r="D70" i="5"/>
  <c r="E60" i="5"/>
  <c r="E66" i="5"/>
  <c r="E72" i="5"/>
  <c r="F62" i="5"/>
  <c r="F68" i="5"/>
  <c r="F74" i="5"/>
  <c r="G64" i="5"/>
  <c r="G70" i="5"/>
  <c r="H60" i="5"/>
  <c r="H66" i="5"/>
  <c r="H72" i="5"/>
  <c r="I62" i="5"/>
  <c r="I68" i="5"/>
  <c r="I74" i="5"/>
  <c r="J64" i="5"/>
  <c r="J70" i="5"/>
  <c r="K60" i="5"/>
  <c r="K66" i="5"/>
  <c r="K72" i="5"/>
  <c r="L62" i="5"/>
  <c r="L68" i="5"/>
  <c r="L74" i="5"/>
  <c r="K74" i="5"/>
  <c r="J74" i="5"/>
  <c r="H74" i="5"/>
  <c r="G74" i="5"/>
  <c r="E74" i="5"/>
  <c r="D74" i="5"/>
  <c r="B74" i="5"/>
  <c r="M72" i="5"/>
  <c r="L72" i="5"/>
  <c r="J72" i="5"/>
  <c r="I72" i="5"/>
  <c r="G72" i="5"/>
  <c r="F72" i="5"/>
  <c r="D72" i="5"/>
  <c r="C72" i="5"/>
  <c r="L70" i="5"/>
  <c r="K70" i="5"/>
  <c r="I70" i="5"/>
  <c r="H70" i="5"/>
  <c r="F70" i="5"/>
  <c r="E70" i="5"/>
  <c r="C70" i="5"/>
  <c r="B70" i="5"/>
  <c r="M64" i="5"/>
  <c r="M68" i="5"/>
  <c r="K68" i="5"/>
  <c r="J68" i="5"/>
  <c r="H68" i="5"/>
  <c r="G68" i="5"/>
  <c r="E68" i="5"/>
  <c r="D68" i="5"/>
  <c r="B68" i="5"/>
  <c r="M66" i="5"/>
  <c r="L66" i="5"/>
  <c r="J66" i="5"/>
  <c r="I66" i="5"/>
  <c r="G66" i="5"/>
  <c r="F66" i="5"/>
  <c r="D66" i="5"/>
  <c r="C66" i="5"/>
  <c r="L64" i="5"/>
  <c r="K64" i="5"/>
  <c r="I64" i="5"/>
  <c r="H64" i="5"/>
  <c r="F64" i="5"/>
  <c r="E64" i="5"/>
  <c r="C64" i="5"/>
  <c r="B64" i="5"/>
  <c r="M62" i="5"/>
  <c r="K62" i="5"/>
  <c r="J62" i="5"/>
  <c r="H62" i="5"/>
  <c r="G62" i="5"/>
  <c r="E62" i="5"/>
  <c r="D62" i="5"/>
  <c r="B62" i="5"/>
  <c r="M60" i="5"/>
  <c r="L60" i="5"/>
  <c r="J60" i="5"/>
  <c r="I60" i="5"/>
  <c r="G60" i="5"/>
  <c r="F60" i="5"/>
  <c r="D60" i="5"/>
  <c r="C60" i="5"/>
  <c r="M55" i="5"/>
  <c r="B47" i="5"/>
  <c r="B53" i="5"/>
  <c r="C43" i="5"/>
  <c r="C49" i="5"/>
  <c r="C55" i="5"/>
  <c r="D45" i="5"/>
  <c r="D51" i="5"/>
  <c r="E41" i="5"/>
  <c r="E47" i="5"/>
  <c r="E53" i="5"/>
  <c r="F43" i="5"/>
  <c r="F49" i="5"/>
  <c r="F55" i="5"/>
  <c r="G45" i="5"/>
  <c r="G51" i="5"/>
  <c r="H41" i="5"/>
  <c r="H47" i="5"/>
  <c r="H53" i="5"/>
  <c r="I43" i="5"/>
  <c r="I49" i="5"/>
  <c r="I55" i="5"/>
  <c r="J45" i="5"/>
  <c r="J51" i="5"/>
  <c r="K41" i="5"/>
  <c r="K47" i="5"/>
  <c r="K53" i="5"/>
  <c r="L43" i="5"/>
  <c r="L49" i="5"/>
  <c r="L55" i="5"/>
  <c r="K55" i="5"/>
  <c r="J55" i="5"/>
  <c r="H55" i="5"/>
  <c r="G55" i="5"/>
  <c r="E55" i="5"/>
  <c r="D55" i="5"/>
  <c r="B55" i="5"/>
  <c r="M53" i="5"/>
  <c r="L53" i="5"/>
  <c r="J53" i="5"/>
  <c r="I53" i="5"/>
  <c r="G53" i="5"/>
  <c r="F53" i="5"/>
  <c r="D53" i="5"/>
  <c r="C53" i="5"/>
  <c r="L51" i="5"/>
  <c r="K51" i="5"/>
  <c r="I51" i="5"/>
  <c r="H51" i="5"/>
  <c r="F51" i="5"/>
  <c r="E51" i="5"/>
  <c r="C51" i="5"/>
  <c r="B51" i="5"/>
  <c r="M45" i="5"/>
  <c r="M49" i="5"/>
  <c r="K49" i="5"/>
  <c r="J49" i="5"/>
  <c r="H49" i="5"/>
  <c r="G49" i="5"/>
  <c r="E49" i="5"/>
  <c r="D49" i="5"/>
  <c r="B49" i="5"/>
  <c r="M47" i="5"/>
  <c r="L47" i="5"/>
  <c r="J47" i="5"/>
  <c r="I47" i="5"/>
  <c r="G47" i="5"/>
  <c r="F47" i="5"/>
  <c r="D47" i="5"/>
  <c r="C47" i="5"/>
  <c r="L45" i="5"/>
  <c r="K45" i="5"/>
  <c r="I45" i="5"/>
  <c r="H45" i="5"/>
  <c r="F45" i="5"/>
  <c r="E45" i="5"/>
  <c r="C45" i="5"/>
  <c r="B45" i="5"/>
  <c r="M43" i="5"/>
  <c r="K43" i="5"/>
  <c r="J43" i="5"/>
  <c r="H43" i="5"/>
  <c r="G43" i="5"/>
  <c r="E43" i="5"/>
  <c r="D43" i="5"/>
  <c r="B43" i="5"/>
  <c r="M41" i="5"/>
  <c r="L41" i="5"/>
  <c r="J41" i="5"/>
  <c r="I41" i="5"/>
  <c r="G41" i="5"/>
  <c r="F41" i="5"/>
  <c r="D41" i="5"/>
  <c r="C41" i="5"/>
  <c r="M36" i="5"/>
  <c r="B28" i="5"/>
  <c r="B34" i="5"/>
  <c r="C24" i="5"/>
  <c r="C30" i="5"/>
  <c r="C36" i="5"/>
  <c r="D26" i="5"/>
  <c r="D32" i="5"/>
  <c r="E22" i="5"/>
  <c r="E28" i="5"/>
  <c r="E34" i="5"/>
  <c r="F24" i="5"/>
  <c r="F30" i="5"/>
  <c r="F36" i="5"/>
  <c r="G26" i="5"/>
  <c r="G32" i="5"/>
  <c r="H22" i="5"/>
  <c r="H28" i="5"/>
  <c r="H34" i="5"/>
  <c r="I24" i="5"/>
  <c r="I30" i="5"/>
  <c r="I36" i="5"/>
  <c r="J26" i="5"/>
  <c r="J32" i="5"/>
  <c r="K22" i="5"/>
  <c r="K28" i="5"/>
  <c r="K34" i="5"/>
  <c r="L24" i="5"/>
  <c r="L30" i="5"/>
  <c r="L36" i="5"/>
  <c r="K36" i="5"/>
  <c r="J36" i="5"/>
  <c r="H36" i="5"/>
  <c r="G36" i="5"/>
  <c r="E36" i="5"/>
  <c r="D36" i="5"/>
  <c r="B36" i="5"/>
  <c r="M34" i="5"/>
  <c r="L34" i="5"/>
  <c r="J34" i="5"/>
  <c r="I34" i="5"/>
  <c r="G34" i="5"/>
  <c r="F34" i="5"/>
  <c r="D34" i="5"/>
  <c r="C34" i="5"/>
  <c r="L32" i="5"/>
  <c r="K32" i="5"/>
  <c r="I32" i="5"/>
  <c r="H32" i="5"/>
  <c r="F32" i="5"/>
  <c r="E32" i="5"/>
  <c r="C32" i="5"/>
  <c r="B32" i="5"/>
  <c r="M26" i="5"/>
  <c r="M30" i="5"/>
  <c r="K30" i="5"/>
  <c r="J30" i="5"/>
  <c r="H30" i="5"/>
  <c r="G30" i="5"/>
  <c r="E30" i="5"/>
  <c r="D30" i="5"/>
  <c r="B30" i="5"/>
  <c r="M28" i="5"/>
  <c r="L28" i="5"/>
  <c r="J28" i="5"/>
  <c r="I28" i="5"/>
  <c r="G28" i="5"/>
  <c r="F28" i="5"/>
  <c r="D28" i="5"/>
  <c r="C28" i="5"/>
  <c r="L26" i="5"/>
  <c r="K26" i="5"/>
  <c r="I26" i="5"/>
  <c r="H26" i="5"/>
  <c r="F26" i="5"/>
  <c r="E26" i="5"/>
  <c r="C26" i="5"/>
  <c r="B26" i="5"/>
  <c r="M24" i="5"/>
  <c r="K24" i="5"/>
  <c r="J24" i="5"/>
  <c r="H24" i="5"/>
  <c r="G24" i="5"/>
  <c r="E24" i="5"/>
  <c r="D24" i="5"/>
  <c r="B24" i="5"/>
  <c r="M22" i="5"/>
  <c r="L22" i="5"/>
  <c r="J22" i="5"/>
  <c r="I22" i="5"/>
  <c r="G22" i="5"/>
  <c r="F22" i="5"/>
  <c r="D22" i="5"/>
  <c r="C22" i="5"/>
  <c r="B5" i="5"/>
  <c r="B9" i="5"/>
  <c r="B15" i="5"/>
  <c r="C5" i="5"/>
  <c r="C11" i="5"/>
  <c r="C17" i="5"/>
  <c r="D7" i="5"/>
  <c r="D13" i="5"/>
  <c r="E3" i="5"/>
  <c r="E9" i="5"/>
  <c r="E15" i="5"/>
  <c r="F5" i="5"/>
  <c r="F11" i="5"/>
  <c r="F17" i="5"/>
  <c r="G7" i="5"/>
  <c r="G13" i="5"/>
  <c r="H3" i="5"/>
  <c r="H9" i="5"/>
  <c r="H15" i="5"/>
  <c r="I5" i="5"/>
  <c r="I11" i="5"/>
  <c r="I17" i="5"/>
  <c r="J7" i="5"/>
  <c r="J13" i="5"/>
  <c r="K3" i="5"/>
  <c r="K9" i="5"/>
  <c r="K15" i="5"/>
  <c r="L5" i="5"/>
  <c r="L11" i="5"/>
  <c r="L17" i="5"/>
  <c r="M7" i="5"/>
  <c r="M17" i="5"/>
  <c r="K17" i="5"/>
  <c r="M15" i="5"/>
  <c r="L15" i="5"/>
  <c r="L13" i="5"/>
  <c r="K13" i="5"/>
  <c r="M11" i="5"/>
  <c r="K11" i="5"/>
  <c r="M9" i="5"/>
  <c r="L9" i="5"/>
  <c r="L7" i="5"/>
  <c r="K7" i="5"/>
  <c r="M5" i="5"/>
  <c r="K5" i="5"/>
  <c r="M3" i="5"/>
  <c r="L3" i="5"/>
  <c r="J17" i="5"/>
  <c r="H17" i="5"/>
  <c r="J15" i="5"/>
  <c r="I15" i="5"/>
  <c r="I13" i="5"/>
  <c r="H13" i="5"/>
  <c r="J11" i="5"/>
  <c r="H11" i="5"/>
  <c r="J9" i="5"/>
  <c r="I9" i="5"/>
  <c r="I7" i="5"/>
  <c r="H7" i="5"/>
  <c r="J5" i="5"/>
  <c r="H5" i="5"/>
  <c r="J3" i="5"/>
  <c r="I3" i="5"/>
  <c r="G17" i="5"/>
  <c r="E17" i="5"/>
  <c r="G15" i="5"/>
  <c r="F15" i="5"/>
  <c r="F13" i="5"/>
  <c r="E13" i="5"/>
  <c r="G11" i="5"/>
  <c r="E11" i="5"/>
  <c r="G9" i="5"/>
  <c r="F9" i="5"/>
  <c r="F7" i="5"/>
  <c r="E7" i="5"/>
  <c r="G5" i="5"/>
  <c r="E5" i="5"/>
  <c r="G3" i="5"/>
  <c r="F3" i="5"/>
  <c r="D17" i="5"/>
  <c r="D15" i="5"/>
  <c r="D11" i="5"/>
  <c r="D9" i="5"/>
  <c r="D5" i="5"/>
  <c r="D3" i="5"/>
  <c r="C15" i="5"/>
  <c r="C13" i="5"/>
  <c r="C9" i="5"/>
  <c r="C7" i="5"/>
  <c r="C3" i="5"/>
  <c r="B17" i="5"/>
  <c r="B13" i="5"/>
  <c r="B11" i="5"/>
  <c r="B7" i="5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C25" i="4"/>
  <c r="D25" i="4"/>
  <c r="E25" i="4"/>
  <c r="F25" i="4"/>
  <c r="G25" i="4"/>
  <c r="H25" i="4"/>
  <c r="I25" i="4"/>
  <c r="J25" i="4"/>
  <c r="K25" i="4"/>
  <c r="L25" i="4"/>
  <c r="M25" i="4"/>
  <c r="F23" i="6"/>
  <c r="I23" i="6"/>
  <c r="J23" i="6"/>
  <c r="C23" i="6"/>
  <c r="C22" i="6"/>
  <c r="C21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3" i="6"/>
  <c r="F21" i="6"/>
  <c r="I21" i="6"/>
  <c r="J21" i="6"/>
  <c r="L21" i="6"/>
  <c r="F22" i="6"/>
  <c r="I22" i="6"/>
  <c r="J22" i="6"/>
  <c r="L22" i="6"/>
  <c r="L23" i="6"/>
  <c r="B6" i="4"/>
  <c r="B9" i="4"/>
  <c r="C4" i="4"/>
  <c r="C7" i="4"/>
  <c r="C10" i="4"/>
  <c r="D5" i="4"/>
  <c r="D8" i="4"/>
  <c r="D10" i="4"/>
  <c r="E3" i="4"/>
  <c r="E6" i="4"/>
  <c r="E9" i="4"/>
  <c r="F4" i="4"/>
  <c r="F7" i="4"/>
  <c r="F10" i="4"/>
  <c r="G5" i="4"/>
  <c r="G8" i="4"/>
  <c r="G10" i="4"/>
  <c r="H3" i="4"/>
  <c r="H6" i="4"/>
  <c r="H9" i="4"/>
  <c r="I4" i="4"/>
  <c r="I7" i="4"/>
  <c r="I10" i="4"/>
  <c r="J5" i="4"/>
  <c r="J8" i="4"/>
  <c r="J10" i="4"/>
  <c r="K3" i="4"/>
  <c r="K6" i="4"/>
  <c r="K9" i="4"/>
  <c r="L4" i="4"/>
  <c r="L7" i="4"/>
  <c r="L10" i="4"/>
  <c r="K10" i="4"/>
  <c r="H10" i="4"/>
  <c r="E10" i="4"/>
  <c r="B10" i="4"/>
  <c r="L9" i="4"/>
  <c r="J9" i="4"/>
  <c r="I9" i="4"/>
  <c r="G9" i="4"/>
  <c r="F9" i="4"/>
  <c r="D9" i="4"/>
  <c r="C9" i="4"/>
  <c r="L8" i="4"/>
  <c r="K8" i="4"/>
  <c r="I8" i="4"/>
  <c r="H8" i="4"/>
  <c r="F8" i="4"/>
  <c r="E8" i="4"/>
  <c r="C8" i="4"/>
  <c r="B8" i="4"/>
  <c r="M5" i="4"/>
  <c r="M7" i="4"/>
  <c r="K7" i="4"/>
  <c r="J7" i="4"/>
  <c r="H7" i="4"/>
  <c r="G7" i="4"/>
  <c r="E7" i="4"/>
  <c r="D7" i="4"/>
  <c r="B7" i="4"/>
  <c r="M6" i="4"/>
  <c r="L6" i="4"/>
  <c r="J6" i="4"/>
  <c r="I6" i="4"/>
  <c r="G6" i="4"/>
  <c r="F6" i="4"/>
  <c r="D6" i="4"/>
  <c r="C6" i="4"/>
  <c r="L5" i="4"/>
  <c r="K5" i="4"/>
  <c r="I5" i="4"/>
  <c r="H5" i="4"/>
  <c r="F5" i="4"/>
  <c r="E5" i="4"/>
  <c r="C5" i="4"/>
  <c r="B5" i="4"/>
  <c r="M4" i="4"/>
  <c r="K4" i="4"/>
  <c r="J4" i="4"/>
  <c r="H4" i="4"/>
  <c r="G4" i="4"/>
  <c r="E4" i="4"/>
  <c r="D4" i="4"/>
  <c r="B4" i="4"/>
  <c r="M3" i="4"/>
  <c r="L3" i="4"/>
  <c r="J3" i="4"/>
  <c r="I3" i="4"/>
  <c r="G3" i="4"/>
  <c r="F3" i="4"/>
  <c r="D3" i="4"/>
  <c r="C3" i="4"/>
  <c r="L20" i="6"/>
  <c r="F20" i="6"/>
  <c r="I20" i="6"/>
  <c r="J20" i="6"/>
  <c r="L19" i="6"/>
  <c r="F19" i="6"/>
  <c r="I19" i="6"/>
  <c r="J19" i="6"/>
  <c r="L18" i="6"/>
  <c r="F18" i="6"/>
  <c r="I18" i="6"/>
  <c r="J18" i="6"/>
  <c r="L17" i="6"/>
  <c r="F17" i="6"/>
  <c r="I17" i="6"/>
  <c r="J17" i="6"/>
  <c r="L16" i="6"/>
  <c r="F16" i="6"/>
  <c r="I16" i="6"/>
  <c r="J16" i="6"/>
  <c r="L15" i="6"/>
  <c r="F15" i="6"/>
  <c r="I15" i="6"/>
  <c r="J15" i="6"/>
  <c r="L14" i="6"/>
  <c r="F14" i="6"/>
  <c r="I14" i="6"/>
  <c r="J14" i="6"/>
  <c r="L13" i="6"/>
  <c r="F13" i="6"/>
  <c r="I13" i="6"/>
  <c r="J13" i="6"/>
  <c r="L12" i="6"/>
  <c r="F12" i="6"/>
  <c r="I12" i="6"/>
  <c r="J12" i="6"/>
  <c r="L11" i="6"/>
  <c r="F11" i="6"/>
  <c r="I11" i="6"/>
  <c r="J11" i="6"/>
  <c r="L10" i="6"/>
  <c r="F10" i="6"/>
  <c r="I10" i="6"/>
  <c r="J10" i="6"/>
  <c r="L9" i="6"/>
  <c r="F9" i="6"/>
  <c r="I9" i="6"/>
  <c r="J9" i="6"/>
  <c r="L8" i="6"/>
  <c r="F8" i="6"/>
  <c r="I8" i="6"/>
  <c r="J8" i="6"/>
  <c r="L7" i="6"/>
  <c r="F7" i="6"/>
  <c r="I7" i="6"/>
  <c r="J7" i="6"/>
  <c r="L6" i="6"/>
  <c r="F6" i="6"/>
  <c r="I6" i="6"/>
  <c r="J6" i="6"/>
  <c r="L5" i="6"/>
  <c r="F5" i="6"/>
  <c r="I5" i="6"/>
  <c r="J5" i="6"/>
  <c r="L4" i="6"/>
  <c r="F4" i="6"/>
  <c r="I4" i="6"/>
  <c r="J4" i="6"/>
  <c r="L3" i="6"/>
  <c r="F3" i="6"/>
  <c r="I3" i="6"/>
  <c r="J3" i="6"/>
  <c r="D3" i="3"/>
  <c r="C3" i="3"/>
  <c r="D5" i="3"/>
  <c r="C5" i="3"/>
  <c r="C4" i="3"/>
  <c r="P15" i="4"/>
  <c r="P16" i="4"/>
  <c r="P14" i="4"/>
  <c r="O18" i="4"/>
  <c r="P18" i="4"/>
  <c r="J3" i="2"/>
  <c r="J4" i="2"/>
  <c r="J5" i="2"/>
  <c r="J6" i="2"/>
  <c r="J7" i="2"/>
  <c r="J8" i="2"/>
  <c r="J9" i="2"/>
  <c r="J10" i="2"/>
  <c r="J11" i="2"/>
  <c r="K3" i="2"/>
  <c r="D12" i="2"/>
  <c r="K12" i="2"/>
  <c r="J23" i="2"/>
  <c r="J24" i="2"/>
  <c r="J25" i="2"/>
  <c r="J26" i="2"/>
  <c r="J27" i="2"/>
  <c r="J28" i="2"/>
  <c r="K21" i="2"/>
  <c r="D3" i="2"/>
  <c r="B7" i="3"/>
  <c r="C7" i="3"/>
  <c r="J12" i="2"/>
  <c r="J13" i="2"/>
  <c r="J14" i="2"/>
  <c r="J15" i="2"/>
  <c r="J16" i="2"/>
  <c r="J17" i="2"/>
  <c r="J18" i="2"/>
  <c r="J19" i="2"/>
  <c r="J20" i="2"/>
</calcChain>
</file>

<file path=xl/sharedStrings.xml><?xml version="1.0" encoding="utf-8"?>
<sst xmlns="http://schemas.openxmlformats.org/spreadsheetml/2006/main" count="320" uniqueCount="169">
  <si>
    <t>Total Vol</t>
  </si>
  <si>
    <t>Primer</t>
  </si>
  <si>
    <t>Aliquot Vol</t>
  </si>
  <si>
    <t>Plex</t>
  </si>
  <si>
    <t>29 F</t>
  </si>
  <si>
    <t>29 R</t>
  </si>
  <si>
    <t>41 F</t>
  </si>
  <si>
    <t>41 R</t>
  </si>
  <si>
    <t>49 F</t>
  </si>
  <si>
    <t>49 R</t>
  </si>
  <si>
    <t>A</t>
  </si>
  <si>
    <t>B</t>
  </si>
  <si>
    <t>C</t>
  </si>
  <si>
    <t>46 F</t>
  </si>
  <si>
    <t>46R</t>
  </si>
  <si>
    <t>65 F</t>
  </si>
  <si>
    <t>65 R</t>
  </si>
  <si>
    <t>97 F</t>
  </si>
  <si>
    <t>97 R</t>
  </si>
  <si>
    <t>4 F</t>
  </si>
  <si>
    <t>4 R</t>
  </si>
  <si>
    <t>18 F</t>
  </si>
  <si>
    <t>18 R</t>
  </si>
  <si>
    <t>114 F</t>
  </si>
  <si>
    <t>114 R</t>
  </si>
  <si>
    <t>Multiplex 10X Primer Mixes for 1/2 plate</t>
  </si>
  <si>
    <t>Multiplex 10X Primer Mixes for full plate</t>
  </si>
  <si>
    <t>Triplex</t>
  </si>
  <si>
    <t>Component</t>
  </si>
  <si>
    <t>Rxn Volume</t>
  </si>
  <si>
    <t>Notes</t>
  </si>
  <si>
    <t>Master Mix</t>
  </si>
  <si>
    <t>10x Primer Mix Includes: F Primers (3)     Fluor-tag Primers (3)                R Primers (3)</t>
  </si>
  <si>
    <t>1: 29, 41, 49                             2: 46, 65, 97                             3: 4, 18, 114</t>
  </si>
  <si>
    <t>RNase-free water</t>
  </si>
  <si>
    <t>Template DNA</t>
  </si>
  <si>
    <t>Total Volume</t>
  </si>
  <si>
    <t>D</t>
  </si>
  <si>
    <t>E</t>
  </si>
  <si>
    <t>F</t>
  </si>
  <si>
    <t>G</t>
  </si>
  <si>
    <t>H</t>
  </si>
  <si>
    <t>Rxn Volume (µl)</t>
  </si>
  <si>
    <t>PCR profile</t>
  </si>
  <si>
    <t>95ºC</t>
  </si>
  <si>
    <t>5 min</t>
  </si>
  <si>
    <t>30 s</t>
  </si>
  <si>
    <t>60ºC</t>
  </si>
  <si>
    <t>90 s</t>
  </si>
  <si>
    <t>72ºC</t>
  </si>
  <si>
    <t>30 min</t>
  </si>
  <si>
    <t>Target µM</t>
  </si>
  <si>
    <t>Aliquot Vol µL</t>
  </si>
  <si>
    <t>TE Vol µL</t>
  </si>
  <si>
    <t>Total Vol µL</t>
  </si>
  <si>
    <t>x 30 cycles</t>
  </si>
  <si>
    <t>Full Plate (µl)</t>
  </si>
  <si>
    <t>Locus</t>
  </si>
  <si>
    <t>Motif</t>
  </si>
  <si>
    <t>Primer Name</t>
  </si>
  <si>
    <t xml:space="preserve">Primer Sequence (5'–3') </t>
  </si>
  <si>
    <t>Universal Tail</t>
  </si>
  <si>
    <t>Tail Sequence (5'–3')</t>
  </si>
  <si>
    <t>Tail Size (bp)</t>
  </si>
  <si>
    <t>Allele Size Range (bp)</t>
  </si>
  <si>
    <t>Size Range with  Tail (bp)</t>
  </si>
  <si>
    <t>MC29</t>
  </si>
  <si>
    <t>(AAAC)7</t>
  </si>
  <si>
    <t>MC29_F</t>
  </si>
  <si>
    <t>NED-CAG GAC CAG GCT ACC GTG</t>
  </si>
  <si>
    <t>155–194</t>
  </si>
  <si>
    <t>173–212</t>
  </si>
  <si>
    <t>MC29_R</t>
  </si>
  <si>
    <t>MC41</t>
  </si>
  <si>
    <t>(GGTA) imperfect</t>
  </si>
  <si>
    <t>MC41_R</t>
  </si>
  <si>
    <t>6FAM-GCC TCC CTC GCG CCA</t>
  </si>
  <si>
    <t>344–448</t>
  </si>
  <si>
    <t>359–463</t>
  </si>
  <si>
    <t>MC41_F</t>
  </si>
  <si>
    <t>MC49</t>
  </si>
  <si>
    <t>(TGT)10</t>
  </si>
  <si>
    <t>MC49_F</t>
  </si>
  <si>
    <t>VIC-GCC TTG CCA GCC CGC</t>
  </si>
  <si>
    <t>192–384</t>
  </si>
  <si>
    <t>207–399</t>
  </si>
  <si>
    <t>MC49_R</t>
  </si>
  <si>
    <t>MC46</t>
  </si>
  <si>
    <t>(TTTTGT) imperfect</t>
  </si>
  <si>
    <t>MC46_F</t>
  </si>
  <si>
    <t>124–163</t>
  </si>
  <si>
    <t>142–181</t>
  </si>
  <si>
    <t>MC46_R</t>
  </si>
  <si>
    <t>MC65</t>
  </si>
  <si>
    <t>(TTTGGT)6</t>
  </si>
  <si>
    <t>MC65_F</t>
  </si>
  <si>
    <t>112–172</t>
  </si>
  <si>
    <t>127–187</t>
  </si>
  <si>
    <t>MC65_R</t>
  </si>
  <si>
    <t>MC97</t>
  </si>
  <si>
    <t>(ACAA)6 ACAG (ACAA)</t>
  </si>
  <si>
    <t>MC97_F</t>
  </si>
  <si>
    <t>163–187</t>
  </si>
  <si>
    <t>178–202</t>
  </si>
  <si>
    <t>MC97_R</t>
  </si>
  <si>
    <t>MC4</t>
  </si>
  <si>
    <t>(TTA)7 T (TTA)2</t>
  </si>
  <si>
    <t>MC4_F</t>
  </si>
  <si>
    <t>97–222</t>
  </si>
  <si>
    <t>115–248</t>
  </si>
  <si>
    <t>MC4_R</t>
  </si>
  <si>
    <t>MC18</t>
  </si>
  <si>
    <t>(AAT)2 TAT (AAT)9</t>
  </si>
  <si>
    <t>MC18_F</t>
  </si>
  <si>
    <t>218–260</t>
  </si>
  <si>
    <t>233–275</t>
  </si>
  <si>
    <t>MC18_R</t>
  </si>
  <si>
    <t>MC114</t>
  </si>
  <si>
    <t>(TTG)10 [15bp insert] (TTG)6</t>
  </si>
  <si>
    <t>MC114_F</t>
  </si>
  <si>
    <t>152–230</t>
  </si>
  <si>
    <t>167–245</t>
  </si>
  <si>
    <t>MC114_R</t>
  </si>
  <si>
    <t>CAG GAC CAG GCT ACC GTG CTC CTT GGT CAC CCT ACA A</t>
  </si>
  <si>
    <t>GGT GAA GAA GCA GCC ATT GG</t>
  </si>
  <si>
    <t>GCC TCC CTC GCG CCA AAT TAC GCA ACA CTG TGC A</t>
  </si>
  <si>
    <t>TCG ACT GAC CGA AGT ACC T</t>
  </si>
  <si>
    <t>GCC TTG CCA GCC CGC ATT CCT CCA GTG ATG TAC CT</t>
  </si>
  <si>
    <t>CTG AGT TCC TGC CAT TAG G</t>
  </si>
  <si>
    <t>CAG GAC CAG GCT ACC GTG CGG TGT AGC TCT AGC AGG A</t>
  </si>
  <si>
    <t>ACT GAG TCG CAG CAT TTG G</t>
  </si>
  <si>
    <t>GCC TCC CTC GCG CCA TTT GTG ATT GGC CAG GGT G</t>
  </si>
  <si>
    <t>TTG TGC TGT GAA GCA TGA T</t>
  </si>
  <si>
    <t>GCC TTG CCA GCC CGC ACA TGT GGC CTT GTT ACC A</t>
  </si>
  <si>
    <t>CGA ACA TCA GTG ACA ACC T</t>
  </si>
  <si>
    <t>CAG GAC CAG GCT ACC GTG ACG ATC AAG ACT CCA ACG A</t>
  </si>
  <si>
    <t>GCT CTT CGT GAA CAC TGA GG</t>
  </si>
  <si>
    <t>GCC TCC CTC GCG CCA GGA GAA CTG GAT ACC ATG TC</t>
  </si>
  <si>
    <t>TAT GGT CCT GGG ACA ACT T</t>
  </si>
  <si>
    <t>GCC TTG CCA GCC CGC ACT GTA GAT CGA GGC GTT TC</t>
  </si>
  <si>
    <t>TCT GTT CCT CTG ACT CTT TCG</t>
  </si>
  <si>
    <t>From Original Primer Stocks</t>
  </si>
  <si>
    <t>nmol</t>
  </si>
  <si>
    <t>Nanodrop of stock</t>
  </si>
  <si>
    <t>MW</t>
  </si>
  <si>
    <t>Aliquot µM</t>
  </si>
  <si>
    <t>Desired Aliquot Vol</t>
  </si>
  <si>
    <t>Desired Aliquot µM</t>
  </si>
  <si>
    <t>Vol stock to add</t>
  </si>
  <si>
    <t>Vol TE to add</t>
  </si>
  <si>
    <t>Nanodrop of New Aliquot</t>
  </si>
  <si>
    <t>Final Aliquot µM</t>
  </si>
  <si>
    <t>FULL PLATE:</t>
  </si>
  <si>
    <t>Aliquot 3.5µLfor each forward primer (need 2ul per run)</t>
  </si>
  <si>
    <t>TAIL_A</t>
  </si>
  <si>
    <t>TAIL_B</t>
  </si>
  <si>
    <t>TAIL_C</t>
  </si>
  <si>
    <t>Aliquot 7.5 µL for each Tail</t>
  </si>
  <si>
    <t>µL TE to add for 100 µM stock</t>
  </si>
  <si>
    <t>Aliquot 5.5µL for each reverse primer (need 4ul per run)</t>
  </si>
  <si>
    <t>– C</t>
  </si>
  <si>
    <t>Template Dilution Plate 2 layout</t>
  </si>
  <si>
    <t>M.cav microsat Plate 6 layout</t>
  </si>
  <si>
    <t>M.cav Microsat Dilution Plate 4 Layout</t>
  </si>
  <si>
    <t>M.cav Microsat Dilution Plate 3 Layout</t>
  </si>
  <si>
    <t>M.cav Microsat Dilution Plate 5 Layout</t>
  </si>
  <si>
    <t>M.cav Microsat Dilution Plate 6 Layout</t>
  </si>
  <si>
    <t>M.cav Microsat Dilution Plate 1 Layout</t>
  </si>
  <si>
    <t>M.cav Microsat Dilution Plate 2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</si>
</sst>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377"/>
        <bgColor indexed="64"/>
      </patternFill>
    </fill>
    <fill>
      <patternFill patternType="solid">
        <fgColor rgb="FFCEEE69"/>
        <bgColor indexed="64"/>
      </patternFill>
    </fill>
    <fill>
      <patternFill patternType="solid">
        <fgColor rgb="FFE09690"/>
        <bgColor indexed="64"/>
      </patternFill>
    </fill>
    <fill>
      <patternFill patternType="solid">
        <fgColor rgb="FF77DFD8"/>
        <bgColor indexed="64"/>
      </patternFill>
    </fill>
    <fill>
      <patternFill patternType="solid">
        <fgColor rgb="FF9CD9F1"/>
        <bgColor indexed="64"/>
      </patternFill>
    </fill>
    <fill>
      <patternFill patternType="solid">
        <fgColor rgb="FFFBB1F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8" xfId="0" applyBorder="1"/>
    <xf numFmtId="0" fontId="2" fillId="0" borderId="9" xfId="0" applyFont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2" fontId="1" fillId="0" borderId="17" xfId="0" applyNumberFormat="1" applyFont="1" applyFill="1" applyBorder="1" applyAlignment="1">
      <alignment horizontal="left"/>
    </xf>
    <xf numFmtId="2" fontId="1" fillId="0" borderId="17" xfId="0" applyNumberFormat="1" applyFont="1" applyBorder="1" applyAlignment="1">
      <alignment horizontal="left"/>
    </xf>
    <xf numFmtId="164" fontId="1" fillId="0" borderId="18" xfId="0" applyNumberFormat="1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2" fontId="1" fillId="0" borderId="4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4" fontId="1" fillId="0" borderId="20" xfId="0" applyNumberFormat="1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4" fontId="1" fillId="0" borderId="22" xfId="0" applyNumberFormat="1" applyFont="1" applyBorder="1" applyAlignment="1">
      <alignment horizontal="left"/>
    </xf>
    <xf numFmtId="2" fontId="1" fillId="0" borderId="22" xfId="0" applyNumberFormat="1" applyFont="1" applyBorder="1" applyAlignment="1">
      <alignment horizontal="left"/>
    </xf>
    <xf numFmtId="164" fontId="1" fillId="0" borderId="23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/>
    </xf>
    <xf numFmtId="0" fontId="1" fillId="0" borderId="22" xfId="0" applyFont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164" fontId="1" fillId="0" borderId="38" xfId="0" applyNumberFormat="1" applyFont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2" fontId="1" fillId="0" borderId="22" xfId="0" applyNumberFormat="1" applyFont="1" applyFill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" fillId="0" borderId="40" xfId="0" applyFont="1" applyBorder="1" applyAlignment="1">
      <alignment horizontal="left"/>
    </xf>
    <xf numFmtId="164" fontId="1" fillId="0" borderId="20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22" xfId="0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4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0" fillId="0" borderId="16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1" xfId="0" applyFill="1" applyBorder="1"/>
    <xf numFmtId="0" fontId="0" fillId="0" borderId="21" xfId="0" applyFill="1" applyBorder="1"/>
    <xf numFmtId="0" fontId="0" fillId="0" borderId="22" xfId="0" applyFill="1" applyBorder="1"/>
    <xf numFmtId="0" fontId="0" fillId="6" borderId="17" xfId="0" applyFill="1" applyBorder="1"/>
    <xf numFmtId="0" fontId="0" fillId="6" borderId="1" xfId="0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20" xfId="0" applyFill="1" applyBorder="1"/>
    <xf numFmtId="0" fontId="0" fillId="0" borderId="0" xfId="0" applyBorder="1" applyAlignment="1">
      <alignment horizontal="center"/>
    </xf>
    <xf numFmtId="20" fontId="0" fillId="0" borderId="36" xfId="0" applyNumberFormat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20" fontId="0" fillId="0" borderId="48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28" xfId="0" applyNumberFormat="1" applyBorder="1" applyAlignment="1">
      <alignment horizontal="center"/>
    </xf>
    <xf numFmtId="0" fontId="0" fillId="3" borderId="39" xfId="0" applyFill="1" applyBorder="1" applyAlignment="1">
      <alignment horizontal="left"/>
    </xf>
    <xf numFmtId="0" fontId="0" fillId="3" borderId="40" xfId="0" applyFill="1" applyBorder="1" applyAlignment="1">
      <alignment horizontal="left"/>
    </xf>
    <xf numFmtId="0" fontId="0" fillId="3" borderId="46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3" borderId="3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7" xfId="0" applyFill="1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8" xfId="0" applyFill="1" applyBorder="1" applyAlignment="1">
      <alignment horizontal="left"/>
    </xf>
    <xf numFmtId="0" fontId="0" fillId="4" borderId="3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7" xfId="0" applyFill="1" applyBorder="1" applyAlignment="1">
      <alignment horizontal="left"/>
    </xf>
    <xf numFmtId="0" fontId="0" fillId="5" borderId="35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8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7" xfId="0" applyFill="1" applyBorder="1" applyAlignment="1">
      <alignment horizontal="left"/>
    </xf>
    <xf numFmtId="0" fontId="0" fillId="5" borderId="39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46" xfId="0" applyFill="1" applyBorder="1" applyAlignment="1">
      <alignment horizontal="left"/>
    </xf>
    <xf numFmtId="0" fontId="0" fillId="0" borderId="20" xfId="0" applyFill="1" applyBorder="1"/>
    <xf numFmtId="0" fontId="0" fillId="0" borderId="23" xfId="0" applyFill="1" applyBorder="1"/>
    <xf numFmtId="0" fontId="0" fillId="0" borderId="0" xfId="0" applyAlignment="1">
      <alignment horizontal="right" vertical="center"/>
    </xf>
    <xf numFmtId="0" fontId="0" fillId="7" borderId="39" xfId="0" applyFill="1" applyBorder="1" applyAlignment="1">
      <alignment horizontal="left"/>
    </xf>
    <xf numFmtId="0" fontId="0" fillId="7" borderId="40" xfId="0" applyFill="1" applyBorder="1" applyAlignment="1">
      <alignment horizontal="left"/>
    </xf>
    <xf numFmtId="0" fontId="0" fillId="7" borderId="46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8" xfId="0" applyFill="1" applyBorder="1" applyAlignment="1">
      <alignment horizontal="left"/>
    </xf>
    <xf numFmtId="0" fontId="0" fillId="7" borderId="3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7" xfId="0" applyFill="1" applyBorder="1" applyAlignment="1">
      <alignment horizontal="left"/>
    </xf>
    <xf numFmtId="0" fontId="0" fillId="8" borderId="39" xfId="0" applyFill="1" applyBorder="1" applyAlignment="1">
      <alignment horizontal="left"/>
    </xf>
    <xf numFmtId="0" fontId="0" fillId="8" borderId="40" xfId="0" applyFill="1" applyBorder="1" applyAlignment="1">
      <alignment horizontal="left"/>
    </xf>
    <xf numFmtId="0" fontId="0" fillId="8" borderId="46" xfId="0" applyFill="1" applyBorder="1" applyAlignment="1">
      <alignment horizontal="left"/>
    </xf>
    <xf numFmtId="0" fontId="0" fillId="8" borderId="35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8" xfId="0" applyFill="1" applyBorder="1" applyAlignment="1">
      <alignment horizontal="left"/>
    </xf>
    <xf numFmtId="0" fontId="0" fillId="8" borderId="34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7" xfId="0" applyFill="1" applyBorder="1" applyAlignment="1">
      <alignment horizontal="left"/>
    </xf>
    <xf numFmtId="0" fontId="0" fillId="0" borderId="0" xfId="0" applyFill="1"/>
    <xf numFmtId="20" fontId="0" fillId="0" borderId="4" xfId="0" applyNumberFormat="1" applyFill="1" applyBorder="1" applyAlignment="1">
      <alignment horizontal="center"/>
    </xf>
    <xf numFmtId="20" fontId="0" fillId="0" borderId="28" xfId="0" applyNumberFormat="1" applyFill="1" applyBorder="1" applyAlignment="1">
      <alignment horizontal="center"/>
    </xf>
    <xf numFmtId="20" fontId="0" fillId="0" borderId="27" xfId="0" applyNumberFormat="1" applyFill="1" applyBorder="1" applyAlignment="1">
      <alignment horizontal="center"/>
    </xf>
    <xf numFmtId="0" fontId="0" fillId="4" borderId="39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3" fillId="0" borderId="12" xfId="0" applyFont="1" applyBorder="1" applyAlignment="1">
      <alignment horizontal="right" vertical="center"/>
    </xf>
    <xf numFmtId="0" fontId="0" fillId="6" borderId="39" xfId="0" applyFill="1" applyBorder="1" applyAlignment="1">
      <alignment horizontal="left"/>
    </xf>
    <xf numFmtId="0" fontId="0" fillId="6" borderId="40" xfId="0" applyFill="1" applyBorder="1" applyAlignment="1">
      <alignment horizontal="left"/>
    </xf>
    <xf numFmtId="0" fontId="0" fillId="6" borderId="46" xfId="0" applyFill="1" applyBorder="1" applyAlignment="1">
      <alignment horizontal="left"/>
    </xf>
    <xf numFmtId="0" fontId="0" fillId="6" borderId="35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8" xfId="0" applyFill="1" applyBorder="1" applyAlignment="1">
      <alignment horizontal="left"/>
    </xf>
    <xf numFmtId="0" fontId="0" fillId="6" borderId="34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7" xfId="0" applyFill="1" applyBorder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77DFD8"/>
      <color rgb="FFCEEE69"/>
      <color rgb="FFFFE377"/>
      <color rgb="FFFBB1F9"/>
      <color rgb="FF9CD9F1"/>
      <color rgb="FFE096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8" sqref="E28"/>
    </sheetView>
  </sheetViews>
  <sheetFormatPr baseColWidth="10" defaultRowHeight="14" x14ac:dyDescent="0.2"/>
  <cols>
    <col min="1" max="1" width="9.3984375" customWidth="1"/>
    <col min="2" max="2" width="32.796875" customWidth="1"/>
    <col min="3" max="3" width="16" customWidth="1"/>
    <col min="4" max="4" width="60.796875" customWidth="1"/>
    <col min="5" max="5" width="11.796875" customWidth="1"/>
    <col min="6" max="6" width="36.796875" customWidth="1"/>
    <col min="7" max="7" width="7.59765625" customWidth="1"/>
    <col min="8" max="8" width="11.19921875" customWidth="1"/>
    <col min="9" max="9" width="10.59765625" customWidth="1"/>
    <col min="10" max="10" width="8.19921875" customWidth="1"/>
  </cols>
  <sheetData>
    <row r="1" spans="1:10" ht="65" thickBot="1" x14ac:dyDescent="0.25">
      <c r="A1" s="96" t="s">
        <v>57</v>
      </c>
      <c r="B1" s="97" t="s">
        <v>58</v>
      </c>
      <c r="C1" s="97" t="s">
        <v>59</v>
      </c>
      <c r="D1" s="97" t="s">
        <v>60</v>
      </c>
      <c r="E1" s="98" t="s">
        <v>61</v>
      </c>
      <c r="F1" s="97" t="s">
        <v>62</v>
      </c>
      <c r="G1" s="98" t="s">
        <v>63</v>
      </c>
      <c r="H1" s="98" t="s">
        <v>64</v>
      </c>
      <c r="I1" s="98" t="s">
        <v>65</v>
      </c>
      <c r="J1" s="99" t="s">
        <v>3</v>
      </c>
    </row>
    <row r="2" spans="1:10" ht="17.5" customHeight="1" thickTop="1" x14ac:dyDescent="0.2">
      <c r="A2" s="133" t="s">
        <v>66</v>
      </c>
      <c r="B2" s="114" t="s">
        <v>67</v>
      </c>
      <c r="C2" s="102" t="s">
        <v>68</v>
      </c>
      <c r="D2" s="102" t="s">
        <v>123</v>
      </c>
      <c r="E2" s="111" t="s">
        <v>12</v>
      </c>
      <c r="F2" s="114" t="s">
        <v>69</v>
      </c>
      <c r="G2" s="128">
        <v>18</v>
      </c>
      <c r="H2" s="121" t="s">
        <v>70</v>
      </c>
      <c r="I2" s="121" t="s">
        <v>71</v>
      </c>
      <c r="J2" s="124">
        <v>1</v>
      </c>
    </row>
    <row r="3" spans="1:10" ht="17.5" customHeight="1" x14ac:dyDescent="0.2">
      <c r="A3" s="134"/>
      <c r="B3" s="115"/>
      <c r="C3" s="84" t="s">
        <v>72</v>
      </c>
      <c r="D3" s="84" t="s">
        <v>124</v>
      </c>
      <c r="E3" s="112"/>
      <c r="F3" s="115"/>
      <c r="G3" s="122"/>
      <c r="H3" s="122"/>
      <c r="I3" s="122"/>
      <c r="J3" s="125"/>
    </row>
    <row r="4" spans="1:10" ht="17.5" customHeight="1" x14ac:dyDescent="0.2">
      <c r="A4" s="134" t="s">
        <v>73</v>
      </c>
      <c r="B4" s="115" t="s">
        <v>74</v>
      </c>
      <c r="C4" s="84" t="s">
        <v>75</v>
      </c>
      <c r="D4" s="84" t="s">
        <v>125</v>
      </c>
      <c r="E4" s="112" t="s">
        <v>10</v>
      </c>
      <c r="F4" s="115" t="s">
        <v>76</v>
      </c>
      <c r="G4" s="122">
        <v>15</v>
      </c>
      <c r="H4" s="122" t="s">
        <v>77</v>
      </c>
      <c r="I4" s="122" t="s">
        <v>78</v>
      </c>
      <c r="J4" s="125"/>
    </row>
    <row r="5" spans="1:10" ht="17.5" customHeight="1" x14ac:dyDescent="0.2">
      <c r="A5" s="134"/>
      <c r="B5" s="115"/>
      <c r="C5" s="84" t="s">
        <v>79</v>
      </c>
      <c r="D5" s="84" t="s">
        <v>126</v>
      </c>
      <c r="E5" s="112"/>
      <c r="F5" s="115"/>
      <c r="G5" s="122"/>
      <c r="H5" s="122"/>
      <c r="I5" s="122"/>
      <c r="J5" s="125"/>
    </row>
    <row r="6" spans="1:10" ht="17.5" customHeight="1" x14ac:dyDescent="0.2">
      <c r="A6" s="134" t="s">
        <v>80</v>
      </c>
      <c r="B6" s="115" t="s">
        <v>81</v>
      </c>
      <c r="C6" s="84" t="s">
        <v>82</v>
      </c>
      <c r="D6" s="84" t="s">
        <v>127</v>
      </c>
      <c r="E6" s="112" t="s">
        <v>11</v>
      </c>
      <c r="F6" s="115" t="s">
        <v>83</v>
      </c>
      <c r="G6" s="122">
        <v>15</v>
      </c>
      <c r="H6" s="122" t="s">
        <v>84</v>
      </c>
      <c r="I6" s="122" t="s">
        <v>85</v>
      </c>
      <c r="J6" s="125"/>
    </row>
    <row r="7" spans="1:10" ht="17.5" customHeight="1" thickBot="1" x14ac:dyDescent="0.25">
      <c r="A7" s="135"/>
      <c r="B7" s="116"/>
      <c r="C7" s="101" t="s">
        <v>86</v>
      </c>
      <c r="D7" s="101" t="s">
        <v>128</v>
      </c>
      <c r="E7" s="113"/>
      <c r="F7" s="116"/>
      <c r="G7" s="123"/>
      <c r="H7" s="123"/>
      <c r="I7" s="123"/>
      <c r="J7" s="126"/>
    </row>
    <row r="8" spans="1:10" ht="17.5" customHeight="1" x14ac:dyDescent="0.2">
      <c r="A8" s="136" t="s">
        <v>87</v>
      </c>
      <c r="B8" s="118" t="s">
        <v>88</v>
      </c>
      <c r="C8" s="78" t="s">
        <v>89</v>
      </c>
      <c r="D8" s="78" t="s">
        <v>129</v>
      </c>
      <c r="E8" s="117" t="s">
        <v>12</v>
      </c>
      <c r="F8" s="118" t="s">
        <v>69</v>
      </c>
      <c r="G8" s="127">
        <v>18</v>
      </c>
      <c r="H8" s="127" t="s">
        <v>90</v>
      </c>
      <c r="I8" s="127" t="s">
        <v>91</v>
      </c>
      <c r="J8" s="129">
        <v>2</v>
      </c>
    </row>
    <row r="9" spans="1:10" ht="17.5" customHeight="1" x14ac:dyDescent="0.2">
      <c r="A9" s="134"/>
      <c r="B9" s="115"/>
      <c r="C9" s="84" t="s">
        <v>92</v>
      </c>
      <c r="D9" s="84" t="s">
        <v>130</v>
      </c>
      <c r="E9" s="112"/>
      <c r="F9" s="115"/>
      <c r="G9" s="122"/>
      <c r="H9" s="122"/>
      <c r="I9" s="122"/>
      <c r="J9" s="125"/>
    </row>
    <row r="10" spans="1:10" ht="17.5" customHeight="1" x14ac:dyDescent="0.2">
      <c r="A10" s="134" t="s">
        <v>93</v>
      </c>
      <c r="B10" s="115" t="s">
        <v>94</v>
      </c>
      <c r="C10" s="84" t="s">
        <v>95</v>
      </c>
      <c r="D10" s="84" t="s">
        <v>131</v>
      </c>
      <c r="E10" s="112" t="s">
        <v>10</v>
      </c>
      <c r="F10" s="115" t="s">
        <v>76</v>
      </c>
      <c r="G10" s="122">
        <v>15</v>
      </c>
      <c r="H10" s="122" t="s">
        <v>96</v>
      </c>
      <c r="I10" s="122" t="s">
        <v>97</v>
      </c>
      <c r="J10" s="125"/>
    </row>
    <row r="11" spans="1:10" ht="17.5" customHeight="1" x14ac:dyDescent="0.2">
      <c r="A11" s="134"/>
      <c r="B11" s="115"/>
      <c r="C11" s="84" t="s">
        <v>98</v>
      </c>
      <c r="D11" s="84" t="s">
        <v>132</v>
      </c>
      <c r="E11" s="112"/>
      <c r="F11" s="115"/>
      <c r="G11" s="122"/>
      <c r="H11" s="122"/>
      <c r="I11" s="122"/>
      <c r="J11" s="125"/>
    </row>
    <row r="12" spans="1:10" ht="17.5" customHeight="1" x14ac:dyDescent="0.2">
      <c r="A12" s="134" t="s">
        <v>99</v>
      </c>
      <c r="B12" s="115" t="s">
        <v>100</v>
      </c>
      <c r="C12" s="84" t="s">
        <v>101</v>
      </c>
      <c r="D12" s="84" t="s">
        <v>133</v>
      </c>
      <c r="E12" s="112" t="s">
        <v>11</v>
      </c>
      <c r="F12" s="115" t="s">
        <v>83</v>
      </c>
      <c r="G12" s="122">
        <v>15</v>
      </c>
      <c r="H12" s="122" t="s">
        <v>102</v>
      </c>
      <c r="I12" s="122" t="s">
        <v>103</v>
      </c>
      <c r="J12" s="125"/>
    </row>
    <row r="13" spans="1:10" ht="17.5" customHeight="1" thickBot="1" x14ac:dyDescent="0.25">
      <c r="A13" s="137"/>
      <c r="B13" s="120"/>
      <c r="C13" s="91" t="s">
        <v>104</v>
      </c>
      <c r="D13" s="91" t="s">
        <v>134</v>
      </c>
      <c r="E13" s="119"/>
      <c r="F13" s="120"/>
      <c r="G13" s="131"/>
      <c r="H13" s="131"/>
      <c r="I13" s="131"/>
      <c r="J13" s="130"/>
    </row>
    <row r="14" spans="1:10" ht="17.5" customHeight="1" x14ac:dyDescent="0.2">
      <c r="A14" s="133" t="s">
        <v>105</v>
      </c>
      <c r="B14" s="114" t="s">
        <v>106</v>
      </c>
      <c r="C14" s="102" t="s">
        <v>107</v>
      </c>
      <c r="D14" s="102" t="s">
        <v>135</v>
      </c>
      <c r="E14" s="111" t="s">
        <v>12</v>
      </c>
      <c r="F14" s="114" t="s">
        <v>69</v>
      </c>
      <c r="G14" s="128">
        <v>18</v>
      </c>
      <c r="H14" s="128" t="s">
        <v>108</v>
      </c>
      <c r="I14" s="128" t="s">
        <v>109</v>
      </c>
      <c r="J14" s="132">
        <v>3</v>
      </c>
    </row>
    <row r="15" spans="1:10" ht="17.5" customHeight="1" x14ac:dyDescent="0.2">
      <c r="A15" s="134"/>
      <c r="B15" s="115"/>
      <c r="C15" s="84" t="s">
        <v>110</v>
      </c>
      <c r="D15" s="84" t="s">
        <v>136</v>
      </c>
      <c r="E15" s="112"/>
      <c r="F15" s="115"/>
      <c r="G15" s="122"/>
      <c r="H15" s="122"/>
      <c r="I15" s="122"/>
      <c r="J15" s="125"/>
    </row>
    <row r="16" spans="1:10" ht="17.5" customHeight="1" x14ac:dyDescent="0.2">
      <c r="A16" s="134" t="s">
        <v>111</v>
      </c>
      <c r="B16" s="115" t="s">
        <v>112</v>
      </c>
      <c r="C16" s="84" t="s">
        <v>113</v>
      </c>
      <c r="D16" s="84" t="s">
        <v>137</v>
      </c>
      <c r="E16" s="112" t="s">
        <v>10</v>
      </c>
      <c r="F16" s="115" t="s">
        <v>76</v>
      </c>
      <c r="G16" s="122">
        <v>15</v>
      </c>
      <c r="H16" s="122" t="s">
        <v>114</v>
      </c>
      <c r="I16" s="122" t="s">
        <v>115</v>
      </c>
      <c r="J16" s="125"/>
    </row>
    <row r="17" spans="1:10" ht="17.5" customHeight="1" x14ac:dyDescent="0.2">
      <c r="A17" s="134"/>
      <c r="B17" s="115"/>
      <c r="C17" s="84" t="s">
        <v>116</v>
      </c>
      <c r="D17" s="84" t="s">
        <v>138</v>
      </c>
      <c r="E17" s="112"/>
      <c r="F17" s="115"/>
      <c r="G17" s="122"/>
      <c r="H17" s="122"/>
      <c r="I17" s="122"/>
      <c r="J17" s="125"/>
    </row>
    <row r="18" spans="1:10" ht="17.5" customHeight="1" x14ac:dyDescent="0.2">
      <c r="A18" s="134" t="s">
        <v>117</v>
      </c>
      <c r="B18" s="115" t="s">
        <v>118</v>
      </c>
      <c r="C18" s="84" t="s">
        <v>119</v>
      </c>
      <c r="D18" s="84" t="s">
        <v>139</v>
      </c>
      <c r="E18" s="112" t="s">
        <v>11</v>
      </c>
      <c r="F18" s="115" t="s">
        <v>83</v>
      </c>
      <c r="G18" s="122">
        <v>15</v>
      </c>
      <c r="H18" s="122" t="s">
        <v>120</v>
      </c>
      <c r="I18" s="122" t="s">
        <v>121</v>
      </c>
      <c r="J18" s="125"/>
    </row>
    <row r="19" spans="1:10" ht="17.5" customHeight="1" thickBot="1" x14ac:dyDescent="0.25">
      <c r="A19" s="137"/>
      <c r="B19" s="120"/>
      <c r="C19" s="91" t="s">
        <v>122</v>
      </c>
      <c r="D19" s="100" t="s">
        <v>140</v>
      </c>
      <c r="E19" s="119"/>
      <c r="F19" s="120"/>
      <c r="G19" s="131"/>
      <c r="H19" s="131"/>
      <c r="I19" s="131"/>
      <c r="J19" s="130"/>
    </row>
  </sheetData>
  <mergeCells count="66">
    <mergeCell ref="B16:B17"/>
    <mergeCell ref="B18:B19"/>
    <mergeCell ref="A14:A15"/>
    <mergeCell ref="A16:A17"/>
    <mergeCell ref="A18:A19"/>
    <mergeCell ref="B12:B13"/>
    <mergeCell ref="B14:B15"/>
    <mergeCell ref="A2:A3"/>
    <mergeCell ref="A4:A5"/>
    <mergeCell ref="A6:A7"/>
    <mergeCell ref="A8:A9"/>
    <mergeCell ref="A10:A11"/>
    <mergeCell ref="A12:A13"/>
    <mergeCell ref="B2:B3"/>
    <mergeCell ref="B4:B5"/>
    <mergeCell ref="B6:B7"/>
    <mergeCell ref="B8:B9"/>
    <mergeCell ref="B10:B11"/>
    <mergeCell ref="G14:G15"/>
    <mergeCell ref="G16:G17"/>
    <mergeCell ref="G18:G19"/>
    <mergeCell ref="H8:H9"/>
    <mergeCell ref="G10:G11"/>
    <mergeCell ref="H18:H19"/>
    <mergeCell ref="H16:H17"/>
    <mergeCell ref="H14:H15"/>
    <mergeCell ref="J14:J19"/>
    <mergeCell ref="H10:H11"/>
    <mergeCell ref="H12:H13"/>
    <mergeCell ref="I8:I9"/>
    <mergeCell ref="I10:I11"/>
    <mergeCell ref="I12:I13"/>
    <mergeCell ref="I14:I15"/>
    <mergeCell ref="I16:I17"/>
    <mergeCell ref="I18:I19"/>
    <mergeCell ref="I2:I3"/>
    <mergeCell ref="I4:I5"/>
    <mergeCell ref="I6:I7"/>
    <mergeCell ref="J2:J7"/>
    <mergeCell ref="G8:G9"/>
    <mergeCell ref="G2:G3"/>
    <mergeCell ref="G4:G5"/>
    <mergeCell ref="G6:G7"/>
    <mergeCell ref="H2:H3"/>
    <mergeCell ref="H4:H5"/>
    <mergeCell ref="H6:H7"/>
    <mergeCell ref="J8:J13"/>
    <mergeCell ref="G12:G13"/>
    <mergeCell ref="E14:E15"/>
    <mergeCell ref="F14:F15"/>
    <mergeCell ref="E16:E17"/>
    <mergeCell ref="F16:F17"/>
    <mergeCell ref="E18:E19"/>
    <mergeCell ref="F18:F19"/>
    <mergeCell ref="E8:E9"/>
    <mergeCell ref="F8:F9"/>
    <mergeCell ref="E10:E11"/>
    <mergeCell ref="F10:F11"/>
    <mergeCell ref="E12:E13"/>
    <mergeCell ref="F12:F13"/>
    <mergeCell ref="E2:E3"/>
    <mergeCell ref="E4:E5"/>
    <mergeCell ref="E6:E7"/>
    <mergeCell ref="F2:F3"/>
    <mergeCell ref="F4:F5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8"/>
  <sheetViews>
    <sheetView workbookViewId="0">
      <selection activeCell="O22" sqref="O22"/>
    </sheetView>
  </sheetViews>
  <sheetFormatPr baseColWidth="10" defaultRowHeight="14" x14ac:dyDescent="0.2"/>
  <sheetData>
    <row r="1" spans="1:12" ht="17" thickBot="1" x14ac:dyDescent="0.25">
      <c r="A1" s="73" t="s">
        <v>141</v>
      </c>
      <c r="B1" s="74"/>
      <c r="C1" s="74"/>
      <c r="D1" s="74"/>
      <c r="E1" s="74"/>
      <c r="F1" s="74"/>
      <c r="G1" s="74"/>
      <c r="H1" s="74"/>
      <c r="I1" s="74"/>
      <c r="J1" s="74"/>
      <c r="L1" s="74"/>
    </row>
    <row r="2" spans="1:12" ht="65" thickBot="1" x14ac:dyDescent="0.25">
      <c r="A2" s="63" t="s">
        <v>57</v>
      </c>
      <c r="B2" s="57" t="s">
        <v>142</v>
      </c>
      <c r="C2" s="57" t="s">
        <v>158</v>
      </c>
      <c r="D2" s="75" t="s">
        <v>143</v>
      </c>
      <c r="E2" s="57" t="s">
        <v>144</v>
      </c>
      <c r="F2" s="57" t="s">
        <v>145</v>
      </c>
      <c r="G2" s="57" t="s">
        <v>146</v>
      </c>
      <c r="H2" s="57" t="s">
        <v>147</v>
      </c>
      <c r="I2" s="57" t="s">
        <v>148</v>
      </c>
      <c r="J2" s="57" t="s">
        <v>149</v>
      </c>
      <c r="K2" s="57" t="s">
        <v>150</v>
      </c>
      <c r="L2" s="76" t="s">
        <v>151</v>
      </c>
    </row>
    <row r="3" spans="1:12" ht="16" x14ac:dyDescent="0.2">
      <c r="A3" s="77" t="s">
        <v>107</v>
      </c>
      <c r="B3" s="78">
        <v>16</v>
      </c>
      <c r="C3" s="109">
        <f>B3*10</f>
        <v>160</v>
      </c>
      <c r="D3" s="78">
        <v>860.1</v>
      </c>
      <c r="E3" s="78">
        <v>11346.4</v>
      </c>
      <c r="F3" s="79">
        <f t="shared" ref="F3:F23" si="0">((D3/1000)*1000000)/E3</f>
        <v>75.803779172248468</v>
      </c>
      <c r="G3" s="79">
        <v>32</v>
      </c>
      <c r="H3" s="79">
        <v>50</v>
      </c>
      <c r="I3" s="80">
        <f t="shared" ref="I3:I23" si="1">(H3*G3)/F3</f>
        <v>21.107127078246716</v>
      </c>
      <c r="J3" s="81">
        <f>G3-I3</f>
        <v>10.892872921753284</v>
      </c>
      <c r="K3" s="81">
        <v>577.79999999999995</v>
      </c>
      <c r="L3" s="82">
        <f t="shared" ref="L3:L23" si="2">((K3/1000)*1000000)/E3</f>
        <v>50.923640978636399</v>
      </c>
    </row>
    <row r="4" spans="1:12" ht="16" x14ac:dyDescent="0.2">
      <c r="A4" s="83" t="s">
        <v>113</v>
      </c>
      <c r="B4" s="84">
        <v>19.62</v>
      </c>
      <c r="C4" s="84">
        <f t="shared" ref="C4:C23" si="3">B4*10</f>
        <v>196.20000000000002</v>
      </c>
      <c r="D4" s="84">
        <v>824.9</v>
      </c>
      <c r="E4" s="84">
        <v>10678</v>
      </c>
      <c r="F4" s="85">
        <f t="shared" si="0"/>
        <v>77.252294437160515</v>
      </c>
      <c r="G4" s="85">
        <v>32</v>
      </c>
      <c r="H4" s="86">
        <v>50</v>
      </c>
      <c r="I4" s="87">
        <f t="shared" si="1"/>
        <v>20.711358952600317</v>
      </c>
      <c r="J4" s="88">
        <f t="shared" ref="J4:J20" si="4">G4-I4</f>
        <v>11.288641047399683</v>
      </c>
      <c r="K4" s="88">
        <v>535.79999999999995</v>
      </c>
      <c r="L4" s="89">
        <f t="shared" si="2"/>
        <v>50.177935943060497</v>
      </c>
    </row>
    <row r="5" spans="1:12" ht="16" x14ac:dyDescent="0.2">
      <c r="A5" s="83" t="s">
        <v>68</v>
      </c>
      <c r="B5" s="84">
        <v>18.62</v>
      </c>
      <c r="C5" s="84">
        <f t="shared" si="3"/>
        <v>186.20000000000002</v>
      </c>
      <c r="D5" s="84">
        <v>1675.1</v>
      </c>
      <c r="E5" s="84">
        <v>11255.4</v>
      </c>
      <c r="F5" s="85">
        <f t="shared" si="0"/>
        <v>148.82634113403341</v>
      </c>
      <c r="G5" s="85">
        <v>32</v>
      </c>
      <c r="H5" s="86">
        <v>50</v>
      </c>
      <c r="I5" s="87">
        <f t="shared" si="1"/>
        <v>10.750785027759539</v>
      </c>
      <c r="J5" s="88">
        <f t="shared" si="4"/>
        <v>21.249214972240459</v>
      </c>
      <c r="K5" s="88">
        <v>572.6</v>
      </c>
      <c r="L5" s="89">
        <f t="shared" si="2"/>
        <v>50.873358565666258</v>
      </c>
    </row>
    <row r="6" spans="1:12" ht="16" x14ac:dyDescent="0.2">
      <c r="A6" s="83" t="s">
        <v>79</v>
      </c>
      <c r="B6" s="84">
        <v>17.41</v>
      </c>
      <c r="C6" s="84">
        <f t="shared" si="3"/>
        <v>174.1</v>
      </c>
      <c r="D6" s="84">
        <v>1529.6</v>
      </c>
      <c r="E6" s="84">
        <v>10292.799999999999</v>
      </c>
      <c r="F6" s="85">
        <f t="shared" si="0"/>
        <v>148.60873620394838</v>
      </c>
      <c r="G6" s="85">
        <v>32</v>
      </c>
      <c r="H6" s="86">
        <v>50</v>
      </c>
      <c r="I6" s="87">
        <f t="shared" si="1"/>
        <v>10.766527196652721</v>
      </c>
      <c r="J6" s="88">
        <f t="shared" si="4"/>
        <v>21.233472803347279</v>
      </c>
      <c r="K6" s="88">
        <v>516.74</v>
      </c>
      <c r="L6" s="110">
        <f t="shared" si="2"/>
        <v>50.204026115342771</v>
      </c>
    </row>
    <row r="7" spans="1:12" ht="16" x14ac:dyDescent="0.2">
      <c r="A7" s="83" t="s">
        <v>89</v>
      </c>
      <c r="B7" s="84">
        <v>16.3</v>
      </c>
      <c r="C7" s="84">
        <f t="shared" si="3"/>
        <v>163</v>
      </c>
      <c r="D7" s="84">
        <v>1770.5</v>
      </c>
      <c r="E7" s="84">
        <v>11440.4</v>
      </c>
      <c r="F7" s="85">
        <f t="shared" si="0"/>
        <v>154.75857487500437</v>
      </c>
      <c r="G7" s="85">
        <v>32</v>
      </c>
      <c r="H7" s="86">
        <v>50</v>
      </c>
      <c r="I7" s="87">
        <f t="shared" si="1"/>
        <v>10.338683987574132</v>
      </c>
      <c r="J7" s="88">
        <f t="shared" si="4"/>
        <v>21.661316012425868</v>
      </c>
      <c r="K7" s="88">
        <v>564.29999999999995</v>
      </c>
      <c r="L7" s="89">
        <f t="shared" si="2"/>
        <v>49.325198419635669</v>
      </c>
    </row>
    <row r="8" spans="1:12" ht="16" x14ac:dyDescent="0.2">
      <c r="A8" s="83" t="s">
        <v>82</v>
      </c>
      <c r="B8" s="84">
        <v>21.62</v>
      </c>
      <c r="C8" s="84">
        <f t="shared" si="3"/>
        <v>216.20000000000002</v>
      </c>
      <c r="D8" s="84">
        <v>1444.6</v>
      </c>
      <c r="E8" s="84">
        <v>10595</v>
      </c>
      <c r="F8" s="85">
        <f t="shared" si="0"/>
        <v>136.34733364794715</v>
      </c>
      <c r="G8" s="85">
        <v>32</v>
      </c>
      <c r="H8" s="86">
        <v>50</v>
      </c>
      <c r="I8" s="87">
        <f t="shared" si="1"/>
        <v>11.734736259172088</v>
      </c>
      <c r="J8" s="88">
        <f t="shared" si="4"/>
        <v>20.265263740827912</v>
      </c>
      <c r="K8" s="88">
        <v>543.1</v>
      </c>
      <c r="L8" s="89">
        <f t="shared" si="2"/>
        <v>51.260028315243041</v>
      </c>
    </row>
    <row r="9" spans="1:12" ht="16" x14ac:dyDescent="0.2">
      <c r="A9" s="83" t="s">
        <v>95</v>
      </c>
      <c r="B9" s="84">
        <v>15.91</v>
      </c>
      <c r="C9" s="84">
        <f t="shared" si="3"/>
        <v>159.1</v>
      </c>
      <c r="D9" s="84">
        <v>1524.2</v>
      </c>
      <c r="E9" s="84">
        <v>10417.799999999999</v>
      </c>
      <c r="F9" s="85">
        <f t="shared" si="0"/>
        <v>146.30728176774369</v>
      </c>
      <c r="G9" s="85">
        <v>32</v>
      </c>
      <c r="H9" s="86">
        <v>50</v>
      </c>
      <c r="I9" s="87">
        <f t="shared" si="1"/>
        <v>10.935887678782311</v>
      </c>
      <c r="J9" s="88">
        <f t="shared" si="4"/>
        <v>21.064112321217689</v>
      </c>
      <c r="K9" s="88">
        <v>518.70000000000005</v>
      </c>
      <c r="L9" s="89">
        <f t="shared" si="2"/>
        <v>49.789782871623579</v>
      </c>
    </row>
    <row r="10" spans="1:12" ht="16" x14ac:dyDescent="0.2">
      <c r="A10" s="83" t="s">
        <v>101</v>
      </c>
      <c r="B10" s="84">
        <v>18.43</v>
      </c>
      <c r="C10" s="84">
        <f t="shared" si="3"/>
        <v>184.3</v>
      </c>
      <c r="D10" s="84">
        <v>608.1</v>
      </c>
      <c r="E10" s="84">
        <v>10330.799999999999</v>
      </c>
      <c r="F10" s="85">
        <f t="shared" si="0"/>
        <v>58.862817981182488</v>
      </c>
      <c r="G10" s="85">
        <v>32</v>
      </c>
      <c r="H10" s="86">
        <v>50</v>
      </c>
      <c r="I10" s="87">
        <f t="shared" si="1"/>
        <v>27.181845091267881</v>
      </c>
      <c r="J10" s="88">
        <f t="shared" si="4"/>
        <v>4.8181549087321187</v>
      </c>
      <c r="K10" s="88">
        <v>516.4</v>
      </c>
      <c r="L10" s="89">
        <f t="shared" si="2"/>
        <v>49.986448290548651</v>
      </c>
    </row>
    <row r="11" spans="1:12" ht="16" x14ac:dyDescent="0.2">
      <c r="A11" s="83" t="s">
        <v>119</v>
      </c>
      <c r="B11" s="84">
        <v>20.239999999999998</v>
      </c>
      <c r="C11" s="84">
        <f t="shared" si="3"/>
        <v>202.39999999999998</v>
      </c>
      <c r="D11" s="84">
        <v>726.2</v>
      </c>
      <c r="E11" s="84">
        <v>10700</v>
      </c>
      <c r="F11" s="85">
        <f t="shared" si="0"/>
        <v>67.869158878504678</v>
      </c>
      <c r="G11" s="85">
        <v>32</v>
      </c>
      <c r="H11" s="86">
        <v>50</v>
      </c>
      <c r="I11" s="87">
        <f t="shared" si="1"/>
        <v>23.574772789865051</v>
      </c>
      <c r="J11" s="88">
        <f t="shared" si="4"/>
        <v>8.425227210134949</v>
      </c>
      <c r="K11" s="88">
        <v>526.5</v>
      </c>
      <c r="L11" s="89">
        <f t="shared" si="2"/>
        <v>49.205607476635514</v>
      </c>
    </row>
    <row r="12" spans="1:12" ht="16" x14ac:dyDescent="0.2">
      <c r="A12" s="83" t="s">
        <v>110</v>
      </c>
      <c r="B12" s="84">
        <v>18.75</v>
      </c>
      <c r="C12" s="84">
        <f t="shared" si="3"/>
        <v>187.5</v>
      </c>
      <c r="D12" s="84">
        <v>457.3</v>
      </c>
      <c r="E12" s="84">
        <v>6133</v>
      </c>
      <c r="F12" s="85">
        <f t="shared" si="0"/>
        <v>74.563834991032124</v>
      </c>
      <c r="G12" s="85">
        <v>48</v>
      </c>
      <c r="H12" s="86">
        <v>50</v>
      </c>
      <c r="I12" s="87">
        <f t="shared" si="1"/>
        <v>32.187185654931113</v>
      </c>
      <c r="J12" s="88">
        <f t="shared" si="4"/>
        <v>15.812814345068887</v>
      </c>
      <c r="K12" s="88">
        <v>308</v>
      </c>
      <c r="L12" s="89">
        <f t="shared" si="2"/>
        <v>50.220120658731453</v>
      </c>
    </row>
    <row r="13" spans="1:12" ht="16" x14ac:dyDescent="0.2">
      <c r="A13" s="83" t="s">
        <v>116</v>
      </c>
      <c r="B13" s="84">
        <v>21</v>
      </c>
      <c r="C13" s="84">
        <f t="shared" si="3"/>
        <v>210</v>
      </c>
      <c r="D13" s="84">
        <v>433.5</v>
      </c>
      <c r="E13" s="84">
        <v>5818.8</v>
      </c>
      <c r="F13" s="85">
        <f t="shared" si="0"/>
        <v>74.499896885955863</v>
      </c>
      <c r="G13" s="85">
        <v>48</v>
      </c>
      <c r="H13" s="86">
        <v>50</v>
      </c>
      <c r="I13" s="87">
        <f t="shared" si="1"/>
        <v>32.214809688581319</v>
      </c>
      <c r="J13" s="88">
        <f t="shared" si="4"/>
        <v>15.785190311418681</v>
      </c>
      <c r="K13" s="88">
        <v>293.10000000000002</v>
      </c>
      <c r="L13" s="89">
        <f t="shared" si="2"/>
        <v>50.371210558878118</v>
      </c>
    </row>
    <row r="14" spans="1:12" ht="16" x14ac:dyDescent="0.2">
      <c r="A14" s="83" t="s">
        <v>72</v>
      </c>
      <c r="B14" s="84">
        <v>18.190000000000001</v>
      </c>
      <c r="C14" s="84">
        <f t="shared" si="3"/>
        <v>181.9</v>
      </c>
      <c r="D14" s="84">
        <v>962.3</v>
      </c>
      <c r="E14" s="84">
        <v>6231</v>
      </c>
      <c r="F14" s="85">
        <f t="shared" si="0"/>
        <v>154.43748996950728</v>
      </c>
      <c r="G14" s="85">
        <v>48</v>
      </c>
      <c r="H14" s="86">
        <v>50</v>
      </c>
      <c r="I14" s="87">
        <f t="shared" si="1"/>
        <v>15.540268107658736</v>
      </c>
      <c r="J14" s="88">
        <f t="shared" si="4"/>
        <v>32.459731892341267</v>
      </c>
      <c r="K14" s="88">
        <v>320.7</v>
      </c>
      <c r="L14" s="89">
        <f t="shared" si="2"/>
        <v>51.468464130958111</v>
      </c>
    </row>
    <row r="15" spans="1:12" ht="16" x14ac:dyDescent="0.2">
      <c r="A15" s="83" t="s">
        <v>75</v>
      </c>
      <c r="B15" s="84">
        <v>21.23</v>
      </c>
      <c r="C15" s="84">
        <f t="shared" si="3"/>
        <v>212.3</v>
      </c>
      <c r="D15" s="84">
        <v>892.3</v>
      </c>
      <c r="E15" s="84">
        <v>5772.8</v>
      </c>
      <c r="F15" s="85">
        <f t="shared" si="0"/>
        <v>154.56970620842571</v>
      </c>
      <c r="G15" s="85">
        <v>48</v>
      </c>
      <c r="H15" s="86">
        <v>50</v>
      </c>
      <c r="I15" s="87">
        <f t="shared" si="1"/>
        <v>15.526975232545109</v>
      </c>
      <c r="J15" s="88">
        <f t="shared" si="4"/>
        <v>32.473024767454888</v>
      </c>
      <c r="K15" s="88">
        <v>296.3</v>
      </c>
      <c r="L15" s="89">
        <f t="shared" si="2"/>
        <v>51.326912416851442</v>
      </c>
    </row>
    <row r="16" spans="1:12" ht="16" x14ac:dyDescent="0.2">
      <c r="A16" s="83" t="s">
        <v>92</v>
      </c>
      <c r="B16" s="84">
        <v>18.66</v>
      </c>
      <c r="C16" s="84">
        <f t="shared" si="3"/>
        <v>186.6</v>
      </c>
      <c r="D16" s="84">
        <v>886.1</v>
      </c>
      <c r="E16" s="84">
        <v>5843.8</v>
      </c>
      <c r="F16" s="85">
        <f t="shared" si="0"/>
        <v>151.63078818576952</v>
      </c>
      <c r="G16" s="85">
        <v>48</v>
      </c>
      <c r="H16" s="86">
        <v>50</v>
      </c>
      <c r="I16" s="87">
        <f t="shared" si="1"/>
        <v>15.827920099311592</v>
      </c>
      <c r="J16" s="88">
        <f t="shared" si="4"/>
        <v>32.172079900688409</v>
      </c>
      <c r="K16" s="88">
        <v>297.39999999999998</v>
      </c>
      <c r="L16" s="89">
        <f t="shared" si="2"/>
        <v>50.891543173962148</v>
      </c>
    </row>
    <row r="17" spans="1:12" ht="16" x14ac:dyDescent="0.2">
      <c r="A17" s="83" t="s">
        <v>86</v>
      </c>
      <c r="B17" s="84">
        <v>19.579999999999998</v>
      </c>
      <c r="C17" s="84">
        <f t="shared" si="3"/>
        <v>195.79999999999998</v>
      </c>
      <c r="D17" s="84">
        <v>842.6</v>
      </c>
      <c r="E17" s="84">
        <v>5794.8</v>
      </c>
      <c r="F17" s="85">
        <f t="shared" si="0"/>
        <v>145.40622627182992</v>
      </c>
      <c r="G17" s="85">
        <v>48</v>
      </c>
      <c r="H17" s="86">
        <v>50</v>
      </c>
      <c r="I17" s="87">
        <f t="shared" si="1"/>
        <v>16.505483028720626</v>
      </c>
      <c r="J17" s="88">
        <f t="shared" si="4"/>
        <v>31.494516971279374</v>
      </c>
      <c r="K17" s="88">
        <v>294.5</v>
      </c>
      <c r="L17" s="89">
        <f t="shared" si="2"/>
        <v>50.821426106164147</v>
      </c>
    </row>
    <row r="18" spans="1:12" ht="16" x14ac:dyDescent="0.2">
      <c r="A18" s="83" t="s">
        <v>98</v>
      </c>
      <c r="B18" s="84">
        <v>18.79</v>
      </c>
      <c r="C18" s="84">
        <f t="shared" si="3"/>
        <v>187.89999999999998</v>
      </c>
      <c r="D18" s="84">
        <v>903.3</v>
      </c>
      <c r="E18" s="84">
        <v>5873.8</v>
      </c>
      <c r="F18" s="85">
        <f t="shared" si="0"/>
        <v>153.78460281248937</v>
      </c>
      <c r="G18" s="85">
        <v>48</v>
      </c>
      <c r="H18" s="86">
        <v>50</v>
      </c>
      <c r="I18" s="87">
        <f t="shared" si="1"/>
        <v>15.606243772832945</v>
      </c>
      <c r="J18" s="88">
        <f t="shared" si="4"/>
        <v>32.393756227167053</v>
      </c>
      <c r="K18" s="88">
        <v>300.39999999999998</v>
      </c>
      <c r="L18" s="89">
        <f t="shared" si="2"/>
        <v>51.142360992883653</v>
      </c>
    </row>
    <row r="19" spans="1:12" ht="16" x14ac:dyDescent="0.2">
      <c r="A19" s="83" t="s">
        <v>104</v>
      </c>
      <c r="B19" s="84">
        <v>18.41</v>
      </c>
      <c r="C19" s="84">
        <f t="shared" si="3"/>
        <v>184.1</v>
      </c>
      <c r="D19" s="84">
        <v>433</v>
      </c>
      <c r="E19" s="84">
        <v>5765.8</v>
      </c>
      <c r="F19" s="85">
        <f t="shared" si="0"/>
        <v>75.097991605674835</v>
      </c>
      <c r="G19" s="85">
        <v>48</v>
      </c>
      <c r="H19" s="86">
        <v>50</v>
      </c>
      <c r="I19" s="87">
        <f t="shared" si="1"/>
        <v>31.958244803695152</v>
      </c>
      <c r="J19" s="88">
        <f t="shared" si="4"/>
        <v>16.041755196304848</v>
      </c>
      <c r="K19" s="88">
        <v>292.8</v>
      </c>
      <c r="L19" s="89">
        <f t="shared" si="2"/>
        <v>50.782198480696522</v>
      </c>
    </row>
    <row r="20" spans="1:12" ht="16" x14ac:dyDescent="0.2">
      <c r="A20" s="103" t="s">
        <v>122</v>
      </c>
      <c r="B20" s="101">
        <v>21.56</v>
      </c>
      <c r="C20" s="84">
        <f t="shared" si="3"/>
        <v>215.6</v>
      </c>
      <c r="D20" s="101">
        <v>414.9</v>
      </c>
      <c r="E20" s="101">
        <v>6305.2</v>
      </c>
      <c r="F20" s="85">
        <f t="shared" si="0"/>
        <v>65.802829410645188</v>
      </c>
      <c r="G20" s="85">
        <v>48</v>
      </c>
      <c r="H20" s="85">
        <v>50</v>
      </c>
      <c r="I20" s="105">
        <f t="shared" si="1"/>
        <v>36.472595806218365</v>
      </c>
      <c r="J20" s="88">
        <f t="shared" si="4"/>
        <v>11.527404193781635</v>
      </c>
      <c r="K20" s="88">
        <v>315.89999999999998</v>
      </c>
      <c r="L20" s="104">
        <f t="shared" si="2"/>
        <v>50.101503520903371</v>
      </c>
    </row>
    <row r="21" spans="1:12" ht="16" x14ac:dyDescent="0.2">
      <c r="A21" s="83" t="s">
        <v>154</v>
      </c>
      <c r="B21" s="84">
        <v>10</v>
      </c>
      <c r="C21" s="84">
        <f t="shared" si="3"/>
        <v>100</v>
      </c>
      <c r="D21" s="84">
        <v>767.5</v>
      </c>
      <c r="E21" s="84">
        <v>4987.3599999999997</v>
      </c>
      <c r="F21" s="85">
        <f t="shared" si="0"/>
        <v>153.88903147156012</v>
      </c>
      <c r="G21" s="85">
        <v>64</v>
      </c>
      <c r="H21" s="85">
        <v>50</v>
      </c>
      <c r="I21" s="105">
        <f t="shared" si="1"/>
        <v>20.794204560260585</v>
      </c>
      <c r="J21" s="88">
        <f t="shared" ref="J21:J23" si="5">G21-I21</f>
        <v>43.205795439739418</v>
      </c>
      <c r="K21" s="88">
        <v>260.2</v>
      </c>
      <c r="L21" s="104">
        <f t="shared" si="2"/>
        <v>52.171890539283311</v>
      </c>
    </row>
    <row r="22" spans="1:12" ht="16" x14ac:dyDescent="0.2">
      <c r="A22" s="83" t="s">
        <v>155</v>
      </c>
      <c r="B22" s="84">
        <v>10</v>
      </c>
      <c r="C22" s="84">
        <f t="shared" si="3"/>
        <v>100</v>
      </c>
      <c r="D22" s="84">
        <v>826.5</v>
      </c>
      <c r="E22" s="84">
        <v>5206.8100000000004</v>
      </c>
      <c r="F22" s="85">
        <f t="shared" si="0"/>
        <v>158.73442664510515</v>
      </c>
      <c r="G22" s="85">
        <v>64</v>
      </c>
      <c r="H22" s="85">
        <v>50</v>
      </c>
      <c r="I22" s="105">
        <f t="shared" si="1"/>
        <v>20.159457955232913</v>
      </c>
      <c r="J22" s="88">
        <f t="shared" si="5"/>
        <v>43.840542044767091</v>
      </c>
      <c r="K22" s="88">
        <v>263.5</v>
      </c>
      <c r="L22" s="104">
        <f t="shared" si="2"/>
        <v>50.606801477296074</v>
      </c>
    </row>
    <row r="23" spans="1:12" ht="17" thickBot="1" x14ac:dyDescent="0.25">
      <c r="A23" s="90" t="s">
        <v>156</v>
      </c>
      <c r="B23" s="91">
        <v>10</v>
      </c>
      <c r="C23" s="91">
        <f t="shared" si="3"/>
        <v>100</v>
      </c>
      <c r="D23" s="91">
        <v>1073</v>
      </c>
      <c r="E23" s="91">
        <v>6218.44</v>
      </c>
      <c r="F23" s="92">
        <f t="shared" si="0"/>
        <v>172.55131512083418</v>
      </c>
      <c r="G23" s="92">
        <v>64</v>
      </c>
      <c r="H23" s="92">
        <v>50</v>
      </c>
      <c r="I23" s="106">
        <f t="shared" si="1"/>
        <v>18.545207828518173</v>
      </c>
      <c r="J23" s="93">
        <f t="shared" si="5"/>
        <v>45.454792171481827</v>
      </c>
      <c r="K23" s="93">
        <v>315.39999999999998</v>
      </c>
      <c r="L23" s="94">
        <f t="shared" si="2"/>
        <v>50.72011629926476</v>
      </c>
    </row>
    <row r="25" spans="1:12" ht="16" x14ac:dyDescent="0.2">
      <c r="A25" s="108" t="s">
        <v>152</v>
      </c>
    </row>
    <row r="26" spans="1:12" ht="16" x14ac:dyDescent="0.2">
      <c r="A26" s="95" t="s">
        <v>153</v>
      </c>
    </row>
    <row r="27" spans="1:12" ht="16" x14ac:dyDescent="0.2">
      <c r="A27" s="95" t="s">
        <v>159</v>
      </c>
    </row>
    <row r="28" spans="1:12" ht="16" x14ac:dyDescent="0.2">
      <c r="A28" s="95" t="s">
        <v>157</v>
      </c>
    </row>
  </sheetData>
  <phoneticPr fontId="4" type="noConversion"/>
  <pageMargins left="0.7" right="0.7" top="0.75" bottom="0.75" header="0.3" footer="0.3"/>
  <pageSetup scale="77"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5" sqref="C15"/>
    </sheetView>
  </sheetViews>
  <sheetFormatPr baseColWidth="10" defaultColWidth="9" defaultRowHeight="14" x14ac:dyDescent="0.2"/>
  <cols>
    <col min="1" max="1" width="19.3984375" customWidth="1"/>
    <col min="2" max="2" width="12.796875" bestFit="1" customWidth="1"/>
    <col min="3" max="3" width="10.3984375" customWidth="1"/>
    <col min="4" max="4" width="14.3984375" customWidth="1"/>
    <col min="5" max="5" width="11.3984375" customWidth="1"/>
  </cols>
  <sheetData>
    <row r="1" spans="1:5" ht="16" x14ac:dyDescent="0.2">
      <c r="A1" s="2" t="s">
        <v>27</v>
      </c>
    </row>
    <row r="2" spans="1:5" ht="16" x14ac:dyDescent="0.2">
      <c r="A2" s="3" t="s">
        <v>28</v>
      </c>
      <c r="B2" s="3" t="s">
        <v>29</v>
      </c>
      <c r="C2" s="3" t="s">
        <v>0</v>
      </c>
      <c r="D2" s="8" t="s">
        <v>2</v>
      </c>
      <c r="E2" s="8" t="s">
        <v>30</v>
      </c>
    </row>
    <row r="3" spans="1:5" x14ac:dyDescent="0.2">
      <c r="A3" s="7" t="s">
        <v>31</v>
      </c>
      <c r="B3" s="7">
        <v>12.5</v>
      </c>
      <c r="C3" s="7">
        <f>B3*96</f>
        <v>1200</v>
      </c>
      <c r="D3" s="7">
        <f>B3*106</f>
        <v>1325</v>
      </c>
      <c r="E3" s="9"/>
    </row>
    <row r="4" spans="1:5" ht="56" x14ac:dyDescent="0.2">
      <c r="A4" s="10" t="s">
        <v>32</v>
      </c>
      <c r="B4" s="7">
        <v>2.5</v>
      </c>
      <c r="C4" s="7">
        <f>(B4*(96/3))</f>
        <v>80</v>
      </c>
      <c r="D4" s="6">
        <v>90</v>
      </c>
      <c r="E4" s="11" t="s">
        <v>33</v>
      </c>
    </row>
    <row r="5" spans="1:5" x14ac:dyDescent="0.2">
      <c r="A5" s="7" t="s">
        <v>34</v>
      </c>
      <c r="B5" s="7">
        <v>8.5</v>
      </c>
      <c r="C5" s="12">
        <f>B5*96</f>
        <v>816</v>
      </c>
      <c r="D5" s="13">
        <f>B5*106</f>
        <v>901</v>
      </c>
      <c r="E5" s="9"/>
    </row>
    <row r="6" spans="1:5" x14ac:dyDescent="0.2">
      <c r="A6" s="7" t="s">
        <v>35</v>
      </c>
      <c r="B6" s="7">
        <v>1.5</v>
      </c>
      <c r="C6" s="5"/>
      <c r="D6" s="14"/>
      <c r="E6" s="9"/>
    </row>
    <row r="7" spans="1:5" ht="16" x14ac:dyDescent="0.2">
      <c r="A7" s="3" t="s">
        <v>36</v>
      </c>
      <c r="B7" s="13">
        <f>SUM(B3:B6)</f>
        <v>25</v>
      </c>
      <c r="C7" s="18">
        <f>SUM(C3:C5)</f>
        <v>2096</v>
      </c>
      <c r="D7" s="15"/>
      <c r="E7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9"/>
  <sheetViews>
    <sheetView workbookViewId="0">
      <selection activeCell="Q10" sqref="Q10"/>
    </sheetView>
  </sheetViews>
  <sheetFormatPr baseColWidth="10" defaultColWidth="9" defaultRowHeight="14" x14ac:dyDescent="0.2"/>
  <cols>
    <col min="2" max="2" width="9.3984375" customWidth="1"/>
    <col min="3" max="3" width="8.59765625" customWidth="1"/>
    <col min="9" max="9" width="9.3984375" customWidth="1"/>
    <col min="10" max="10" width="8.59765625" customWidth="1"/>
  </cols>
  <sheetData>
    <row r="1" spans="1:13" ht="17" thickBot="1" x14ac:dyDescent="0.25">
      <c r="A1" s="2" t="s">
        <v>25</v>
      </c>
      <c r="B1" s="2"/>
      <c r="C1" s="2"/>
      <c r="D1" s="2"/>
      <c r="E1" s="2"/>
      <c r="H1" s="2" t="s">
        <v>26</v>
      </c>
    </row>
    <row r="2" spans="1:13" ht="79" customHeight="1" thickBot="1" x14ac:dyDescent="0.25">
      <c r="A2" s="56" t="s">
        <v>1</v>
      </c>
      <c r="B2" s="57" t="s">
        <v>51</v>
      </c>
      <c r="C2" s="59" t="s">
        <v>52</v>
      </c>
      <c r="D2" s="63" t="s">
        <v>53</v>
      </c>
      <c r="E2" s="57" t="s">
        <v>54</v>
      </c>
      <c r="F2" s="58" t="s">
        <v>3</v>
      </c>
      <c r="H2" s="56" t="s">
        <v>1</v>
      </c>
      <c r="I2" s="57" t="s">
        <v>51</v>
      </c>
      <c r="J2" s="59" t="s">
        <v>52</v>
      </c>
      <c r="K2" s="63" t="s">
        <v>53</v>
      </c>
      <c r="L2" s="57" t="s">
        <v>54</v>
      </c>
      <c r="M2" s="58" t="s">
        <v>3</v>
      </c>
    </row>
    <row r="3" spans="1:13" x14ac:dyDescent="0.2">
      <c r="A3" s="54" t="s">
        <v>4</v>
      </c>
      <c r="B3" s="55">
        <v>1</v>
      </c>
      <c r="C3" s="60">
        <v>1</v>
      </c>
      <c r="D3" s="138">
        <f>E3-SUM(C3:C11)</f>
        <v>38</v>
      </c>
      <c r="E3" s="140">
        <v>50</v>
      </c>
      <c r="F3" s="142">
        <v>1</v>
      </c>
      <c r="H3" s="54" t="s">
        <v>4</v>
      </c>
      <c r="I3" s="55">
        <v>1</v>
      </c>
      <c r="J3" s="60">
        <f>C3*2</f>
        <v>2</v>
      </c>
      <c r="K3" s="138">
        <f>L3-SUM(J3:J11)</f>
        <v>76</v>
      </c>
      <c r="L3" s="140">
        <v>100</v>
      </c>
      <c r="M3" s="142">
        <v>1</v>
      </c>
    </row>
    <row r="4" spans="1:13" x14ac:dyDescent="0.2">
      <c r="A4" s="45" t="s">
        <v>5</v>
      </c>
      <c r="B4" s="1">
        <v>2</v>
      </c>
      <c r="C4" s="12">
        <v>2</v>
      </c>
      <c r="D4" s="138"/>
      <c r="E4" s="140"/>
      <c r="F4" s="143"/>
      <c r="H4" s="45" t="s">
        <v>5</v>
      </c>
      <c r="I4" s="1">
        <v>2</v>
      </c>
      <c r="J4" s="12">
        <f t="shared" ref="J4:J28" si="0">C4*2</f>
        <v>4</v>
      </c>
      <c r="K4" s="138"/>
      <c r="L4" s="140"/>
      <c r="M4" s="143"/>
    </row>
    <row r="5" spans="1:13" x14ac:dyDescent="0.2">
      <c r="A5" s="45" t="s">
        <v>6</v>
      </c>
      <c r="B5" s="1">
        <v>1</v>
      </c>
      <c r="C5" s="12">
        <v>1</v>
      </c>
      <c r="D5" s="138"/>
      <c r="E5" s="140"/>
      <c r="F5" s="143"/>
      <c r="H5" s="45" t="s">
        <v>6</v>
      </c>
      <c r="I5" s="1">
        <v>1</v>
      </c>
      <c r="J5" s="12">
        <f t="shared" si="0"/>
        <v>2</v>
      </c>
      <c r="K5" s="138"/>
      <c r="L5" s="140"/>
      <c r="M5" s="143"/>
    </row>
    <row r="6" spans="1:13" x14ac:dyDescent="0.2">
      <c r="A6" s="45" t="s">
        <v>7</v>
      </c>
      <c r="B6" s="1">
        <v>2</v>
      </c>
      <c r="C6" s="12">
        <v>2</v>
      </c>
      <c r="D6" s="138"/>
      <c r="E6" s="140"/>
      <c r="F6" s="143"/>
      <c r="H6" s="45" t="s">
        <v>7</v>
      </c>
      <c r="I6" s="1">
        <v>2</v>
      </c>
      <c r="J6" s="12">
        <f t="shared" si="0"/>
        <v>4</v>
      </c>
      <c r="K6" s="138"/>
      <c r="L6" s="140"/>
      <c r="M6" s="143"/>
    </row>
    <row r="7" spans="1:13" x14ac:dyDescent="0.2">
      <c r="A7" s="45" t="s">
        <v>8</v>
      </c>
      <c r="B7" s="1">
        <v>1</v>
      </c>
      <c r="C7" s="12">
        <v>1</v>
      </c>
      <c r="D7" s="138"/>
      <c r="E7" s="140"/>
      <c r="F7" s="143"/>
      <c r="H7" s="45" t="s">
        <v>8</v>
      </c>
      <c r="I7" s="1">
        <v>1</v>
      </c>
      <c r="J7" s="12">
        <f t="shared" si="0"/>
        <v>2</v>
      </c>
      <c r="K7" s="138"/>
      <c r="L7" s="140"/>
      <c r="M7" s="143"/>
    </row>
    <row r="8" spans="1:13" x14ac:dyDescent="0.2">
      <c r="A8" s="45" t="s">
        <v>9</v>
      </c>
      <c r="B8" s="1">
        <v>2</v>
      </c>
      <c r="C8" s="12">
        <v>2</v>
      </c>
      <c r="D8" s="138"/>
      <c r="E8" s="140"/>
      <c r="F8" s="143"/>
      <c r="H8" s="45" t="s">
        <v>9</v>
      </c>
      <c r="I8" s="1">
        <v>2</v>
      </c>
      <c r="J8" s="12">
        <f t="shared" si="0"/>
        <v>4</v>
      </c>
      <c r="K8" s="138"/>
      <c r="L8" s="140"/>
      <c r="M8" s="143"/>
    </row>
    <row r="9" spans="1:13" x14ac:dyDescent="0.2">
      <c r="A9" s="45" t="s">
        <v>10</v>
      </c>
      <c r="B9" s="1">
        <v>1</v>
      </c>
      <c r="C9" s="12">
        <v>1</v>
      </c>
      <c r="D9" s="138"/>
      <c r="E9" s="140"/>
      <c r="F9" s="143"/>
      <c r="H9" s="45" t="s">
        <v>10</v>
      </c>
      <c r="I9" s="1">
        <v>1</v>
      </c>
      <c r="J9" s="12">
        <f t="shared" si="0"/>
        <v>2</v>
      </c>
      <c r="K9" s="138"/>
      <c r="L9" s="140"/>
      <c r="M9" s="143"/>
    </row>
    <row r="10" spans="1:13" x14ac:dyDescent="0.2">
      <c r="A10" s="45" t="s">
        <v>11</v>
      </c>
      <c r="B10" s="1">
        <v>1</v>
      </c>
      <c r="C10" s="12">
        <v>1</v>
      </c>
      <c r="D10" s="138"/>
      <c r="E10" s="140"/>
      <c r="F10" s="143"/>
      <c r="H10" s="45" t="s">
        <v>11</v>
      </c>
      <c r="I10" s="1">
        <v>1</v>
      </c>
      <c r="J10" s="12">
        <f t="shared" si="0"/>
        <v>2</v>
      </c>
      <c r="K10" s="138"/>
      <c r="L10" s="140"/>
      <c r="M10" s="143"/>
    </row>
    <row r="11" spans="1:13" ht="15" thickBot="1" x14ac:dyDescent="0.25">
      <c r="A11" s="64" t="s">
        <v>12</v>
      </c>
      <c r="B11" s="65">
        <v>1</v>
      </c>
      <c r="C11" s="66">
        <v>1</v>
      </c>
      <c r="D11" s="138"/>
      <c r="E11" s="140"/>
      <c r="F11" s="145"/>
      <c r="H11" s="64" t="s">
        <v>12</v>
      </c>
      <c r="I11" s="65">
        <v>1</v>
      </c>
      <c r="J11" s="66">
        <f t="shared" si="0"/>
        <v>2</v>
      </c>
      <c r="K11" s="138"/>
      <c r="L11" s="140"/>
      <c r="M11" s="145"/>
    </row>
    <row r="12" spans="1:13" x14ac:dyDescent="0.2">
      <c r="A12" s="67" t="s">
        <v>13</v>
      </c>
      <c r="B12" s="68">
        <v>1</v>
      </c>
      <c r="C12" s="69">
        <v>1</v>
      </c>
      <c r="D12" s="146">
        <f>E12-SUM(C12:C20)</f>
        <v>38</v>
      </c>
      <c r="E12" s="147">
        <v>50</v>
      </c>
      <c r="F12" s="148">
        <v>2</v>
      </c>
      <c r="H12" s="67" t="s">
        <v>13</v>
      </c>
      <c r="I12" s="68">
        <v>1</v>
      </c>
      <c r="J12" s="69">
        <f t="shared" si="0"/>
        <v>2</v>
      </c>
      <c r="K12" s="146">
        <f t="shared" ref="K12" si="1">D12*2</f>
        <v>76</v>
      </c>
      <c r="L12" s="147">
        <v>100</v>
      </c>
      <c r="M12" s="148">
        <v>2</v>
      </c>
    </row>
    <row r="13" spans="1:13" x14ac:dyDescent="0.2">
      <c r="A13" s="45" t="s">
        <v>14</v>
      </c>
      <c r="B13" s="1">
        <v>2</v>
      </c>
      <c r="C13" s="12">
        <v>2</v>
      </c>
      <c r="D13" s="138"/>
      <c r="E13" s="140"/>
      <c r="F13" s="143"/>
      <c r="H13" s="45" t="s">
        <v>14</v>
      </c>
      <c r="I13" s="1">
        <v>2</v>
      </c>
      <c r="J13" s="12">
        <f t="shared" si="0"/>
        <v>4</v>
      </c>
      <c r="K13" s="138"/>
      <c r="L13" s="140"/>
      <c r="M13" s="143"/>
    </row>
    <row r="14" spans="1:13" x14ac:dyDescent="0.2">
      <c r="A14" s="45" t="s">
        <v>15</v>
      </c>
      <c r="B14" s="1">
        <v>1</v>
      </c>
      <c r="C14" s="12">
        <v>1</v>
      </c>
      <c r="D14" s="138"/>
      <c r="E14" s="140"/>
      <c r="F14" s="143"/>
      <c r="H14" s="45" t="s">
        <v>15</v>
      </c>
      <c r="I14" s="1">
        <v>1</v>
      </c>
      <c r="J14" s="12">
        <f t="shared" si="0"/>
        <v>2</v>
      </c>
      <c r="K14" s="138"/>
      <c r="L14" s="140"/>
      <c r="M14" s="143"/>
    </row>
    <row r="15" spans="1:13" x14ac:dyDescent="0.2">
      <c r="A15" s="45" t="s">
        <v>16</v>
      </c>
      <c r="B15" s="1">
        <v>2</v>
      </c>
      <c r="C15" s="12">
        <v>2</v>
      </c>
      <c r="D15" s="138"/>
      <c r="E15" s="140"/>
      <c r="F15" s="143"/>
      <c r="H15" s="45" t="s">
        <v>16</v>
      </c>
      <c r="I15" s="1">
        <v>2</v>
      </c>
      <c r="J15" s="12">
        <f t="shared" si="0"/>
        <v>4</v>
      </c>
      <c r="K15" s="138"/>
      <c r="L15" s="140"/>
      <c r="M15" s="143"/>
    </row>
    <row r="16" spans="1:13" x14ac:dyDescent="0.2">
      <c r="A16" s="45" t="s">
        <v>17</v>
      </c>
      <c r="B16" s="1">
        <v>1</v>
      </c>
      <c r="C16" s="12">
        <v>1</v>
      </c>
      <c r="D16" s="138"/>
      <c r="E16" s="140"/>
      <c r="F16" s="143"/>
      <c r="H16" s="45" t="s">
        <v>17</v>
      </c>
      <c r="I16" s="1">
        <v>1</v>
      </c>
      <c r="J16" s="12">
        <f t="shared" si="0"/>
        <v>2</v>
      </c>
      <c r="K16" s="138"/>
      <c r="L16" s="140"/>
      <c r="M16" s="143"/>
    </row>
    <row r="17" spans="1:13" x14ac:dyDescent="0.2">
      <c r="A17" s="45" t="s">
        <v>18</v>
      </c>
      <c r="B17" s="1">
        <v>2</v>
      </c>
      <c r="C17" s="12">
        <v>2</v>
      </c>
      <c r="D17" s="138"/>
      <c r="E17" s="140"/>
      <c r="F17" s="143"/>
      <c r="H17" s="45" t="s">
        <v>18</v>
      </c>
      <c r="I17" s="1">
        <v>2</v>
      </c>
      <c r="J17" s="12">
        <f t="shared" si="0"/>
        <v>4</v>
      </c>
      <c r="K17" s="138"/>
      <c r="L17" s="140"/>
      <c r="M17" s="143"/>
    </row>
    <row r="18" spans="1:13" x14ac:dyDescent="0.2">
      <c r="A18" s="45" t="s">
        <v>10</v>
      </c>
      <c r="B18" s="1">
        <v>1</v>
      </c>
      <c r="C18" s="12">
        <v>1</v>
      </c>
      <c r="D18" s="138"/>
      <c r="E18" s="140"/>
      <c r="F18" s="143"/>
      <c r="H18" s="45" t="s">
        <v>10</v>
      </c>
      <c r="I18" s="1">
        <v>1</v>
      </c>
      <c r="J18" s="12">
        <f t="shared" si="0"/>
        <v>2</v>
      </c>
      <c r="K18" s="138"/>
      <c r="L18" s="140"/>
      <c r="M18" s="143"/>
    </row>
    <row r="19" spans="1:13" x14ac:dyDescent="0.2">
      <c r="A19" s="45" t="s">
        <v>11</v>
      </c>
      <c r="B19" s="1">
        <v>1</v>
      </c>
      <c r="C19" s="12">
        <v>1</v>
      </c>
      <c r="D19" s="138"/>
      <c r="E19" s="140"/>
      <c r="F19" s="143"/>
      <c r="H19" s="45" t="s">
        <v>11</v>
      </c>
      <c r="I19" s="1">
        <v>1</v>
      </c>
      <c r="J19" s="12">
        <f t="shared" si="0"/>
        <v>2</v>
      </c>
      <c r="K19" s="138"/>
      <c r="L19" s="140"/>
      <c r="M19" s="143"/>
    </row>
    <row r="20" spans="1:13" ht="15" thickBot="1" x14ac:dyDescent="0.25">
      <c r="A20" s="70" t="s">
        <v>12</v>
      </c>
      <c r="B20" s="71">
        <v>1</v>
      </c>
      <c r="C20" s="72">
        <v>1</v>
      </c>
      <c r="D20" s="139"/>
      <c r="E20" s="141"/>
      <c r="F20" s="144"/>
      <c r="H20" s="70" t="s">
        <v>12</v>
      </c>
      <c r="I20" s="71">
        <v>1</v>
      </c>
      <c r="J20" s="72">
        <f t="shared" si="0"/>
        <v>2</v>
      </c>
      <c r="K20" s="139"/>
      <c r="L20" s="141"/>
      <c r="M20" s="144"/>
    </row>
    <row r="21" spans="1:13" x14ac:dyDescent="0.2">
      <c r="A21" s="54" t="s">
        <v>19</v>
      </c>
      <c r="B21" s="55">
        <v>1</v>
      </c>
      <c r="C21" s="60">
        <v>1</v>
      </c>
      <c r="D21" s="138">
        <v>38</v>
      </c>
      <c r="E21" s="140">
        <v>50</v>
      </c>
      <c r="F21" s="142">
        <v>3</v>
      </c>
      <c r="H21" s="54" t="s">
        <v>19</v>
      </c>
      <c r="I21" s="55">
        <v>1</v>
      </c>
      <c r="J21" s="60">
        <v>2</v>
      </c>
      <c r="K21" s="138">
        <f>L21-SUM(J21:J29)</f>
        <v>76</v>
      </c>
      <c r="L21" s="140">
        <v>100</v>
      </c>
      <c r="M21" s="142">
        <v>3</v>
      </c>
    </row>
    <row r="22" spans="1:13" x14ac:dyDescent="0.2">
      <c r="A22" s="45" t="s">
        <v>20</v>
      </c>
      <c r="B22" s="1">
        <v>2</v>
      </c>
      <c r="C22" s="12">
        <v>2</v>
      </c>
      <c r="D22" s="138"/>
      <c r="E22" s="140"/>
      <c r="F22" s="143"/>
      <c r="H22" s="45" t="s">
        <v>20</v>
      </c>
      <c r="I22" s="1">
        <v>2</v>
      </c>
      <c r="J22" s="12">
        <v>4</v>
      </c>
      <c r="K22" s="138"/>
      <c r="L22" s="140"/>
      <c r="M22" s="143"/>
    </row>
    <row r="23" spans="1:13" x14ac:dyDescent="0.2">
      <c r="A23" s="51" t="s">
        <v>21</v>
      </c>
      <c r="B23" s="4">
        <v>1</v>
      </c>
      <c r="C23" s="61">
        <v>1</v>
      </c>
      <c r="D23" s="138"/>
      <c r="E23" s="140"/>
      <c r="F23" s="143"/>
      <c r="H23" s="51" t="s">
        <v>21</v>
      </c>
      <c r="I23" s="4">
        <v>1</v>
      </c>
      <c r="J23" s="61">
        <f t="shared" si="0"/>
        <v>2</v>
      </c>
      <c r="K23" s="138"/>
      <c r="L23" s="140"/>
      <c r="M23" s="143"/>
    </row>
    <row r="24" spans="1:13" x14ac:dyDescent="0.2">
      <c r="A24" s="51" t="s">
        <v>22</v>
      </c>
      <c r="B24" s="4">
        <v>2</v>
      </c>
      <c r="C24" s="61">
        <v>2</v>
      </c>
      <c r="D24" s="138"/>
      <c r="E24" s="140"/>
      <c r="F24" s="143"/>
      <c r="H24" s="51" t="s">
        <v>22</v>
      </c>
      <c r="I24" s="4">
        <v>2</v>
      </c>
      <c r="J24" s="61">
        <f t="shared" si="0"/>
        <v>4</v>
      </c>
      <c r="K24" s="138"/>
      <c r="L24" s="140"/>
      <c r="M24" s="143"/>
    </row>
    <row r="25" spans="1:13" x14ac:dyDescent="0.2">
      <c r="A25" s="51" t="s">
        <v>23</v>
      </c>
      <c r="B25" s="4">
        <v>1</v>
      </c>
      <c r="C25" s="61">
        <v>1</v>
      </c>
      <c r="D25" s="138"/>
      <c r="E25" s="140"/>
      <c r="F25" s="143"/>
      <c r="H25" s="51" t="s">
        <v>23</v>
      </c>
      <c r="I25" s="4">
        <v>1</v>
      </c>
      <c r="J25" s="61">
        <f t="shared" si="0"/>
        <v>2</v>
      </c>
      <c r="K25" s="138"/>
      <c r="L25" s="140"/>
      <c r="M25" s="143"/>
    </row>
    <row r="26" spans="1:13" x14ac:dyDescent="0.2">
      <c r="A26" s="51" t="s">
        <v>24</v>
      </c>
      <c r="B26" s="4">
        <v>2</v>
      </c>
      <c r="C26" s="61">
        <v>2</v>
      </c>
      <c r="D26" s="138"/>
      <c r="E26" s="140"/>
      <c r="F26" s="143"/>
      <c r="H26" s="51" t="s">
        <v>24</v>
      </c>
      <c r="I26" s="4">
        <v>2</v>
      </c>
      <c r="J26" s="61">
        <f t="shared" si="0"/>
        <v>4</v>
      </c>
      <c r="K26" s="138"/>
      <c r="L26" s="140"/>
      <c r="M26" s="143"/>
    </row>
    <row r="27" spans="1:13" x14ac:dyDescent="0.2">
      <c r="A27" s="51" t="s">
        <v>10</v>
      </c>
      <c r="B27" s="4">
        <v>1</v>
      </c>
      <c r="C27" s="61">
        <v>1</v>
      </c>
      <c r="D27" s="138"/>
      <c r="E27" s="140"/>
      <c r="F27" s="143"/>
      <c r="H27" s="51" t="s">
        <v>10</v>
      </c>
      <c r="I27" s="4">
        <v>1</v>
      </c>
      <c r="J27" s="61">
        <f t="shared" si="0"/>
        <v>2</v>
      </c>
      <c r="K27" s="138"/>
      <c r="L27" s="140"/>
      <c r="M27" s="143"/>
    </row>
    <row r="28" spans="1:13" x14ac:dyDescent="0.2">
      <c r="A28" s="51" t="s">
        <v>11</v>
      </c>
      <c r="B28" s="4">
        <v>1</v>
      </c>
      <c r="C28" s="61">
        <v>1</v>
      </c>
      <c r="D28" s="138"/>
      <c r="E28" s="140"/>
      <c r="F28" s="143"/>
      <c r="H28" s="51" t="s">
        <v>11</v>
      </c>
      <c r="I28" s="4">
        <v>1</v>
      </c>
      <c r="J28" s="61">
        <f t="shared" si="0"/>
        <v>2</v>
      </c>
      <c r="K28" s="138"/>
      <c r="L28" s="140"/>
      <c r="M28" s="143"/>
    </row>
    <row r="29" spans="1:13" ht="15" thickBot="1" x14ac:dyDescent="0.25">
      <c r="A29" s="52" t="s">
        <v>12</v>
      </c>
      <c r="B29" s="53">
        <v>1</v>
      </c>
      <c r="C29" s="62">
        <v>1</v>
      </c>
      <c r="D29" s="139"/>
      <c r="E29" s="141"/>
      <c r="F29" s="144"/>
      <c r="H29" s="52" t="s">
        <v>12</v>
      </c>
      <c r="I29" s="53">
        <v>1</v>
      </c>
      <c r="J29" s="62">
        <v>2</v>
      </c>
      <c r="K29" s="139"/>
      <c r="L29" s="141"/>
      <c r="M29" s="144"/>
    </row>
  </sheetData>
  <mergeCells count="18">
    <mergeCell ref="D21:D29"/>
    <mergeCell ref="E21:E29"/>
    <mergeCell ref="F21:F29"/>
    <mergeCell ref="D3:D11"/>
    <mergeCell ref="E3:E11"/>
    <mergeCell ref="F3:F11"/>
    <mergeCell ref="D12:D20"/>
    <mergeCell ref="E12:E20"/>
    <mergeCell ref="F12:F20"/>
    <mergeCell ref="K21:K29"/>
    <mergeCell ref="L21:L29"/>
    <mergeCell ref="M21:M29"/>
    <mergeCell ref="K3:K11"/>
    <mergeCell ref="L3:L11"/>
    <mergeCell ref="M3:M11"/>
    <mergeCell ref="K12:K20"/>
    <mergeCell ref="L12:L20"/>
    <mergeCell ref="M12:M20"/>
  </mergeCells>
  <phoneticPr fontId="4" type="noConversion"/>
  <pageMargins left="0.7" right="0.7" top="0.75" bottom="0.75" header="0.3" footer="0.3"/>
  <pageSetup scale="87" orientation="portrait" r:id="rId1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4" workbookViewId="0">
      <selection activeCell="O24" sqref="O24"/>
    </sheetView>
  </sheetViews>
  <sheetFormatPr baseColWidth="10" defaultColWidth="9" defaultRowHeight="14" x14ac:dyDescent="0.2"/>
  <cols>
    <col min="1" max="1" width="2.59765625" style="20" customWidth="1"/>
    <col min="2" max="13" width="6.796875" customWidth="1"/>
    <col min="14" max="14" width="20.3984375" customWidth="1"/>
    <col min="15" max="15" width="17.796875" customWidth="1"/>
    <col min="16" max="16" width="14.3984375" customWidth="1"/>
  </cols>
  <sheetData>
    <row r="1" spans="1:16" ht="16" x14ac:dyDescent="0.2">
      <c r="B1" s="2" t="s">
        <v>162</v>
      </c>
    </row>
    <row r="2" spans="1:16" ht="15" thickBot="1" x14ac:dyDescent="0.25"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</row>
    <row r="3" spans="1:16" x14ac:dyDescent="0.2">
      <c r="A3" s="21" t="s">
        <v>10</v>
      </c>
      <c r="B3" s="34">
        <v>156</v>
      </c>
      <c r="C3" s="35">
        <f>B9</f>
        <v>158</v>
      </c>
      <c r="D3" s="35">
        <f>C10</f>
        <v>161</v>
      </c>
      <c r="E3" s="35">
        <f>D10+1</f>
        <v>164</v>
      </c>
      <c r="F3" s="35">
        <f>E9</f>
        <v>166</v>
      </c>
      <c r="G3" s="35">
        <f>F10</f>
        <v>169</v>
      </c>
      <c r="H3" s="35">
        <f>G10+1</f>
        <v>172</v>
      </c>
      <c r="I3" s="35">
        <f>H9</f>
        <v>174</v>
      </c>
      <c r="J3" s="35">
        <f>I10</f>
        <v>177</v>
      </c>
      <c r="K3" s="35">
        <f>J10+1</f>
        <v>180</v>
      </c>
      <c r="L3" s="35">
        <f>K9</f>
        <v>182</v>
      </c>
      <c r="M3" s="36">
        <f>L10</f>
        <v>185</v>
      </c>
    </row>
    <row r="4" spans="1:16" x14ac:dyDescent="0.2">
      <c r="A4" s="21" t="s">
        <v>11</v>
      </c>
      <c r="B4" s="37">
        <f>B3</f>
        <v>156</v>
      </c>
      <c r="C4" s="19">
        <f>B9+1</f>
        <v>159</v>
      </c>
      <c r="D4" s="19">
        <f>C10</f>
        <v>161</v>
      </c>
      <c r="E4" s="19">
        <f>E3</f>
        <v>164</v>
      </c>
      <c r="F4" s="19">
        <f>E9+1</f>
        <v>167</v>
      </c>
      <c r="G4" s="19">
        <f>F10</f>
        <v>169</v>
      </c>
      <c r="H4" s="19">
        <f>H3</f>
        <v>172</v>
      </c>
      <c r="I4" s="19">
        <f>H9+1</f>
        <v>175</v>
      </c>
      <c r="J4" s="19">
        <f>I10</f>
        <v>177</v>
      </c>
      <c r="K4" s="19">
        <f>K3</f>
        <v>180</v>
      </c>
      <c r="L4" s="19">
        <f>K9+1</f>
        <v>183</v>
      </c>
      <c r="M4" s="38">
        <f>L10</f>
        <v>185</v>
      </c>
    </row>
    <row r="5" spans="1:16" x14ac:dyDescent="0.2">
      <c r="A5" s="21" t="s">
        <v>12</v>
      </c>
      <c r="B5" s="37">
        <f>B3</f>
        <v>156</v>
      </c>
      <c r="C5" s="19">
        <f>C4</f>
        <v>159</v>
      </c>
      <c r="D5" s="19">
        <f>C10+1</f>
        <v>162</v>
      </c>
      <c r="E5" s="19">
        <f>E3</f>
        <v>164</v>
      </c>
      <c r="F5" s="19">
        <f>F4</f>
        <v>167</v>
      </c>
      <c r="G5" s="19">
        <f>F10+1</f>
        <v>170</v>
      </c>
      <c r="H5" s="19">
        <f>H3</f>
        <v>172</v>
      </c>
      <c r="I5" s="19">
        <f>I4</f>
        <v>175</v>
      </c>
      <c r="J5" s="19">
        <f>I10+1</f>
        <v>178</v>
      </c>
      <c r="K5" s="19">
        <f>K3</f>
        <v>180</v>
      </c>
      <c r="L5" s="19">
        <f>L4</f>
        <v>183</v>
      </c>
      <c r="M5" s="38">
        <f>L10+1</f>
        <v>186</v>
      </c>
    </row>
    <row r="6" spans="1:16" x14ac:dyDescent="0.2">
      <c r="A6" s="21" t="s">
        <v>37</v>
      </c>
      <c r="B6" s="37">
        <f>B3+1</f>
        <v>157</v>
      </c>
      <c r="C6" s="19">
        <f>C4</f>
        <v>159</v>
      </c>
      <c r="D6" s="19">
        <f>D5</f>
        <v>162</v>
      </c>
      <c r="E6" s="19">
        <f>E3+1</f>
        <v>165</v>
      </c>
      <c r="F6" s="19">
        <f>F4</f>
        <v>167</v>
      </c>
      <c r="G6" s="19">
        <f>G5</f>
        <v>170</v>
      </c>
      <c r="H6" s="19">
        <f>H3+1</f>
        <v>173</v>
      </c>
      <c r="I6" s="19">
        <f>I4</f>
        <v>175</v>
      </c>
      <c r="J6" s="19">
        <f>J5</f>
        <v>178</v>
      </c>
      <c r="K6" s="19">
        <f>K3+1</f>
        <v>181</v>
      </c>
      <c r="L6" s="19">
        <f>L4</f>
        <v>183</v>
      </c>
      <c r="M6" s="38">
        <f>M5</f>
        <v>186</v>
      </c>
    </row>
    <row r="7" spans="1:16" x14ac:dyDescent="0.2">
      <c r="A7" s="21" t="s">
        <v>38</v>
      </c>
      <c r="B7" s="37">
        <f>B6</f>
        <v>157</v>
      </c>
      <c r="C7" s="19">
        <f>C4+1</f>
        <v>160</v>
      </c>
      <c r="D7" s="19">
        <f>D5</f>
        <v>162</v>
      </c>
      <c r="E7" s="19">
        <f>E6</f>
        <v>165</v>
      </c>
      <c r="F7" s="19">
        <f>F4+1</f>
        <v>168</v>
      </c>
      <c r="G7" s="19">
        <f>G5</f>
        <v>170</v>
      </c>
      <c r="H7" s="19">
        <f>H6</f>
        <v>173</v>
      </c>
      <c r="I7" s="19">
        <f>I4+1</f>
        <v>176</v>
      </c>
      <c r="J7" s="19">
        <f>J5</f>
        <v>178</v>
      </c>
      <c r="K7" s="19">
        <f>K6</f>
        <v>181</v>
      </c>
      <c r="L7" s="19">
        <f>L4+1</f>
        <v>184</v>
      </c>
      <c r="M7" s="38">
        <f>M5</f>
        <v>186</v>
      </c>
    </row>
    <row r="8" spans="1:16" x14ac:dyDescent="0.2">
      <c r="A8" s="21" t="s">
        <v>39</v>
      </c>
      <c r="B8" s="37">
        <f>B6</f>
        <v>157</v>
      </c>
      <c r="C8" s="19">
        <f>C7</f>
        <v>160</v>
      </c>
      <c r="D8" s="19">
        <f>D5+1</f>
        <v>163</v>
      </c>
      <c r="E8" s="19">
        <f>E6</f>
        <v>165</v>
      </c>
      <c r="F8" s="19">
        <f>F7</f>
        <v>168</v>
      </c>
      <c r="G8" s="19">
        <f>G5+1</f>
        <v>171</v>
      </c>
      <c r="H8" s="19">
        <f>H6</f>
        <v>173</v>
      </c>
      <c r="I8" s="19">
        <f>I7</f>
        <v>176</v>
      </c>
      <c r="J8" s="19">
        <f>J5+1</f>
        <v>179</v>
      </c>
      <c r="K8" s="19">
        <f>K6</f>
        <v>181</v>
      </c>
      <c r="L8" s="19">
        <f>L7</f>
        <v>184</v>
      </c>
      <c r="M8" s="38" t="s">
        <v>160</v>
      </c>
    </row>
    <row r="9" spans="1:16" x14ac:dyDescent="0.2">
      <c r="A9" s="21" t="s">
        <v>40</v>
      </c>
      <c r="B9" s="37">
        <f>B6+1</f>
        <v>158</v>
      </c>
      <c r="C9" s="19">
        <f>C7</f>
        <v>160</v>
      </c>
      <c r="D9" s="19">
        <f>D8</f>
        <v>163</v>
      </c>
      <c r="E9" s="19">
        <f>E6+1</f>
        <v>166</v>
      </c>
      <c r="F9" s="19">
        <f>F7</f>
        <v>168</v>
      </c>
      <c r="G9" s="19">
        <f>G8</f>
        <v>171</v>
      </c>
      <c r="H9" s="19">
        <f>H6+1</f>
        <v>174</v>
      </c>
      <c r="I9" s="19">
        <f>I7</f>
        <v>176</v>
      </c>
      <c r="J9" s="19">
        <f>J8</f>
        <v>179</v>
      </c>
      <c r="K9" s="19">
        <f>K6+1</f>
        <v>182</v>
      </c>
      <c r="L9" s="19">
        <f>L7</f>
        <v>184</v>
      </c>
      <c r="M9" s="38" t="s">
        <v>160</v>
      </c>
    </row>
    <row r="10" spans="1:16" ht="15" thickBot="1" x14ac:dyDescent="0.25">
      <c r="A10" s="21" t="s">
        <v>41</v>
      </c>
      <c r="B10" s="39">
        <f>B9</f>
        <v>158</v>
      </c>
      <c r="C10" s="40">
        <f>C7+1</f>
        <v>161</v>
      </c>
      <c r="D10" s="40">
        <f>D8</f>
        <v>163</v>
      </c>
      <c r="E10" s="40">
        <f>E9</f>
        <v>166</v>
      </c>
      <c r="F10" s="40">
        <f>F7+1</f>
        <v>169</v>
      </c>
      <c r="G10" s="40">
        <f>G8</f>
        <v>171</v>
      </c>
      <c r="H10" s="40">
        <f>H9</f>
        <v>174</v>
      </c>
      <c r="I10" s="40">
        <f>I7+1</f>
        <v>177</v>
      </c>
      <c r="J10" s="40">
        <f>J8</f>
        <v>179</v>
      </c>
      <c r="K10" s="40">
        <f>K9</f>
        <v>182</v>
      </c>
      <c r="L10" s="40">
        <f>L7+1</f>
        <v>185</v>
      </c>
      <c r="M10" s="41" t="s">
        <v>160</v>
      </c>
    </row>
    <row r="11" spans="1:16" x14ac:dyDescent="0.2">
      <c r="A11" s="21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6" ht="17" thickBot="1" x14ac:dyDescent="0.25">
      <c r="N12" s="2" t="s">
        <v>27</v>
      </c>
    </row>
    <row r="13" spans="1:16" ht="16" x14ac:dyDescent="0.2">
      <c r="N13" s="42" t="s">
        <v>28</v>
      </c>
      <c r="O13" s="43" t="s">
        <v>42</v>
      </c>
      <c r="P13" s="44" t="s">
        <v>56</v>
      </c>
    </row>
    <row r="14" spans="1:16" x14ac:dyDescent="0.2">
      <c r="N14" s="45" t="s">
        <v>31</v>
      </c>
      <c r="O14" s="33">
        <v>12.5</v>
      </c>
      <c r="P14" s="46">
        <f>O14*106</f>
        <v>1325</v>
      </c>
    </row>
    <row r="15" spans="1:16" ht="57" thickBot="1" x14ac:dyDescent="0.25">
      <c r="N15" s="47" t="s">
        <v>32</v>
      </c>
      <c r="O15" s="33">
        <v>2.5</v>
      </c>
      <c r="P15" s="107">
        <f t="shared" ref="P15:P16" si="0">O15*106</f>
        <v>265</v>
      </c>
    </row>
    <row r="16" spans="1:16" ht="16" x14ac:dyDescent="0.2">
      <c r="B16" s="23"/>
      <c r="C16" s="149" t="s">
        <v>43</v>
      </c>
      <c r="D16" s="149"/>
      <c r="E16" s="24"/>
      <c r="F16" s="25"/>
      <c r="N16" s="45" t="s">
        <v>34</v>
      </c>
      <c r="O16" s="33">
        <v>8.5</v>
      </c>
      <c r="P16" s="46">
        <f t="shared" si="0"/>
        <v>901</v>
      </c>
    </row>
    <row r="17" spans="1:16" ht="15" thickBot="1" x14ac:dyDescent="0.25">
      <c r="B17" s="26"/>
      <c r="C17" s="27" t="s">
        <v>44</v>
      </c>
      <c r="D17" s="27" t="s">
        <v>45</v>
      </c>
      <c r="E17" s="27"/>
      <c r="F17" s="28"/>
      <c r="N17" s="45" t="s">
        <v>35</v>
      </c>
      <c r="O17" s="33">
        <v>1.5</v>
      </c>
      <c r="P17" s="46"/>
    </row>
    <row r="18" spans="1:16" ht="17" thickBot="1" x14ac:dyDescent="0.25">
      <c r="B18" s="26"/>
      <c r="C18" s="29" t="s">
        <v>44</v>
      </c>
      <c r="D18" s="25" t="s">
        <v>46</v>
      </c>
      <c r="E18" s="27"/>
      <c r="F18" s="28"/>
      <c r="N18" s="48" t="s">
        <v>36</v>
      </c>
      <c r="O18" s="49">
        <f>SUM(O14:O17)</f>
        <v>25</v>
      </c>
      <c r="P18" s="50">
        <f>O18*106</f>
        <v>2650</v>
      </c>
    </row>
    <row r="19" spans="1:16" x14ac:dyDescent="0.2">
      <c r="B19" s="26"/>
      <c r="C19" s="27" t="s">
        <v>47</v>
      </c>
      <c r="D19" s="28" t="s">
        <v>48</v>
      </c>
      <c r="E19" s="27" t="s">
        <v>55</v>
      </c>
      <c r="F19" s="28"/>
    </row>
    <row r="20" spans="1:16" ht="15" thickBot="1" x14ac:dyDescent="0.25">
      <c r="B20" s="26"/>
      <c r="C20" s="30" t="s">
        <v>49</v>
      </c>
      <c r="D20" s="31" t="s">
        <v>46</v>
      </c>
      <c r="E20" s="27"/>
      <c r="F20" s="28"/>
    </row>
    <row r="21" spans="1:16" x14ac:dyDescent="0.2">
      <c r="B21" s="26"/>
      <c r="C21" s="27" t="s">
        <v>47</v>
      </c>
      <c r="D21" s="27" t="s">
        <v>50</v>
      </c>
      <c r="E21" s="27"/>
      <c r="F21" s="28"/>
    </row>
    <row r="22" spans="1:16" ht="15" thickBot="1" x14ac:dyDescent="0.25">
      <c r="B22" s="32"/>
      <c r="C22" s="30"/>
      <c r="D22" s="30"/>
      <c r="E22" s="30"/>
      <c r="F22" s="31"/>
    </row>
    <row r="23" spans="1:16" ht="16" x14ac:dyDescent="0.2">
      <c r="B23" s="2" t="s">
        <v>161</v>
      </c>
    </row>
    <row r="24" spans="1:16" ht="15" thickBot="1" x14ac:dyDescent="0.25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</row>
    <row r="25" spans="1:16" x14ac:dyDescent="0.2">
      <c r="A25" s="21" t="s">
        <v>10</v>
      </c>
      <c r="B25" s="150">
        <v>97</v>
      </c>
      <c r="C25" s="151">
        <f>B25+8</f>
        <v>105</v>
      </c>
      <c r="D25" s="151">
        <f t="shared" ref="D25:M25" si="1">C25+8</f>
        <v>113</v>
      </c>
      <c r="E25" s="151">
        <f t="shared" si="1"/>
        <v>121</v>
      </c>
      <c r="F25" s="151">
        <f t="shared" si="1"/>
        <v>129</v>
      </c>
      <c r="G25" s="151">
        <f t="shared" si="1"/>
        <v>137</v>
      </c>
      <c r="H25" s="151">
        <f t="shared" si="1"/>
        <v>145</v>
      </c>
      <c r="I25" s="151">
        <f t="shared" si="1"/>
        <v>153</v>
      </c>
      <c r="J25" s="156">
        <f t="shared" si="1"/>
        <v>161</v>
      </c>
      <c r="K25" s="156">
        <f t="shared" si="1"/>
        <v>169</v>
      </c>
      <c r="L25" s="156">
        <f t="shared" si="1"/>
        <v>177</v>
      </c>
      <c r="M25" s="159">
        <f t="shared" si="1"/>
        <v>185</v>
      </c>
    </row>
    <row r="26" spans="1:16" x14ac:dyDescent="0.2">
      <c r="A26" s="21" t="s">
        <v>11</v>
      </c>
      <c r="B26" s="152">
        <f>B25+1</f>
        <v>98</v>
      </c>
      <c r="C26" s="153">
        <f t="shared" ref="C26:M32" si="2">B26+8</f>
        <v>106</v>
      </c>
      <c r="D26" s="153">
        <f t="shared" si="2"/>
        <v>114</v>
      </c>
      <c r="E26" s="153">
        <f t="shared" si="2"/>
        <v>122</v>
      </c>
      <c r="F26" s="153">
        <f t="shared" si="2"/>
        <v>130</v>
      </c>
      <c r="G26" s="153">
        <f t="shared" si="2"/>
        <v>138</v>
      </c>
      <c r="H26" s="153">
        <f t="shared" si="2"/>
        <v>146</v>
      </c>
      <c r="I26" s="153">
        <f t="shared" si="2"/>
        <v>154</v>
      </c>
      <c r="J26" s="157">
        <f t="shared" si="2"/>
        <v>162</v>
      </c>
      <c r="K26" s="157">
        <f t="shared" si="2"/>
        <v>170</v>
      </c>
      <c r="L26" s="157">
        <f t="shared" si="2"/>
        <v>178</v>
      </c>
      <c r="M26" s="160">
        <f t="shared" si="2"/>
        <v>186</v>
      </c>
    </row>
    <row r="27" spans="1:16" x14ac:dyDescent="0.2">
      <c r="A27" s="21" t="s">
        <v>12</v>
      </c>
      <c r="B27" s="152">
        <f t="shared" ref="B27:B32" si="3">B26+1</f>
        <v>99</v>
      </c>
      <c r="C27" s="153">
        <f t="shared" si="2"/>
        <v>107</v>
      </c>
      <c r="D27" s="153">
        <f t="shared" si="2"/>
        <v>115</v>
      </c>
      <c r="E27" s="153">
        <f t="shared" si="2"/>
        <v>123</v>
      </c>
      <c r="F27" s="153">
        <f t="shared" si="2"/>
        <v>131</v>
      </c>
      <c r="G27" s="153">
        <f t="shared" si="2"/>
        <v>139</v>
      </c>
      <c r="H27" s="153">
        <f t="shared" si="2"/>
        <v>147</v>
      </c>
      <c r="I27" s="153">
        <f t="shared" si="2"/>
        <v>155</v>
      </c>
      <c r="J27" s="157">
        <f t="shared" si="2"/>
        <v>163</v>
      </c>
      <c r="K27" s="157">
        <f t="shared" si="2"/>
        <v>171</v>
      </c>
      <c r="L27" s="157">
        <f t="shared" si="2"/>
        <v>179</v>
      </c>
      <c r="M27" s="192">
        <f t="shared" si="2"/>
        <v>187</v>
      </c>
    </row>
    <row r="28" spans="1:16" x14ac:dyDescent="0.2">
      <c r="A28" s="21" t="s">
        <v>37</v>
      </c>
      <c r="B28" s="152">
        <f t="shared" si="3"/>
        <v>100</v>
      </c>
      <c r="C28" s="153">
        <f t="shared" si="2"/>
        <v>108</v>
      </c>
      <c r="D28" s="153">
        <f t="shared" si="2"/>
        <v>116</v>
      </c>
      <c r="E28" s="153">
        <f t="shared" si="2"/>
        <v>124</v>
      </c>
      <c r="F28" s="153">
        <f t="shared" si="2"/>
        <v>132</v>
      </c>
      <c r="G28" s="153">
        <f t="shared" si="2"/>
        <v>140</v>
      </c>
      <c r="H28" s="153">
        <f t="shared" si="2"/>
        <v>148</v>
      </c>
      <c r="I28" s="157">
        <f t="shared" si="2"/>
        <v>156</v>
      </c>
      <c r="J28" s="157">
        <f t="shared" si="2"/>
        <v>164</v>
      </c>
      <c r="K28" s="157">
        <f t="shared" si="2"/>
        <v>172</v>
      </c>
      <c r="L28" s="157">
        <f t="shared" si="2"/>
        <v>180</v>
      </c>
      <c r="M28" s="192">
        <f t="shared" si="2"/>
        <v>188</v>
      </c>
    </row>
    <row r="29" spans="1:16" x14ac:dyDescent="0.2">
      <c r="A29" s="21" t="s">
        <v>38</v>
      </c>
      <c r="B29" s="152">
        <f t="shared" si="3"/>
        <v>101</v>
      </c>
      <c r="C29" s="153">
        <f t="shared" si="2"/>
        <v>109</v>
      </c>
      <c r="D29" s="153">
        <f t="shared" si="2"/>
        <v>117</v>
      </c>
      <c r="E29" s="153">
        <f t="shared" si="2"/>
        <v>125</v>
      </c>
      <c r="F29" s="153">
        <f t="shared" si="2"/>
        <v>133</v>
      </c>
      <c r="G29" s="153">
        <f t="shared" si="2"/>
        <v>141</v>
      </c>
      <c r="H29" s="153">
        <f t="shared" si="2"/>
        <v>149</v>
      </c>
      <c r="I29" s="157">
        <f t="shared" si="2"/>
        <v>157</v>
      </c>
      <c r="J29" s="157">
        <f t="shared" si="2"/>
        <v>165</v>
      </c>
      <c r="K29" s="157">
        <f t="shared" si="2"/>
        <v>173</v>
      </c>
      <c r="L29" s="157">
        <f t="shared" si="2"/>
        <v>181</v>
      </c>
      <c r="M29" s="192">
        <f t="shared" si="2"/>
        <v>189</v>
      </c>
    </row>
    <row r="30" spans="1:16" x14ac:dyDescent="0.2">
      <c r="A30" s="21" t="s">
        <v>39</v>
      </c>
      <c r="B30" s="152">
        <f t="shared" si="3"/>
        <v>102</v>
      </c>
      <c r="C30" s="153">
        <f t="shared" si="2"/>
        <v>110</v>
      </c>
      <c r="D30" s="153">
        <f t="shared" si="2"/>
        <v>118</v>
      </c>
      <c r="E30" s="153">
        <f t="shared" si="2"/>
        <v>126</v>
      </c>
      <c r="F30" s="153">
        <f t="shared" si="2"/>
        <v>134</v>
      </c>
      <c r="G30" s="153">
        <f t="shared" si="2"/>
        <v>142</v>
      </c>
      <c r="H30" s="153">
        <f t="shared" si="2"/>
        <v>150</v>
      </c>
      <c r="I30" s="157">
        <f t="shared" si="2"/>
        <v>158</v>
      </c>
      <c r="J30" s="157">
        <f t="shared" si="2"/>
        <v>166</v>
      </c>
      <c r="K30" s="157">
        <f t="shared" si="2"/>
        <v>174</v>
      </c>
      <c r="L30" s="157">
        <f t="shared" si="2"/>
        <v>182</v>
      </c>
      <c r="M30" s="192">
        <f t="shared" si="2"/>
        <v>190</v>
      </c>
    </row>
    <row r="31" spans="1:16" x14ac:dyDescent="0.2">
      <c r="A31" s="21" t="s">
        <v>40</v>
      </c>
      <c r="B31" s="152">
        <f t="shared" si="3"/>
        <v>103</v>
      </c>
      <c r="C31" s="153">
        <f t="shared" si="2"/>
        <v>111</v>
      </c>
      <c r="D31" s="153">
        <f t="shared" si="2"/>
        <v>119</v>
      </c>
      <c r="E31" s="153">
        <f t="shared" si="2"/>
        <v>127</v>
      </c>
      <c r="F31" s="153">
        <f t="shared" si="2"/>
        <v>135</v>
      </c>
      <c r="G31" s="153">
        <f t="shared" si="2"/>
        <v>143</v>
      </c>
      <c r="H31" s="153">
        <f t="shared" si="2"/>
        <v>151</v>
      </c>
      <c r="I31" s="157">
        <f t="shared" si="2"/>
        <v>159</v>
      </c>
      <c r="J31" s="157">
        <f t="shared" si="2"/>
        <v>167</v>
      </c>
      <c r="K31" s="157">
        <f t="shared" si="2"/>
        <v>175</v>
      </c>
      <c r="L31" s="157">
        <f t="shared" si="2"/>
        <v>183</v>
      </c>
      <c r="M31" s="192">
        <f t="shared" si="2"/>
        <v>191</v>
      </c>
    </row>
    <row r="32" spans="1:16" ht="15" thickBot="1" x14ac:dyDescent="0.25">
      <c r="A32" s="21" t="s">
        <v>41</v>
      </c>
      <c r="B32" s="154">
        <f t="shared" si="3"/>
        <v>104</v>
      </c>
      <c r="C32" s="155">
        <f t="shared" si="2"/>
        <v>112</v>
      </c>
      <c r="D32" s="155">
        <f t="shared" si="2"/>
        <v>120</v>
      </c>
      <c r="E32" s="155">
        <f t="shared" si="2"/>
        <v>128</v>
      </c>
      <c r="F32" s="155">
        <f t="shared" si="2"/>
        <v>136</v>
      </c>
      <c r="G32" s="155">
        <f t="shared" si="2"/>
        <v>144</v>
      </c>
      <c r="H32" s="155">
        <f t="shared" si="2"/>
        <v>152</v>
      </c>
      <c r="I32" s="158">
        <f t="shared" si="2"/>
        <v>160</v>
      </c>
      <c r="J32" s="158">
        <f t="shared" si="2"/>
        <v>168</v>
      </c>
      <c r="K32" s="158">
        <f t="shared" si="2"/>
        <v>176</v>
      </c>
      <c r="L32" s="158">
        <f t="shared" si="2"/>
        <v>184</v>
      </c>
      <c r="M32" s="193">
        <f t="shared" si="2"/>
        <v>192</v>
      </c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</sheetData>
  <mergeCells count="1">
    <mergeCell ref="C16:D16"/>
  </mergeCells>
  <phoneticPr fontId="4" type="noConversion"/>
  <pageMargins left="0.7" right="0.7" top="0.75" bottom="0.75" header="0.3" footer="0.3"/>
  <pageSetup scale="97" orientation="landscape" r:id="rId1"/>
  <colBreaks count="1" manualBreakCount="1">
    <brk id="1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13"/>
  <sheetViews>
    <sheetView tabSelected="1" workbookViewId="0">
      <selection activeCell="O93" sqref="O93"/>
    </sheetView>
  </sheetViews>
  <sheetFormatPr baseColWidth="10" defaultColWidth="9" defaultRowHeight="14" x14ac:dyDescent="0.2"/>
  <cols>
    <col min="1" max="1" width="4.796875" style="17" customWidth="1"/>
    <col min="2" max="3" width="6.796875" customWidth="1"/>
    <col min="4" max="4" width="6.796875" style="17" customWidth="1"/>
    <col min="5" max="10" width="6.796875" customWidth="1"/>
    <col min="11" max="12" width="6.796875" style="17" customWidth="1"/>
    <col min="13" max="13" width="6.796875" customWidth="1"/>
    <col min="14" max="16" width="13" customWidth="1"/>
  </cols>
  <sheetData>
    <row r="1" spans="1:13" ht="16" x14ac:dyDescent="0.2">
      <c r="B1" s="2" t="s">
        <v>167</v>
      </c>
    </row>
    <row r="2" spans="1:13" s="16" customFormat="1" ht="15" thickBot="1" x14ac:dyDescent="0.25">
      <c r="A2" s="20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</row>
    <row r="3" spans="1:13" x14ac:dyDescent="0.2">
      <c r="A3" s="220" t="s">
        <v>10</v>
      </c>
      <c r="B3" s="189">
        <v>1</v>
      </c>
      <c r="C3" s="190">
        <f>B15</f>
        <v>3</v>
      </c>
      <c r="D3" s="190">
        <f>C17</f>
        <v>6</v>
      </c>
      <c r="E3" s="190">
        <f>D13+1</f>
        <v>9</v>
      </c>
      <c r="F3" s="190">
        <f>E15</f>
        <v>11</v>
      </c>
      <c r="G3" s="190">
        <f>F17</f>
        <v>14</v>
      </c>
      <c r="H3" s="190">
        <f>G13+1</f>
        <v>17</v>
      </c>
      <c r="I3" s="190">
        <f>H15</f>
        <v>19</v>
      </c>
      <c r="J3" s="190">
        <f>I17</f>
        <v>22</v>
      </c>
      <c r="K3" s="190">
        <f>J13+1</f>
        <v>25</v>
      </c>
      <c r="L3" s="190">
        <f>K15</f>
        <v>27</v>
      </c>
      <c r="M3" s="191">
        <f>L17</f>
        <v>30</v>
      </c>
    </row>
    <row r="4" spans="1:13" x14ac:dyDescent="0.2">
      <c r="A4" s="220"/>
      <c r="B4" s="165">
        <v>6.25E-2</v>
      </c>
      <c r="C4" s="166">
        <v>6.25E-2</v>
      </c>
      <c r="D4" s="166">
        <v>6.25E-2</v>
      </c>
      <c r="E4" s="166">
        <v>6.25E-2</v>
      </c>
      <c r="F4" s="166">
        <v>6.25E-2</v>
      </c>
      <c r="G4" s="166">
        <v>6.25E-2</v>
      </c>
      <c r="H4" s="166">
        <v>6.25E-2</v>
      </c>
      <c r="I4" s="166">
        <v>6.25E-2</v>
      </c>
      <c r="J4" s="166">
        <v>6.25E-2</v>
      </c>
      <c r="K4" s="166">
        <v>6.25E-2</v>
      </c>
      <c r="L4" s="166">
        <v>6.25E-2</v>
      </c>
      <c r="M4" s="167">
        <v>6.25E-2</v>
      </c>
    </row>
    <row r="5" spans="1:13" x14ac:dyDescent="0.2">
      <c r="A5" s="220" t="s">
        <v>11</v>
      </c>
      <c r="B5" s="183">
        <f>B3</f>
        <v>1</v>
      </c>
      <c r="C5" s="184">
        <f>B15+1</f>
        <v>4</v>
      </c>
      <c r="D5" s="184">
        <f>C17</f>
        <v>6</v>
      </c>
      <c r="E5" s="184">
        <f>E3</f>
        <v>9</v>
      </c>
      <c r="F5" s="184">
        <f>E15+1</f>
        <v>12</v>
      </c>
      <c r="G5" s="184">
        <f>F17</f>
        <v>14</v>
      </c>
      <c r="H5" s="184">
        <f>H3</f>
        <v>17</v>
      </c>
      <c r="I5" s="184">
        <f>H15+1</f>
        <v>20</v>
      </c>
      <c r="J5" s="184">
        <f>I17</f>
        <v>22</v>
      </c>
      <c r="K5" s="184">
        <f>K3</f>
        <v>25</v>
      </c>
      <c r="L5" s="184">
        <f>K15+1</f>
        <v>28</v>
      </c>
      <c r="M5" s="185">
        <f>L17</f>
        <v>30</v>
      </c>
    </row>
    <row r="6" spans="1:13" x14ac:dyDescent="0.2">
      <c r="A6" s="220"/>
      <c r="B6" s="165">
        <v>6.25E-2</v>
      </c>
      <c r="C6" s="166">
        <v>6.25E-2</v>
      </c>
      <c r="D6" s="166">
        <v>6.25E-2</v>
      </c>
      <c r="E6" s="166">
        <v>6.25E-2</v>
      </c>
      <c r="F6" s="166">
        <v>6.25E-2</v>
      </c>
      <c r="G6" s="166">
        <v>6.25E-2</v>
      </c>
      <c r="H6" s="166">
        <v>6.25E-2</v>
      </c>
      <c r="I6" s="166">
        <v>6.25E-2</v>
      </c>
      <c r="J6" s="166">
        <v>6.25E-2</v>
      </c>
      <c r="K6" s="166">
        <v>6.25E-2</v>
      </c>
      <c r="L6" s="166">
        <v>6.25E-2</v>
      </c>
      <c r="M6" s="167">
        <v>6.25E-2</v>
      </c>
    </row>
    <row r="7" spans="1:13" x14ac:dyDescent="0.2">
      <c r="A7" s="220" t="s">
        <v>12</v>
      </c>
      <c r="B7" s="183">
        <f>B3</f>
        <v>1</v>
      </c>
      <c r="C7" s="184">
        <f>C5</f>
        <v>4</v>
      </c>
      <c r="D7" s="184">
        <f>C17+1</f>
        <v>7</v>
      </c>
      <c r="E7" s="184">
        <f>E3</f>
        <v>9</v>
      </c>
      <c r="F7" s="184">
        <f>F5</f>
        <v>12</v>
      </c>
      <c r="G7" s="184">
        <f>F17+1</f>
        <v>15</v>
      </c>
      <c r="H7" s="184">
        <f>H3</f>
        <v>17</v>
      </c>
      <c r="I7" s="184">
        <f>I5</f>
        <v>20</v>
      </c>
      <c r="J7" s="184">
        <f>I17+1</f>
        <v>23</v>
      </c>
      <c r="K7" s="184">
        <f>K3</f>
        <v>25</v>
      </c>
      <c r="L7" s="184">
        <f>L5</f>
        <v>28</v>
      </c>
      <c r="M7" s="185">
        <f>L17+1</f>
        <v>31</v>
      </c>
    </row>
    <row r="8" spans="1:13" x14ac:dyDescent="0.2">
      <c r="A8" s="220"/>
      <c r="B8" s="165">
        <v>6.25E-2</v>
      </c>
      <c r="C8" s="166">
        <v>6.25E-2</v>
      </c>
      <c r="D8" s="166">
        <v>6.25E-2</v>
      </c>
      <c r="E8" s="166">
        <v>6.25E-2</v>
      </c>
      <c r="F8" s="166">
        <v>6.25E-2</v>
      </c>
      <c r="G8" s="166">
        <v>6.25E-2</v>
      </c>
      <c r="H8" s="166">
        <v>6.25E-2</v>
      </c>
      <c r="I8" s="166">
        <v>6.25E-2</v>
      </c>
      <c r="J8" s="166">
        <v>6.25E-2</v>
      </c>
      <c r="K8" s="166">
        <v>6.25E-2</v>
      </c>
      <c r="L8" s="166">
        <v>6.25E-2</v>
      </c>
      <c r="M8" s="167">
        <v>6.25E-2</v>
      </c>
    </row>
    <row r="9" spans="1:13" x14ac:dyDescent="0.2">
      <c r="A9" s="220" t="s">
        <v>37</v>
      </c>
      <c r="B9" s="183">
        <f>B3+1</f>
        <v>2</v>
      </c>
      <c r="C9" s="184">
        <f>C5</f>
        <v>4</v>
      </c>
      <c r="D9" s="184">
        <f>D7</f>
        <v>7</v>
      </c>
      <c r="E9" s="184">
        <f>E3+1</f>
        <v>10</v>
      </c>
      <c r="F9" s="184">
        <f>F5</f>
        <v>12</v>
      </c>
      <c r="G9" s="184">
        <f>G7</f>
        <v>15</v>
      </c>
      <c r="H9" s="184">
        <f>H3+1</f>
        <v>18</v>
      </c>
      <c r="I9" s="184">
        <f>I5</f>
        <v>20</v>
      </c>
      <c r="J9" s="184">
        <f>J7</f>
        <v>23</v>
      </c>
      <c r="K9" s="184">
        <f>K3+1</f>
        <v>26</v>
      </c>
      <c r="L9" s="184">
        <f>L5</f>
        <v>28</v>
      </c>
      <c r="M9" s="185">
        <f>M7</f>
        <v>31</v>
      </c>
    </row>
    <row r="10" spans="1:13" x14ac:dyDescent="0.2">
      <c r="A10" s="220"/>
      <c r="B10" s="165">
        <v>6.25E-2</v>
      </c>
      <c r="C10" s="166">
        <v>6.25E-2</v>
      </c>
      <c r="D10" s="166">
        <v>6.25E-2</v>
      </c>
      <c r="E10" s="166">
        <v>6.25E-2</v>
      </c>
      <c r="F10" s="166">
        <v>6.25E-2</v>
      </c>
      <c r="G10" s="166">
        <v>6.25E-2</v>
      </c>
      <c r="H10" s="166">
        <v>6.25E-2</v>
      </c>
      <c r="I10" s="166">
        <v>6.25E-2</v>
      </c>
      <c r="J10" s="166">
        <v>6.25E-2</v>
      </c>
      <c r="K10" s="166">
        <v>6.25E-2</v>
      </c>
      <c r="L10" s="166">
        <v>6.25E-2</v>
      </c>
      <c r="M10" s="167">
        <v>6.25E-2</v>
      </c>
    </row>
    <row r="11" spans="1:13" x14ac:dyDescent="0.2">
      <c r="A11" s="220" t="s">
        <v>38</v>
      </c>
      <c r="B11" s="186">
        <f>B9</f>
        <v>2</v>
      </c>
      <c r="C11" s="187">
        <f>C5+1</f>
        <v>5</v>
      </c>
      <c r="D11" s="187">
        <f>D7</f>
        <v>7</v>
      </c>
      <c r="E11" s="187">
        <f>E9</f>
        <v>10</v>
      </c>
      <c r="F11" s="187">
        <f>F5+1</f>
        <v>13</v>
      </c>
      <c r="G11" s="187">
        <f>G7</f>
        <v>15</v>
      </c>
      <c r="H11" s="187">
        <f>H9</f>
        <v>18</v>
      </c>
      <c r="I11" s="187">
        <f>I5+1</f>
        <v>21</v>
      </c>
      <c r="J11" s="187">
        <f>J7</f>
        <v>23</v>
      </c>
      <c r="K11" s="187">
        <f>K9</f>
        <v>26</v>
      </c>
      <c r="L11" s="187">
        <f>L5+1</f>
        <v>29</v>
      </c>
      <c r="M11" s="188">
        <f>M7</f>
        <v>31</v>
      </c>
    </row>
    <row r="12" spans="1:13" x14ac:dyDescent="0.2">
      <c r="A12" s="220"/>
      <c r="B12" s="165">
        <v>6.25E-2</v>
      </c>
      <c r="C12" s="166">
        <v>6.25E-2</v>
      </c>
      <c r="D12" s="166">
        <v>6.25E-2</v>
      </c>
      <c r="E12" s="166">
        <v>6.25E-2</v>
      </c>
      <c r="F12" s="166">
        <v>6.25E-2</v>
      </c>
      <c r="G12" s="166">
        <v>6.25E-2</v>
      </c>
      <c r="H12" s="166">
        <v>6.25E-2</v>
      </c>
      <c r="I12" s="166">
        <v>6.25E-2</v>
      </c>
      <c r="J12" s="166">
        <v>6.25E-2</v>
      </c>
      <c r="K12" s="166">
        <v>6.25E-2</v>
      </c>
      <c r="L12" s="166">
        <v>6.25E-2</v>
      </c>
      <c r="M12" s="167">
        <v>6.25E-2</v>
      </c>
    </row>
    <row r="13" spans="1:13" x14ac:dyDescent="0.2">
      <c r="A13" s="220" t="s">
        <v>39</v>
      </c>
      <c r="B13" s="186">
        <f>B9</f>
        <v>2</v>
      </c>
      <c r="C13" s="187">
        <f>C11</f>
        <v>5</v>
      </c>
      <c r="D13" s="187">
        <f>D7+1</f>
        <v>8</v>
      </c>
      <c r="E13" s="187">
        <f>E9</f>
        <v>10</v>
      </c>
      <c r="F13" s="187">
        <f>F11</f>
        <v>13</v>
      </c>
      <c r="G13" s="187">
        <f>G7+1</f>
        <v>16</v>
      </c>
      <c r="H13" s="187">
        <f>H9</f>
        <v>18</v>
      </c>
      <c r="I13" s="187">
        <f>I11</f>
        <v>21</v>
      </c>
      <c r="J13" s="187">
        <f>J7+1</f>
        <v>24</v>
      </c>
      <c r="K13" s="187">
        <f>K9</f>
        <v>26</v>
      </c>
      <c r="L13" s="187">
        <f>L11</f>
        <v>29</v>
      </c>
      <c r="M13" s="188" t="s">
        <v>160</v>
      </c>
    </row>
    <row r="14" spans="1:13" x14ac:dyDescent="0.2">
      <c r="A14" s="220"/>
      <c r="B14" s="165">
        <v>6.25E-2</v>
      </c>
      <c r="C14" s="166">
        <v>6.25E-2</v>
      </c>
      <c r="D14" s="166">
        <v>6.25E-2</v>
      </c>
      <c r="E14" s="166">
        <v>6.25E-2</v>
      </c>
      <c r="F14" s="166">
        <v>6.25E-2</v>
      </c>
      <c r="G14" s="166">
        <v>6.25E-2</v>
      </c>
      <c r="H14" s="166">
        <v>6.25E-2</v>
      </c>
      <c r="I14" s="166">
        <v>6.25E-2</v>
      </c>
      <c r="J14" s="166">
        <v>6.25E-2</v>
      </c>
      <c r="K14" s="166">
        <v>6.25E-2</v>
      </c>
      <c r="L14" s="166">
        <v>6.25E-2</v>
      </c>
      <c r="M14" s="167">
        <v>6.25E-2</v>
      </c>
    </row>
    <row r="15" spans="1:13" x14ac:dyDescent="0.2">
      <c r="A15" s="220" t="s">
        <v>40</v>
      </c>
      <c r="B15" s="186">
        <f>B9+1</f>
        <v>3</v>
      </c>
      <c r="C15" s="187">
        <f>C11</f>
        <v>5</v>
      </c>
      <c r="D15" s="187">
        <f>D13</f>
        <v>8</v>
      </c>
      <c r="E15" s="187">
        <f>E9+1</f>
        <v>11</v>
      </c>
      <c r="F15" s="187">
        <f>F11</f>
        <v>13</v>
      </c>
      <c r="G15" s="187">
        <f>G13</f>
        <v>16</v>
      </c>
      <c r="H15" s="187">
        <f>H9+1</f>
        <v>19</v>
      </c>
      <c r="I15" s="187">
        <f>I11</f>
        <v>21</v>
      </c>
      <c r="J15" s="187">
        <f>J13</f>
        <v>24</v>
      </c>
      <c r="K15" s="187">
        <f>K9+1</f>
        <v>27</v>
      </c>
      <c r="L15" s="187">
        <f>L11</f>
        <v>29</v>
      </c>
      <c r="M15" s="188" t="str">
        <f>M13</f>
        <v>– C</v>
      </c>
    </row>
    <row r="16" spans="1:13" x14ac:dyDescent="0.2">
      <c r="A16" s="220"/>
      <c r="B16" s="165">
        <v>6.25E-2</v>
      </c>
      <c r="C16" s="166">
        <v>6.25E-2</v>
      </c>
      <c r="D16" s="166">
        <v>6.25E-2</v>
      </c>
      <c r="E16" s="166">
        <v>6.25E-2</v>
      </c>
      <c r="F16" s="166">
        <v>6.25E-2</v>
      </c>
      <c r="G16" s="166">
        <v>6.25E-2</v>
      </c>
      <c r="H16" s="166">
        <v>6.25E-2</v>
      </c>
      <c r="I16" s="166">
        <v>6.25E-2</v>
      </c>
      <c r="J16" s="166">
        <v>6.25E-2</v>
      </c>
      <c r="K16" s="166">
        <v>6.25E-2</v>
      </c>
      <c r="L16" s="166">
        <v>6.25E-2</v>
      </c>
      <c r="M16" s="167">
        <v>6.25E-2</v>
      </c>
    </row>
    <row r="17" spans="1:13" x14ac:dyDescent="0.2">
      <c r="A17" s="220" t="s">
        <v>41</v>
      </c>
      <c r="B17" s="186">
        <f>B15</f>
        <v>3</v>
      </c>
      <c r="C17" s="187">
        <f>C11+1</f>
        <v>6</v>
      </c>
      <c r="D17" s="187">
        <f>D13</f>
        <v>8</v>
      </c>
      <c r="E17" s="187">
        <f>E15</f>
        <v>11</v>
      </c>
      <c r="F17" s="187">
        <f>F11+1</f>
        <v>14</v>
      </c>
      <c r="G17" s="187">
        <f>G13</f>
        <v>16</v>
      </c>
      <c r="H17" s="187">
        <f>H15</f>
        <v>19</v>
      </c>
      <c r="I17" s="187">
        <f>I11+1</f>
        <v>22</v>
      </c>
      <c r="J17" s="187">
        <f>J13</f>
        <v>24</v>
      </c>
      <c r="K17" s="187">
        <f>K15</f>
        <v>27</v>
      </c>
      <c r="L17" s="187">
        <f>L11+1</f>
        <v>30</v>
      </c>
      <c r="M17" s="188" t="str">
        <f>M13</f>
        <v>– C</v>
      </c>
    </row>
    <row r="18" spans="1:13" ht="15" thickBot="1" x14ac:dyDescent="0.25">
      <c r="A18" s="220"/>
      <c r="B18" s="162">
        <v>6.25E-2</v>
      </c>
      <c r="C18" s="163">
        <v>6.25E-2</v>
      </c>
      <c r="D18" s="163">
        <v>6.25E-2</v>
      </c>
      <c r="E18" s="163">
        <v>6.25E-2</v>
      </c>
      <c r="F18" s="163">
        <v>6.25E-2</v>
      </c>
      <c r="G18" s="163">
        <v>6.25E-2</v>
      </c>
      <c r="H18" s="163">
        <v>6.25E-2</v>
      </c>
      <c r="I18" s="163">
        <v>6.25E-2</v>
      </c>
      <c r="J18" s="163">
        <v>6.25E-2</v>
      </c>
      <c r="K18" s="163">
        <v>6.25E-2</v>
      </c>
      <c r="L18" s="163">
        <v>6.25E-2</v>
      </c>
      <c r="M18" s="164">
        <v>6.25E-2</v>
      </c>
    </row>
    <row r="19" spans="1:13" x14ac:dyDescent="0.2">
      <c r="A19" s="194"/>
      <c r="B19" s="27"/>
      <c r="C19" s="27"/>
      <c r="D19" s="161"/>
      <c r="E19" s="27"/>
      <c r="F19" s="27"/>
      <c r="G19" s="27"/>
      <c r="H19" s="27"/>
      <c r="I19" s="27"/>
      <c r="J19" s="27"/>
      <c r="K19" s="161"/>
      <c r="L19" s="161"/>
      <c r="M19" s="27"/>
    </row>
    <row r="20" spans="1:13" ht="16" x14ac:dyDescent="0.2">
      <c r="A20" s="194"/>
      <c r="B20" s="2" t="s">
        <v>168</v>
      </c>
    </row>
    <row r="21" spans="1:13" ht="15" thickBot="1" x14ac:dyDescent="0.25">
      <c r="A21" s="194"/>
      <c r="B21" s="22">
        <v>1</v>
      </c>
      <c r="C21" s="22">
        <v>2</v>
      </c>
      <c r="D21" s="22">
        <v>3</v>
      </c>
      <c r="E21" s="22">
        <v>4</v>
      </c>
      <c r="F21" s="22">
        <v>5</v>
      </c>
      <c r="G21" s="22">
        <v>6</v>
      </c>
      <c r="H21" s="22">
        <v>7</v>
      </c>
      <c r="I21" s="22">
        <v>8</v>
      </c>
      <c r="J21" s="22">
        <v>9</v>
      </c>
      <c r="K21" s="22">
        <v>10</v>
      </c>
      <c r="L21" s="22">
        <v>11</v>
      </c>
      <c r="M21" s="22">
        <v>12</v>
      </c>
    </row>
    <row r="22" spans="1:13" x14ac:dyDescent="0.2">
      <c r="A22" s="220" t="s">
        <v>10</v>
      </c>
      <c r="B22" s="195">
        <v>32</v>
      </c>
      <c r="C22" s="196">
        <f>B34</f>
        <v>34</v>
      </c>
      <c r="D22" s="196">
        <f>C36</f>
        <v>37</v>
      </c>
      <c r="E22" s="196">
        <f>D32+1</f>
        <v>40</v>
      </c>
      <c r="F22" s="196">
        <f>E34</f>
        <v>42</v>
      </c>
      <c r="G22" s="196">
        <f>F36</f>
        <v>45</v>
      </c>
      <c r="H22" s="196">
        <f>G32+1</f>
        <v>48</v>
      </c>
      <c r="I22" s="196">
        <f>H34</f>
        <v>50</v>
      </c>
      <c r="J22" s="196">
        <f>I36</f>
        <v>53</v>
      </c>
      <c r="K22" s="196">
        <f>J32+1</f>
        <v>56</v>
      </c>
      <c r="L22" s="196">
        <f>K34</f>
        <v>58</v>
      </c>
      <c r="M22" s="197">
        <f>L36</f>
        <v>61</v>
      </c>
    </row>
    <row r="23" spans="1:13" x14ac:dyDescent="0.2">
      <c r="A23" s="220"/>
      <c r="B23" s="165">
        <v>6.25E-2</v>
      </c>
      <c r="C23" s="166">
        <v>6.25E-2</v>
      </c>
      <c r="D23" s="166">
        <v>6.25E-2</v>
      </c>
      <c r="E23" s="166">
        <v>6.25E-2</v>
      </c>
      <c r="F23" s="166">
        <v>6.25E-2</v>
      </c>
      <c r="G23" s="166">
        <v>6.25E-2</v>
      </c>
      <c r="H23" s="166">
        <v>6.25E-2</v>
      </c>
      <c r="I23" s="166">
        <v>6.25E-2</v>
      </c>
      <c r="J23" s="166">
        <v>6.25E-2</v>
      </c>
      <c r="K23" s="166">
        <v>6.25E-2</v>
      </c>
      <c r="L23" s="166">
        <v>6.25E-2</v>
      </c>
      <c r="M23" s="167">
        <v>6.25E-2</v>
      </c>
    </row>
    <row r="24" spans="1:13" x14ac:dyDescent="0.2">
      <c r="A24" s="220" t="s">
        <v>11</v>
      </c>
      <c r="B24" s="198">
        <f>B22</f>
        <v>32</v>
      </c>
      <c r="C24" s="199">
        <f>B34+1</f>
        <v>35</v>
      </c>
      <c r="D24" s="199">
        <f>C36</f>
        <v>37</v>
      </c>
      <c r="E24" s="199">
        <f>E22</f>
        <v>40</v>
      </c>
      <c r="F24" s="199">
        <f>E34+1</f>
        <v>43</v>
      </c>
      <c r="G24" s="199">
        <f>F36</f>
        <v>45</v>
      </c>
      <c r="H24" s="199">
        <f>H22</f>
        <v>48</v>
      </c>
      <c r="I24" s="199">
        <f>H34+1</f>
        <v>51</v>
      </c>
      <c r="J24" s="199">
        <f>I36</f>
        <v>53</v>
      </c>
      <c r="K24" s="199">
        <f>K22</f>
        <v>56</v>
      </c>
      <c r="L24" s="199">
        <f>K34+1</f>
        <v>59</v>
      </c>
      <c r="M24" s="200">
        <f>L36</f>
        <v>61</v>
      </c>
    </row>
    <row r="25" spans="1:13" x14ac:dyDescent="0.2">
      <c r="A25" s="220"/>
      <c r="B25" s="165">
        <v>6.25E-2</v>
      </c>
      <c r="C25" s="166">
        <v>6.25E-2</v>
      </c>
      <c r="D25" s="166">
        <v>6.25E-2</v>
      </c>
      <c r="E25" s="166">
        <v>6.25E-2</v>
      </c>
      <c r="F25" s="166">
        <v>6.25E-2</v>
      </c>
      <c r="G25" s="166">
        <v>6.25E-2</v>
      </c>
      <c r="H25" s="166">
        <v>6.25E-2</v>
      </c>
      <c r="I25" s="166">
        <v>6.25E-2</v>
      </c>
      <c r="J25" s="166">
        <v>6.25E-2</v>
      </c>
      <c r="K25" s="166">
        <v>6.25E-2</v>
      </c>
      <c r="L25" s="166">
        <v>6.25E-2</v>
      </c>
      <c r="M25" s="167">
        <v>6.25E-2</v>
      </c>
    </row>
    <row r="26" spans="1:13" x14ac:dyDescent="0.2">
      <c r="A26" s="220" t="s">
        <v>12</v>
      </c>
      <c r="B26" s="198">
        <f>B22</f>
        <v>32</v>
      </c>
      <c r="C26" s="199">
        <f>C24</f>
        <v>35</v>
      </c>
      <c r="D26" s="199">
        <f>C36+1</f>
        <v>38</v>
      </c>
      <c r="E26" s="199">
        <f>E22</f>
        <v>40</v>
      </c>
      <c r="F26" s="199">
        <f>F24</f>
        <v>43</v>
      </c>
      <c r="G26" s="199">
        <f>F36+1</f>
        <v>46</v>
      </c>
      <c r="H26" s="199">
        <f>H22</f>
        <v>48</v>
      </c>
      <c r="I26" s="199">
        <f>I24</f>
        <v>51</v>
      </c>
      <c r="J26" s="199">
        <f>I36+1</f>
        <v>54</v>
      </c>
      <c r="K26" s="199">
        <f>K22</f>
        <v>56</v>
      </c>
      <c r="L26" s="199">
        <f>L24</f>
        <v>59</v>
      </c>
      <c r="M26" s="200">
        <f>L36+1</f>
        <v>62</v>
      </c>
    </row>
    <row r="27" spans="1:13" x14ac:dyDescent="0.2">
      <c r="A27" s="220"/>
      <c r="B27" s="165">
        <v>6.25E-2</v>
      </c>
      <c r="C27" s="166">
        <v>6.25E-2</v>
      </c>
      <c r="D27" s="166">
        <v>6.25E-2</v>
      </c>
      <c r="E27" s="166">
        <v>6.25E-2</v>
      </c>
      <c r="F27" s="166">
        <v>6.25E-2</v>
      </c>
      <c r="G27" s="166">
        <v>6.25E-2</v>
      </c>
      <c r="H27" s="166">
        <v>6.25E-2</v>
      </c>
      <c r="I27" s="166">
        <v>6.25E-2</v>
      </c>
      <c r="J27" s="166">
        <v>6.25E-2</v>
      </c>
      <c r="K27" s="166">
        <v>6.25E-2</v>
      </c>
      <c r="L27" s="166">
        <v>6.25E-2</v>
      </c>
      <c r="M27" s="167">
        <v>6.25E-2</v>
      </c>
    </row>
    <row r="28" spans="1:13" x14ac:dyDescent="0.2">
      <c r="A28" s="220" t="s">
        <v>37</v>
      </c>
      <c r="B28" s="198">
        <f>B22+1</f>
        <v>33</v>
      </c>
      <c r="C28" s="199">
        <f>C24</f>
        <v>35</v>
      </c>
      <c r="D28" s="199">
        <f>D26</f>
        <v>38</v>
      </c>
      <c r="E28" s="199">
        <f>E22+1</f>
        <v>41</v>
      </c>
      <c r="F28" s="199">
        <f>F24</f>
        <v>43</v>
      </c>
      <c r="G28" s="199">
        <f>G26</f>
        <v>46</v>
      </c>
      <c r="H28" s="199">
        <f>H22+1</f>
        <v>49</v>
      </c>
      <c r="I28" s="199">
        <f>I24</f>
        <v>51</v>
      </c>
      <c r="J28" s="199">
        <f>J26</f>
        <v>54</v>
      </c>
      <c r="K28" s="199">
        <f>K22+1</f>
        <v>57</v>
      </c>
      <c r="L28" s="199">
        <f>L24</f>
        <v>59</v>
      </c>
      <c r="M28" s="200">
        <f>M26</f>
        <v>62</v>
      </c>
    </row>
    <row r="29" spans="1:13" x14ac:dyDescent="0.2">
      <c r="A29" s="220"/>
      <c r="B29" s="165">
        <v>6.25E-2</v>
      </c>
      <c r="C29" s="166">
        <v>6.25E-2</v>
      </c>
      <c r="D29" s="166">
        <v>6.25E-2</v>
      </c>
      <c r="E29" s="166">
        <v>6.25E-2</v>
      </c>
      <c r="F29" s="166">
        <v>6.25E-2</v>
      </c>
      <c r="G29" s="166">
        <v>6.25E-2</v>
      </c>
      <c r="H29" s="166">
        <v>6.25E-2</v>
      </c>
      <c r="I29" s="166">
        <v>6.25E-2</v>
      </c>
      <c r="J29" s="166">
        <v>6.25E-2</v>
      </c>
      <c r="K29" s="166">
        <v>6.25E-2</v>
      </c>
      <c r="L29" s="166">
        <v>6.25E-2</v>
      </c>
      <c r="M29" s="167">
        <v>6.25E-2</v>
      </c>
    </row>
    <row r="30" spans="1:13" x14ac:dyDescent="0.2">
      <c r="A30" s="220" t="s">
        <v>38</v>
      </c>
      <c r="B30" s="201">
        <f>B28</f>
        <v>33</v>
      </c>
      <c r="C30" s="202">
        <f>C24+1</f>
        <v>36</v>
      </c>
      <c r="D30" s="202">
        <f>D26</f>
        <v>38</v>
      </c>
      <c r="E30" s="202">
        <f>E28</f>
        <v>41</v>
      </c>
      <c r="F30" s="202">
        <f>F24+1</f>
        <v>44</v>
      </c>
      <c r="G30" s="202">
        <f>G26</f>
        <v>46</v>
      </c>
      <c r="H30" s="202">
        <f>H28</f>
        <v>49</v>
      </c>
      <c r="I30" s="202">
        <f>I24+1</f>
        <v>52</v>
      </c>
      <c r="J30" s="202">
        <f>J26</f>
        <v>54</v>
      </c>
      <c r="K30" s="202">
        <f>K28</f>
        <v>57</v>
      </c>
      <c r="L30" s="202">
        <f>L24+1</f>
        <v>60</v>
      </c>
      <c r="M30" s="203">
        <f>M26</f>
        <v>62</v>
      </c>
    </row>
    <row r="31" spans="1:13" x14ac:dyDescent="0.2">
      <c r="A31" s="220"/>
      <c r="B31" s="165">
        <v>6.25E-2</v>
      </c>
      <c r="C31" s="166">
        <v>6.25E-2</v>
      </c>
      <c r="D31" s="166">
        <v>6.25E-2</v>
      </c>
      <c r="E31" s="166">
        <v>6.25E-2</v>
      </c>
      <c r="F31" s="166">
        <v>6.25E-2</v>
      </c>
      <c r="G31" s="166">
        <v>6.25E-2</v>
      </c>
      <c r="H31" s="166">
        <v>6.25E-2</v>
      </c>
      <c r="I31" s="166">
        <v>6.25E-2</v>
      </c>
      <c r="J31" s="166">
        <v>6.25E-2</v>
      </c>
      <c r="K31" s="166">
        <v>6.25E-2</v>
      </c>
      <c r="L31" s="166">
        <v>6.25E-2</v>
      </c>
      <c r="M31" s="167">
        <v>6.25E-2</v>
      </c>
    </row>
    <row r="32" spans="1:13" x14ac:dyDescent="0.2">
      <c r="A32" s="220" t="s">
        <v>39</v>
      </c>
      <c r="B32" s="201">
        <f>B28</f>
        <v>33</v>
      </c>
      <c r="C32" s="202">
        <f>C30</f>
        <v>36</v>
      </c>
      <c r="D32" s="202">
        <f>D26+1</f>
        <v>39</v>
      </c>
      <c r="E32" s="202">
        <f>E28</f>
        <v>41</v>
      </c>
      <c r="F32" s="202">
        <f>F30</f>
        <v>44</v>
      </c>
      <c r="G32" s="202">
        <f>G26+1</f>
        <v>47</v>
      </c>
      <c r="H32" s="202">
        <f>H28</f>
        <v>49</v>
      </c>
      <c r="I32" s="202">
        <f>I30</f>
        <v>52</v>
      </c>
      <c r="J32" s="202">
        <f>J26+1</f>
        <v>55</v>
      </c>
      <c r="K32" s="202">
        <f>K28</f>
        <v>57</v>
      </c>
      <c r="L32" s="202">
        <f>L30</f>
        <v>60</v>
      </c>
      <c r="M32" s="203" t="s">
        <v>160</v>
      </c>
    </row>
    <row r="33" spans="1:13" x14ac:dyDescent="0.2">
      <c r="A33" s="220"/>
      <c r="B33" s="165">
        <v>6.25E-2</v>
      </c>
      <c r="C33" s="166">
        <v>6.25E-2</v>
      </c>
      <c r="D33" s="166">
        <v>6.25E-2</v>
      </c>
      <c r="E33" s="166">
        <v>6.25E-2</v>
      </c>
      <c r="F33" s="166">
        <v>6.25E-2</v>
      </c>
      <c r="G33" s="166">
        <v>6.25E-2</v>
      </c>
      <c r="H33" s="166">
        <v>6.25E-2</v>
      </c>
      <c r="I33" s="166">
        <v>6.25E-2</v>
      </c>
      <c r="J33" s="166">
        <v>6.25E-2</v>
      </c>
      <c r="K33" s="166">
        <v>6.25E-2</v>
      </c>
      <c r="L33" s="166">
        <v>6.25E-2</v>
      </c>
      <c r="M33" s="167">
        <v>6.25E-2</v>
      </c>
    </row>
    <row r="34" spans="1:13" x14ac:dyDescent="0.2">
      <c r="A34" s="220" t="s">
        <v>40</v>
      </c>
      <c r="B34" s="201">
        <f>B28+1</f>
        <v>34</v>
      </c>
      <c r="C34" s="202">
        <f>C30</f>
        <v>36</v>
      </c>
      <c r="D34" s="202">
        <f>D32</f>
        <v>39</v>
      </c>
      <c r="E34" s="202">
        <f>E28+1</f>
        <v>42</v>
      </c>
      <c r="F34" s="202">
        <f>F30</f>
        <v>44</v>
      </c>
      <c r="G34" s="202">
        <f>G32</f>
        <v>47</v>
      </c>
      <c r="H34" s="202">
        <f>H28+1</f>
        <v>50</v>
      </c>
      <c r="I34" s="202">
        <f>I30</f>
        <v>52</v>
      </c>
      <c r="J34" s="202">
        <f>J32</f>
        <v>55</v>
      </c>
      <c r="K34" s="202">
        <f>K28+1</f>
        <v>58</v>
      </c>
      <c r="L34" s="202">
        <f>L30</f>
        <v>60</v>
      </c>
      <c r="M34" s="203" t="str">
        <f>M32</f>
        <v>– C</v>
      </c>
    </row>
    <row r="35" spans="1:13" x14ac:dyDescent="0.2">
      <c r="A35" s="220"/>
      <c r="B35" s="165">
        <v>6.25E-2</v>
      </c>
      <c r="C35" s="166">
        <v>6.25E-2</v>
      </c>
      <c r="D35" s="166">
        <v>6.25E-2</v>
      </c>
      <c r="E35" s="166">
        <v>6.25E-2</v>
      </c>
      <c r="F35" s="166">
        <v>6.25E-2</v>
      </c>
      <c r="G35" s="166">
        <v>6.25E-2</v>
      </c>
      <c r="H35" s="166">
        <v>6.25E-2</v>
      </c>
      <c r="I35" s="166">
        <v>6.25E-2</v>
      </c>
      <c r="J35" s="166">
        <v>6.25E-2</v>
      </c>
      <c r="K35" s="166">
        <v>6.25E-2</v>
      </c>
      <c r="L35" s="166">
        <v>6.25E-2</v>
      </c>
      <c r="M35" s="167">
        <v>6.25E-2</v>
      </c>
    </row>
    <row r="36" spans="1:13" x14ac:dyDescent="0.2">
      <c r="A36" s="220" t="s">
        <v>41</v>
      </c>
      <c r="B36" s="201">
        <f>B34</f>
        <v>34</v>
      </c>
      <c r="C36" s="202">
        <f>C30+1</f>
        <v>37</v>
      </c>
      <c r="D36" s="202">
        <f>D32</f>
        <v>39</v>
      </c>
      <c r="E36" s="202">
        <f>E34</f>
        <v>42</v>
      </c>
      <c r="F36" s="202">
        <f>F30+1</f>
        <v>45</v>
      </c>
      <c r="G36" s="202">
        <f>G32</f>
        <v>47</v>
      </c>
      <c r="H36" s="202">
        <f>H34</f>
        <v>50</v>
      </c>
      <c r="I36" s="202">
        <f>I30+1</f>
        <v>53</v>
      </c>
      <c r="J36" s="202">
        <f>J32</f>
        <v>55</v>
      </c>
      <c r="K36" s="202">
        <f>K34</f>
        <v>58</v>
      </c>
      <c r="L36" s="202">
        <f>L30+1</f>
        <v>61</v>
      </c>
      <c r="M36" s="203" t="str">
        <f>M32</f>
        <v>– C</v>
      </c>
    </row>
    <row r="37" spans="1:13" ht="15" thickBot="1" x14ac:dyDescent="0.25">
      <c r="A37" s="220"/>
      <c r="B37" s="162">
        <v>6.25E-2</v>
      </c>
      <c r="C37" s="163">
        <v>6.25E-2</v>
      </c>
      <c r="D37" s="163">
        <v>6.25E-2</v>
      </c>
      <c r="E37" s="163">
        <v>6.25E-2</v>
      </c>
      <c r="F37" s="163">
        <v>6.25E-2</v>
      </c>
      <c r="G37" s="163">
        <v>6.25E-2</v>
      </c>
      <c r="H37" s="163">
        <v>6.25E-2</v>
      </c>
      <c r="I37" s="163">
        <v>6.25E-2</v>
      </c>
      <c r="J37" s="163">
        <v>6.25E-2</v>
      </c>
      <c r="K37" s="163">
        <v>6.25E-2</v>
      </c>
      <c r="L37" s="163">
        <v>6.25E-2</v>
      </c>
      <c r="M37" s="164">
        <v>6.25E-2</v>
      </c>
    </row>
    <row r="38" spans="1:13" x14ac:dyDescent="0.2">
      <c r="A38" s="194"/>
    </row>
    <row r="39" spans="1:13" ht="16" x14ac:dyDescent="0.2">
      <c r="A39" s="194"/>
      <c r="B39" s="2" t="s">
        <v>164</v>
      </c>
    </row>
    <row r="40" spans="1:13" ht="15" thickBot="1" x14ac:dyDescent="0.25">
      <c r="A40" s="194"/>
      <c r="B40" s="22">
        <v>1</v>
      </c>
      <c r="C40" s="22">
        <v>2</v>
      </c>
      <c r="D40" s="22">
        <v>3</v>
      </c>
      <c r="E40" s="22">
        <v>4</v>
      </c>
      <c r="F40" s="22">
        <v>5</v>
      </c>
      <c r="G40" s="22">
        <v>6</v>
      </c>
      <c r="H40" s="22">
        <v>7</v>
      </c>
      <c r="I40" s="22">
        <v>8</v>
      </c>
      <c r="J40" s="22">
        <v>9</v>
      </c>
      <c r="K40" s="22">
        <v>10</v>
      </c>
      <c r="L40" s="22">
        <v>11</v>
      </c>
      <c r="M40" s="22">
        <v>12</v>
      </c>
    </row>
    <row r="41" spans="1:13" x14ac:dyDescent="0.2">
      <c r="A41" s="220" t="s">
        <v>10</v>
      </c>
      <c r="B41" s="204">
        <v>63</v>
      </c>
      <c r="C41" s="205">
        <f>B53</f>
        <v>65</v>
      </c>
      <c r="D41" s="205">
        <f>C55</f>
        <v>68</v>
      </c>
      <c r="E41" s="205">
        <f>D51+1</f>
        <v>71</v>
      </c>
      <c r="F41" s="205">
        <f>E53</f>
        <v>73</v>
      </c>
      <c r="G41" s="205">
        <f>F55</f>
        <v>76</v>
      </c>
      <c r="H41" s="205">
        <f>G51+1</f>
        <v>79</v>
      </c>
      <c r="I41" s="205">
        <f>H53</f>
        <v>81</v>
      </c>
      <c r="J41" s="205">
        <f>I55</f>
        <v>84</v>
      </c>
      <c r="K41" s="205">
        <f>J51+1</f>
        <v>87</v>
      </c>
      <c r="L41" s="205">
        <f>K53</f>
        <v>89</v>
      </c>
      <c r="M41" s="206">
        <f>L55</f>
        <v>92</v>
      </c>
    </row>
    <row r="42" spans="1:13" x14ac:dyDescent="0.2">
      <c r="A42" s="220"/>
      <c r="B42" s="165">
        <v>6.25E-2</v>
      </c>
      <c r="C42" s="166">
        <v>6.25E-2</v>
      </c>
      <c r="D42" s="166">
        <v>6.25E-2</v>
      </c>
      <c r="E42" s="166">
        <v>6.25E-2</v>
      </c>
      <c r="F42" s="166">
        <v>6.25E-2</v>
      </c>
      <c r="G42" s="166">
        <v>6.25E-2</v>
      </c>
      <c r="H42" s="166">
        <v>6.25E-2</v>
      </c>
      <c r="I42" s="166">
        <v>6.25E-2</v>
      </c>
      <c r="J42" s="166">
        <v>6.25E-2</v>
      </c>
      <c r="K42" s="166">
        <v>6.25E-2</v>
      </c>
      <c r="L42" s="166">
        <v>6.25E-2</v>
      </c>
      <c r="M42" s="167">
        <v>6.25E-2</v>
      </c>
    </row>
    <row r="43" spans="1:13" x14ac:dyDescent="0.2">
      <c r="A43" s="220" t="s">
        <v>11</v>
      </c>
      <c r="B43" s="207">
        <f>B41</f>
        <v>63</v>
      </c>
      <c r="C43" s="208">
        <f>B53+1</f>
        <v>66</v>
      </c>
      <c r="D43" s="208">
        <f>C55</f>
        <v>68</v>
      </c>
      <c r="E43" s="208">
        <f>E41</f>
        <v>71</v>
      </c>
      <c r="F43" s="208">
        <f>E53+1</f>
        <v>74</v>
      </c>
      <c r="G43" s="208">
        <f>F55</f>
        <v>76</v>
      </c>
      <c r="H43" s="208">
        <f>H41</f>
        <v>79</v>
      </c>
      <c r="I43" s="208">
        <f>H53+1</f>
        <v>82</v>
      </c>
      <c r="J43" s="208">
        <f>I55</f>
        <v>84</v>
      </c>
      <c r="K43" s="208">
        <f>K41</f>
        <v>87</v>
      </c>
      <c r="L43" s="208">
        <f>K53+1</f>
        <v>90</v>
      </c>
      <c r="M43" s="209">
        <f>L55</f>
        <v>92</v>
      </c>
    </row>
    <row r="44" spans="1:13" x14ac:dyDescent="0.2">
      <c r="A44" s="220"/>
      <c r="B44" s="165">
        <v>6.25E-2</v>
      </c>
      <c r="C44" s="166">
        <v>6.25E-2</v>
      </c>
      <c r="D44" s="166">
        <v>6.25E-2</v>
      </c>
      <c r="E44" s="166">
        <v>6.25E-2</v>
      </c>
      <c r="F44" s="166">
        <v>6.25E-2</v>
      </c>
      <c r="G44" s="166">
        <v>6.25E-2</v>
      </c>
      <c r="H44" s="166">
        <v>6.25E-2</v>
      </c>
      <c r="I44" s="166">
        <v>6.25E-2</v>
      </c>
      <c r="J44" s="166">
        <v>6.25E-2</v>
      </c>
      <c r="K44" s="166">
        <v>6.25E-2</v>
      </c>
      <c r="L44" s="166">
        <v>6.25E-2</v>
      </c>
      <c r="M44" s="167">
        <v>6.25E-2</v>
      </c>
    </row>
    <row r="45" spans="1:13" x14ac:dyDescent="0.2">
      <c r="A45" s="220" t="s">
        <v>12</v>
      </c>
      <c r="B45" s="207">
        <f>B41</f>
        <v>63</v>
      </c>
      <c r="C45" s="208">
        <f>C43</f>
        <v>66</v>
      </c>
      <c r="D45" s="208">
        <f>C55+1</f>
        <v>69</v>
      </c>
      <c r="E45" s="208">
        <f>E41</f>
        <v>71</v>
      </c>
      <c r="F45" s="208">
        <f>F43</f>
        <v>74</v>
      </c>
      <c r="G45" s="208">
        <f>F55+1</f>
        <v>77</v>
      </c>
      <c r="H45" s="208">
        <f>H41</f>
        <v>79</v>
      </c>
      <c r="I45" s="208">
        <f>I43</f>
        <v>82</v>
      </c>
      <c r="J45" s="208">
        <f>I55+1</f>
        <v>85</v>
      </c>
      <c r="K45" s="208">
        <f>K41</f>
        <v>87</v>
      </c>
      <c r="L45" s="208">
        <f>L43</f>
        <v>90</v>
      </c>
      <c r="M45" s="209">
        <f>L55+1</f>
        <v>93</v>
      </c>
    </row>
    <row r="46" spans="1:13" x14ac:dyDescent="0.2">
      <c r="A46" s="220"/>
      <c r="B46" s="165">
        <v>6.25E-2</v>
      </c>
      <c r="C46" s="166">
        <v>6.25E-2</v>
      </c>
      <c r="D46" s="166">
        <v>6.25E-2</v>
      </c>
      <c r="E46" s="166">
        <v>6.25E-2</v>
      </c>
      <c r="F46" s="166">
        <v>6.25E-2</v>
      </c>
      <c r="G46" s="166">
        <v>6.25E-2</v>
      </c>
      <c r="H46" s="166">
        <v>6.25E-2</v>
      </c>
      <c r="I46" s="166">
        <v>6.25E-2</v>
      </c>
      <c r="J46" s="166">
        <v>6.25E-2</v>
      </c>
      <c r="K46" s="166">
        <v>6.25E-2</v>
      </c>
      <c r="L46" s="166">
        <v>6.25E-2</v>
      </c>
      <c r="M46" s="167">
        <v>6.25E-2</v>
      </c>
    </row>
    <row r="47" spans="1:13" x14ac:dyDescent="0.2">
      <c r="A47" s="220" t="s">
        <v>37</v>
      </c>
      <c r="B47" s="207">
        <f>B41+1</f>
        <v>64</v>
      </c>
      <c r="C47" s="208">
        <f>C43</f>
        <v>66</v>
      </c>
      <c r="D47" s="208">
        <f>D45</f>
        <v>69</v>
      </c>
      <c r="E47" s="208">
        <f>E41+1</f>
        <v>72</v>
      </c>
      <c r="F47" s="208">
        <f>F43</f>
        <v>74</v>
      </c>
      <c r="G47" s="208">
        <f>G45</f>
        <v>77</v>
      </c>
      <c r="H47" s="208">
        <f>H41+1</f>
        <v>80</v>
      </c>
      <c r="I47" s="208">
        <f>I43</f>
        <v>82</v>
      </c>
      <c r="J47" s="208">
        <f>J45</f>
        <v>85</v>
      </c>
      <c r="K47" s="208">
        <f>K41+1</f>
        <v>88</v>
      </c>
      <c r="L47" s="208">
        <f>L43</f>
        <v>90</v>
      </c>
      <c r="M47" s="209">
        <f>M45</f>
        <v>93</v>
      </c>
    </row>
    <row r="48" spans="1:13" x14ac:dyDescent="0.2">
      <c r="A48" s="220"/>
      <c r="B48" s="165">
        <v>6.25E-2</v>
      </c>
      <c r="C48" s="166">
        <v>6.25E-2</v>
      </c>
      <c r="D48" s="166">
        <v>6.25E-2</v>
      </c>
      <c r="E48" s="166">
        <v>6.25E-2</v>
      </c>
      <c r="F48" s="166">
        <v>6.25E-2</v>
      </c>
      <c r="G48" s="166">
        <v>6.25E-2</v>
      </c>
      <c r="H48" s="166">
        <v>6.25E-2</v>
      </c>
      <c r="I48" s="166">
        <v>6.25E-2</v>
      </c>
      <c r="J48" s="166">
        <v>6.25E-2</v>
      </c>
      <c r="K48" s="166">
        <v>6.25E-2</v>
      </c>
      <c r="L48" s="166">
        <v>6.25E-2</v>
      </c>
      <c r="M48" s="167">
        <v>6.25E-2</v>
      </c>
    </row>
    <row r="49" spans="1:14" x14ac:dyDescent="0.2">
      <c r="A49" s="220" t="s">
        <v>38</v>
      </c>
      <c r="B49" s="210">
        <f>B47</f>
        <v>64</v>
      </c>
      <c r="C49" s="211">
        <f>C43+1</f>
        <v>67</v>
      </c>
      <c r="D49" s="211">
        <f>D45</f>
        <v>69</v>
      </c>
      <c r="E49" s="211">
        <f>E47</f>
        <v>72</v>
      </c>
      <c r="F49" s="211">
        <f>F43+1</f>
        <v>75</v>
      </c>
      <c r="G49" s="211">
        <f>G45</f>
        <v>77</v>
      </c>
      <c r="H49" s="211">
        <f>H47</f>
        <v>80</v>
      </c>
      <c r="I49" s="211">
        <f>I43+1</f>
        <v>83</v>
      </c>
      <c r="J49" s="211">
        <f>J45</f>
        <v>85</v>
      </c>
      <c r="K49" s="211">
        <f>K47</f>
        <v>88</v>
      </c>
      <c r="L49" s="211">
        <f>L43+1</f>
        <v>91</v>
      </c>
      <c r="M49" s="212">
        <f>M45</f>
        <v>93</v>
      </c>
    </row>
    <row r="50" spans="1:14" x14ac:dyDescent="0.2">
      <c r="A50" s="220"/>
      <c r="B50" s="165">
        <v>6.25E-2</v>
      </c>
      <c r="C50" s="166">
        <v>6.25E-2</v>
      </c>
      <c r="D50" s="166">
        <v>6.25E-2</v>
      </c>
      <c r="E50" s="166">
        <v>6.25E-2</v>
      </c>
      <c r="F50" s="166">
        <v>6.25E-2</v>
      </c>
      <c r="G50" s="166">
        <v>6.25E-2</v>
      </c>
      <c r="H50" s="166">
        <v>6.25E-2</v>
      </c>
      <c r="I50" s="166">
        <v>6.25E-2</v>
      </c>
      <c r="J50" s="166">
        <v>6.25E-2</v>
      </c>
      <c r="K50" s="166">
        <v>6.25E-2</v>
      </c>
      <c r="L50" s="166">
        <v>6.25E-2</v>
      </c>
      <c r="M50" s="167">
        <v>6.25E-2</v>
      </c>
    </row>
    <row r="51" spans="1:14" x14ac:dyDescent="0.2">
      <c r="A51" s="220" t="s">
        <v>39</v>
      </c>
      <c r="B51" s="210">
        <f>B47</f>
        <v>64</v>
      </c>
      <c r="C51" s="211">
        <f>C49</f>
        <v>67</v>
      </c>
      <c r="D51" s="211">
        <f>D45+1</f>
        <v>70</v>
      </c>
      <c r="E51" s="211">
        <f>E47</f>
        <v>72</v>
      </c>
      <c r="F51" s="211">
        <f>F49</f>
        <v>75</v>
      </c>
      <c r="G51" s="211">
        <f>G45+1</f>
        <v>78</v>
      </c>
      <c r="H51" s="211">
        <f>H47</f>
        <v>80</v>
      </c>
      <c r="I51" s="211">
        <f>I49</f>
        <v>83</v>
      </c>
      <c r="J51" s="211">
        <f>J45+1</f>
        <v>86</v>
      </c>
      <c r="K51" s="211">
        <f>K47</f>
        <v>88</v>
      </c>
      <c r="L51" s="211">
        <f>L49</f>
        <v>91</v>
      </c>
      <c r="M51" s="212" t="s">
        <v>160</v>
      </c>
    </row>
    <row r="52" spans="1:14" x14ac:dyDescent="0.2">
      <c r="A52" s="220"/>
      <c r="B52" s="165">
        <v>6.25E-2</v>
      </c>
      <c r="C52" s="166">
        <v>6.25E-2</v>
      </c>
      <c r="D52" s="166">
        <v>6.25E-2</v>
      </c>
      <c r="E52" s="166">
        <v>6.25E-2</v>
      </c>
      <c r="F52" s="166">
        <v>6.25E-2</v>
      </c>
      <c r="G52" s="166">
        <v>6.25E-2</v>
      </c>
      <c r="H52" s="166">
        <v>6.25E-2</v>
      </c>
      <c r="I52" s="166">
        <v>6.25E-2</v>
      </c>
      <c r="J52" s="166">
        <v>6.25E-2</v>
      </c>
      <c r="K52" s="166">
        <v>6.25E-2</v>
      </c>
      <c r="L52" s="166">
        <v>6.25E-2</v>
      </c>
      <c r="M52" s="167">
        <v>6.25E-2</v>
      </c>
    </row>
    <row r="53" spans="1:14" x14ac:dyDescent="0.2">
      <c r="A53" s="220" t="s">
        <v>40</v>
      </c>
      <c r="B53" s="210">
        <f>B47+1</f>
        <v>65</v>
      </c>
      <c r="C53" s="211">
        <f>C49</f>
        <v>67</v>
      </c>
      <c r="D53" s="211">
        <f>D51</f>
        <v>70</v>
      </c>
      <c r="E53" s="211">
        <f>E47+1</f>
        <v>73</v>
      </c>
      <c r="F53" s="211">
        <f>F49</f>
        <v>75</v>
      </c>
      <c r="G53" s="211">
        <f>G51</f>
        <v>78</v>
      </c>
      <c r="H53" s="211">
        <f>H47+1</f>
        <v>81</v>
      </c>
      <c r="I53" s="211">
        <f>I49</f>
        <v>83</v>
      </c>
      <c r="J53" s="211">
        <f>J51</f>
        <v>86</v>
      </c>
      <c r="K53" s="211">
        <f>K47+1</f>
        <v>89</v>
      </c>
      <c r="L53" s="211">
        <f>L49</f>
        <v>91</v>
      </c>
      <c r="M53" s="212" t="str">
        <f>M51</f>
        <v>– C</v>
      </c>
      <c r="N53" s="213"/>
    </row>
    <row r="54" spans="1:14" x14ac:dyDescent="0.2">
      <c r="A54" s="220"/>
      <c r="B54" s="165">
        <v>6.25E-2</v>
      </c>
      <c r="C54" s="166">
        <v>6.25E-2</v>
      </c>
      <c r="D54" s="166">
        <v>6.25E-2</v>
      </c>
      <c r="E54" s="166">
        <v>6.25E-2</v>
      </c>
      <c r="F54" s="166">
        <v>6.25E-2</v>
      </c>
      <c r="G54" s="166">
        <v>6.25E-2</v>
      </c>
      <c r="H54" s="166">
        <v>6.25E-2</v>
      </c>
      <c r="I54" s="166">
        <v>6.25E-2</v>
      </c>
      <c r="J54" s="166">
        <v>6.25E-2</v>
      </c>
      <c r="K54" s="166">
        <v>6.25E-2</v>
      </c>
      <c r="L54" s="214">
        <v>6.25E-2</v>
      </c>
      <c r="M54" s="215">
        <v>6.25E-2</v>
      </c>
    </row>
    <row r="55" spans="1:14" x14ac:dyDescent="0.2">
      <c r="A55" s="220" t="s">
        <v>41</v>
      </c>
      <c r="B55" s="210">
        <f>B53</f>
        <v>65</v>
      </c>
      <c r="C55" s="211">
        <f>C49+1</f>
        <v>68</v>
      </c>
      <c r="D55" s="211">
        <f>D51</f>
        <v>70</v>
      </c>
      <c r="E55" s="211">
        <f>E53</f>
        <v>73</v>
      </c>
      <c r="F55" s="211">
        <f>F49+1</f>
        <v>76</v>
      </c>
      <c r="G55" s="211">
        <f>G51</f>
        <v>78</v>
      </c>
      <c r="H55" s="211">
        <f>H53</f>
        <v>81</v>
      </c>
      <c r="I55" s="211">
        <f>I49+1</f>
        <v>84</v>
      </c>
      <c r="J55" s="211">
        <f>J51</f>
        <v>86</v>
      </c>
      <c r="K55" s="211">
        <f>K53</f>
        <v>89</v>
      </c>
      <c r="L55" s="211">
        <f>L49+1</f>
        <v>92</v>
      </c>
      <c r="M55" s="212" t="str">
        <f>M51</f>
        <v>– C</v>
      </c>
    </row>
    <row r="56" spans="1:14" ht="15" thickBot="1" x14ac:dyDescent="0.25">
      <c r="A56" s="220"/>
      <c r="B56" s="162">
        <v>6.25E-2</v>
      </c>
      <c r="C56" s="163">
        <v>6.25E-2</v>
      </c>
      <c r="D56" s="163">
        <v>6.25E-2</v>
      </c>
      <c r="E56" s="163">
        <v>6.25E-2</v>
      </c>
      <c r="F56" s="163">
        <v>6.25E-2</v>
      </c>
      <c r="G56" s="163">
        <v>6.25E-2</v>
      </c>
      <c r="H56" s="163">
        <v>6.25E-2</v>
      </c>
      <c r="I56" s="163">
        <v>6.25E-2</v>
      </c>
      <c r="J56" s="163">
        <v>6.25E-2</v>
      </c>
      <c r="K56" s="163">
        <v>6.25E-2</v>
      </c>
      <c r="L56" s="163">
        <v>6.25E-2</v>
      </c>
      <c r="M56" s="164">
        <v>6.25E-2</v>
      </c>
    </row>
    <row r="57" spans="1:14" x14ac:dyDescent="0.2">
      <c r="A57" s="194"/>
    </row>
    <row r="58" spans="1:14" ht="16" x14ac:dyDescent="0.2">
      <c r="A58" s="194"/>
      <c r="B58" s="2" t="s">
        <v>163</v>
      </c>
    </row>
    <row r="59" spans="1:14" ht="15" thickBot="1" x14ac:dyDescent="0.25">
      <c r="A59" s="194"/>
      <c r="B59" s="22">
        <v>1</v>
      </c>
      <c r="C59" s="22">
        <v>2</v>
      </c>
      <c r="D59" s="22">
        <v>3</v>
      </c>
      <c r="E59" s="22">
        <v>4</v>
      </c>
      <c r="F59" s="22">
        <v>5</v>
      </c>
      <c r="G59" s="22">
        <v>6</v>
      </c>
      <c r="H59" s="22">
        <v>7</v>
      </c>
      <c r="I59" s="22">
        <v>8</v>
      </c>
      <c r="J59" s="22">
        <v>9</v>
      </c>
      <c r="K59" s="22">
        <v>10</v>
      </c>
      <c r="L59" s="22">
        <v>11</v>
      </c>
      <c r="M59" s="22">
        <v>12</v>
      </c>
    </row>
    <row r="60" spans="1:14" x14ac:dyDescent="0.2">
      <c r="A60" s="220" t="s">
        <v>10</v>
      </c>
      <c r="B60" s="168">
        <v>94</v>
      </c>
      <c r="C60" s="169">
        <f>B72</f>
        <v>96</v>
      </c>
      <c r="D60" s="169">
        <f>C74</f>
        <v>99</v>
      </c>
      <c r="E60" s="169">
        <f>D70+1</f>
        <v>102</v>
      </c>
      <c r="F60" s="169">
        <f>E72</f>
        <v>104</v>
      </c>
      <c r="G60" s="169">
        <f>F74</f>
        <v>107</v>
      </c>
      <c r="H60" s="169">
        <f>G70+1</f>
        <v>110</v>
      </c>
      <c r="I60" s="169">
        <f>H72</f>
        <v>112</v>
      </c>
      <c r="J60" s="169">
        <f>I74</f>
        <v>115</v>
      </c>
      <c r="K60" s="169">
        <f>J70+1</f>
        <v>118</v>
      </c>
      <c r="L60" s="169">
        <f>K72</f>
        <v>120</v>
      </c>
      <c r="M60" s="170">
        <f>L74</f>
        <v>123</v>
      </c>
    </row>
    <row r="61" spans="1:14" x14ac:dyDescent="0.2">
      <c r="A61" s="220"/>
      <c r="B61" s="165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7"/>
    </row>
    <row r="62" spans="1:14" x14ac:dyDescent="0.2">
      <c r="A62" s="220" t="s">
        <v>11</v>
      </c>
      <c r="B62" s="171">
        <f>B60</f>
        <v>94</v>
      </c>
      <c r="C62" s="172">
        <f>B72+1</f>
        <v>97</v>
      </c>
      <c r="D62" s="172">
        <f>C74</f>
        <v>99</v>
      </c>
      <c r="E62" s="172">
        <f>E60</f>
        <v>102</v>
      </c>
      <c r="F62" s="172">
        <f>E72+1</f>
        <v>105</v>
      </c>
      <c r="G62" s="172">
        <f>F74</f>
        <v>107</v>
      </c>
      <c r="H62" s="172">
        <f>H60</f>
        <v>110</v>
      </c>
      <c r="I62" s="172">
        <f>H72+1</f>
        <v>113</v>
      </c>
      <c r="J62" s="172">
        <f>I74</f>
        <v>115</v>
      </c>
      <c r="K62" s="172">
        <f>K60</f>
        <v>118</v>
      </c>
      <c r="L62" s="172">
        <f>K72+1</f>
        <v>121</v>
      </c>
      <c r="M62" s="173">
        <f>L74</f>
        <v>123</v>
      </c>
    </row>
    <row r="63" spans="1:14" x14ac:dyDescent="0.2">
      <c r="A63" s="220"/>
      <c r="B63" s="165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7"/>
    </row>
    <row r="64" spans="1:14" x14ac:dyDescent="0.2">
      <c r="A64" s="220" t="s">
        <v>12</v>
      </c>
      <c r="B64" s="171">
        <f>B60</f>
        <v>94</v>
      </c>
      <c r="C64" s="172">
        <f>C62</f>
        <v>97</v>
      </c>
      <c r="D64" s="172">
        <f>C74+1</f>
        <v>100</v>
      </c>
      <c r="E64" s="172">
        <f>E60</f>
        <v>102</v>
      </c>
      <c r="F64" s="172">
        <f>F62</f>
        <v>105</v>
      </c>
      <c r="G64" s="172">
        <f>F74+1</f>
        <v>108</v>
      </c>
      <c r="H64" s="172">
        <f>H60</f>
        <v>110</v>
      </c>
      <c r="I64" s="172">
        <f>I62</f>
        <v>113</v>
      </c>
      <c r="J64" s="172">
        <f>I74+1</f>
        <v>116</v>
      </c>
      <c r="K64" s="172">
        <f>K60</f>
        <v>118</v>
      </c>
      <c r="L64" s="172">
        <f>L62</f>
        <v>121</v>
      </c>
      <c r="M64" s="173">
        <f>L74+1</f>
        <v>124</v>
      </c>
    </row>
    <row r="65" spans="1:13" x14ac:dyDescent="0.2">
      <c r="A65" s="220"/>
      <c r="B65" s="216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5"/>
    </row>
    <row r="66" spans="1:13" x14ac:dyDescent="0.2">
      <c r="A66" s="220" t="s">
        <v>37</v>
      </c>
      <c r="B66" s="171">
        <f>B60+1</f>
        <v>95</v>
      </c>
      <c r="C66" s="172">
        <f>C62</f>
        <v>97</v>
      </c>
      <c r="D66" s="172">
        <f>D64</f>
        <v>100</v>
      </c>
      <c r="E66" s="172">
        <f>E60+1</f>
        <v>103</v>
      </c>
      <c r="F66" s="172">
        <f>F62</f>
        <v>105</v>
      </c>
      <c r="G66" s="172">
        <f>G64</f>
        <v>108</v>
      </c>
      <c r="H66" s="172">
        <f>H60+1</f>
        <v>111</v>
      </c>
      <c r="I66" s="172">
        <f>I62</f>
        <v>113</v>
      </c>
      <c r="J66" s="172">
        <f>J64</f>
        <v>116</v>
      </c>
      <c r="K66" s="172">
        <f>K60+1</f>
        <v>119</v>
      </c>
      <c r="L66" s="172">
        <f>L62</f>
        <v>121</v>
      </c>
      <c r="M66" s="173">
        <f>M64</f>
        <v>124</v>
      </c>
    </row>
    <row r="67" spans="1:13" x14ac:dyDescent="0.2">
      <c r="A67" s="220"/>
      <c r="B67" s="165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7"/>
    </row>
    <row r="68" spans="1:13" x14ac:dyDescent="0.2">
      <c r="A68" s="220" t="s">
        <v>38</v>
      </c>
      <c r="B68" s="174">
        <f>B66</f>
        <v>95</v>
      </c>
      <c r="C68" s="175">
        <f>C62+1</f>
        <v>98</v>
      </c>
      <c r="D68" s="175">
        <f>D64</f>
        <v>100</v>
      </c>
      <c r="E68" s="175">
        <f>E66</f>
        <v>103</v>
      </c>
      <c r="F68" s="175">
        <f>F62+1</f>
        <v>106</v>
      </c>
      <c r="G68" s="175">
        <f>G64</f>
        <v>108</v>
      </c>
      <c r="H68" s="175">
        <f>H66</f>
        <v>111</v>
      </c>
      <c r="I68" s="175">
        <f>I62+1</f>
        <v>114</v>
      </c>
      <c r="J68" s="175">
        <f>J64</f>
        <v>116</v>
      </c>
      <c r="K68" s="175">
        <f>K66</f>
        <v>119</v>
      </c>
      <c r="L68" s="175">
        <f>L62+1</f>
        <v>122</v>
      </c>
      <c r="M68" s="176">
        <f>M64</f>
        <v>124</v>
      </c>
    </row>
    <row r="69" spans="1:13" x14ac:dyDescent="0.2">
      <c r="A69" s="220"/>
      <c r="B69" s="165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7"/>
    </row>
    <row r="70" spans="1:13" x14ac:dyDescent="0.2">
      <c r="A70" s="220" t="s">
        <v>39</v>
      </c>
      <c r="B70" s="174">
        <f>B66</f>
        <v>95</v>
      </c>
      <c r="C70" s="175">
        <f>C68</f>
        <v>98</v>
      </c>
      <c r="D70" s="175">
        <f>D64+1</f>
        <v>101</v>
      </c>
      <c r="E70" s="175">
        <f>E66</f>
        <v>103</v>
      </c>
      <c r="F70" s="175">
        <f>F68</f>
        <v>106</v>
      </c>
      <c r="G70" s="175">
        <f>G64+1</f>
        <v>109</v>
      </c>
      <c r="H70" s="175">
        <f>H66</f>
        <v>111</v>
      </c>
      <c r="I70" s="175">
        <f>I68</f>
        <v>114</v>
      </c>
      <c r="J70" s="175">
        <f>J64+1</f>
        <v>117</v>
      </c>
      <c r="K70" s="175">
        <f>K66</f>
        <v>119</v>
      </c>
      <c r="L70" s="175">
        <f>L68</f>
        <v>122</v>
      </c>
      <c r="M70" s="176" t="s">
        <v>160</v>
      </c>
    </row>
    <row r="71" spans="1:13" x14ac:dyDescent="0.2">
      <c r="A71" s="220"/>
      <c r="B71" s="165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7"/>
    </row>
    <row r="72" spans="1:13" x14ac:dyDescent="0.2">
      <c r="A72" s="220" t="s">
        <v>40</v>
      </c>
      <c r="B72" s="174">
        <f>B66+1</f>
        <v>96</v>
      </c>
      <c r="C72" s="175">
        <f>C68</f>
        <v>98</v>
      </c>
      <c r="D72" s="175">
        <f>D70</f>
        <v>101</v>
      </c>
      <c r="E72" s="175">
        <f>E66+1</f>
        <v>104</v>
      </c>
      <c r="F72" s="175">
        <f>F68</f>
        <v>106</v>
      </c>
      <c r="G72" s="175">
        <f>G70</f>
        <v>109</v>
      </c>
      <c r="H72" s="175">
        <f>H66+1</f>
        <v>112</v>
      </c>
      <c r="I72" s="175">
        <f>I68</f>
        <v>114</v>
      </c>
      <c r="J72" s="175">
        <f>J70</f>
        <v>117</v>
      </c>
      <c r="K72" s="175">
        <f>K66+1</f>
        <v>120</v>
      </c>
      <c r="L72" s="175">
        <f>L68</f>
        <v>122</v>
      </c>
      <c r="M72" s="176" t="str">
        <f>M70</f>
        <v>– C</v>
      </c>
    </row>
    <row r="73" spans="1:13" x14ac:dyDescent="0.2">
      <c r="A73" s="220"/>
      <c r="B73" s="165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7"/>
    </row>
    <row r="74" spans="1:13" x14ac:dyDescent="0.2">
      <c r="A74" s="220" t="s">
        <v>41</v>
      </c>
      <c r="B74" s="174">
        <f>B72</f>
        <v>96</v>
      </c>
      <c r="C74" s="175">
        <f>C68+1</f>
        <v>99</v>
      </c>
      <c r="D74" s="175">
        <f>D70</f>
        <v>101</v>
      </c>
      <c r="E74" s="175">
        <f>E72</f>
        <v>104</v>
      </c>
      <c r="F74" s="175">
        <f>F68+1</f>
        <v>107</v>
      </c>
      <c r="G74" s="175">
        <f>G70</f>
        <v>109</v>
      </c>
      <c r="H74" s="175">
        <f>H72</f>
        <v>112</v>
      </c>
      <c r="I74" s="175">
        <f>I68+1</f>
        <v>115</v>
      </c>
      <c r="J74" s="175">
        <f>J70</f>
        <v>117</v>
      </c>
      <c r="K74" s="175">
        <f>K72</f>
        <v>120</v>
      </c>
      <c r="L74" s="175">
        <f>L68+1</f>
        <v>123</v>
      </c>
      <c r="M74" s="176" t="str">
        <f>M70</f>
        <v>– C</v>
      </c>
    </row>
    <row r="75" spans="1:13" ht="15" thickBot="1" x14ac:dyDescent="0.25">
      <c r="A75" s="220"/>
      <c r="B75" s="162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4"/>
    </row>
    <row r="76" spans="1:13" x14ac:dyDescent="0.2">
      <c r="A76" s="194"/>
    </row>
    <row r="77" spans="1:13" ht="16" x14ac:dyDescent="0.2">
      <c r="A77" s="194"/>
      <c r="B77" s="2" t="s">
        <v>165</v>
      </c>
    </row>
    <row r="78" spans="1:13" ht="15" thickBot="1" x14ac:dyDescent="0.25">
      <c r="A78" s="194"/>
      <c r="B78" s="22">
        <v>1</v>
      </c>
      <c r="C78" s="22">
        <v>2</v>
      </c>
      <c r="D78" s="22">
        <v>3</v>
      </c>
      <c r="E78" s="22">
        <v>4</v>
      </c>
      <c r="F78" s="22">
        <v>5</v>
      </c>
      <c r="G78" s="22">
        <v>6</v>
      </c>
      <c r="H78" s="22">
        <v>7</v>
      </c>
      <c r="I78" s="22">
        <v>8</v>
      </c>
      <c r="J78" s="22">
        <v>9</v>
      </c>
      <c r="K78" s="22">
        <v>10</v>
      </c>
      <c r="L78" s="22">
        <v>11</v>
      </c>
      <c r="M78" s="22">
        <v>12</v>
      </c>
    </row>
    <row r="79" spans="1:13" x14ac:dyDescent="0.2">
      <c r="A79" s="220" t="s">
        <v>10</v>
      </c>
      <c r="B79" s="217">
        <v>125</v>
      </c>
      <c r="C79" s="218">
        <f>B91</f>
        <v>127</v>
      </c>
      <c r="D79" s="218">
        <f>C93</f>
        <v>130</v>
      </c>
      <c r="E79" s="218">
        <f>D89+1</f>
        <v>133</v>
      </c>
      <c r="F79" s="218">
        <f>E91</f>
        <v>135</v>
      </c>
      <c r="G79" s="218">
        <f>F93</f>
        <v>138</v>
      </c>
      <c r="H79" s="218">
        <f>G89+1</f>
        <v>141</v>
      </c>
      <c r="I79" s="218">
        <f>H91</f>
        <v>143</v>
      </c>
      <c r="J79" s="218">
        <f>I93</f>
        <v>146</v>
      </c>
      <c r="K79" s="218">
        <f>J89+1</f>
        <v>149</v>
      </c>
      <c r="L79" s="218">
        <f>K91</f>
        <v>151</v>
      </c>
      <c r="M79" s="219">
        <f>L93</f>
        <v>154</v>
      </c>
    </row>
    <row r="80" spans="1:13" x14ac:dyDescent="0.2">
      <c r="A80" s="220"/>
      <c r="B80" s="165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7"/>
    </row>
    <row r="81" spans="1:13" x14ac:dyDescent="0.2">
      <c r="A81" s="220" t="s">
        <v>11</v>
      </c>
      <c r="B81" s="177">
        <f>B79</f>
        <v>125</v>
      </c>
      <c r="C81" s="178">
        <f>B91+1</f>
        <v>128</v>
      </c>
      <c r="D81" s="178">
        <f>C93</f>
        <v>130</v>
      </c>
      <c r="E81" s="178">
        <f>E79</f>
        <v>133</v>
      </c>
      <c r="F81" s="178">
        <f>E91+1</f>
        <v>136</v>
      </c>
      <c r="G81" s="178">
        <f>F93</f>
        <v>138</v>
      </c>
      <c r="H81" s="178">
        <f>H79</f>
        <v>141</v>
      </c>
      <c r="I81" s="178">
        <f>H91+1</f>
        <v>144</v>
      </c>
      <c r="J81" s="178">
        <f>I93</f>
        <v>146</v>
      </c>
      <c r="K81" s="178">
        <f>K79</f>
        <v>149</v>
      </c>
      <c r="L81" s="178">
        <f>K91+1</f>
        <v>152</v>
      </c>
      <c r="M81" s="179">
        <f>L93</f>
        <v>154</v>
      </c>
    </row>
    <row r="82" spans="1:13" x14ac:dyDescent="0.2">
      <c r="A82" s="220"/>
      <c r="B82" s="165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7"/>
    </row>
    <row r="83" spans="1:13" x14ac:dyDescent="0.2">
      <c r="A83" s="220" t="s">
        <v>12</v>
      </c>
      <c r="B83" s="177">
        <f>B79</f>
        <v>125</v>
      </c>
      <c r="C83" s="178">
        <f>C81</f>
        <v>128</v>
      </c>
      <c r="D83" s="178">
        <f>C93+1</f>
        <v>131</v>
      </c>
      <c r="E83" s="178">
        <f>E79</f>
        <v>133</v>
      </c>
      <c r="F83" s="178">
        <f>F81</f>
        <v>136</v>
      </c>
      <c r="G83" s="178">
        <f>F93+1</f>
        <v>139</v>
      </c>
      <c r="H83" s="178">
        <f>H79</f>
        <v>141</v>
      </c>
      <c r="I83" s="178">
        <f>I81</f>
        <v>144</v>
      </c>
      <c r="J83" s="178">
        <f>I93+1</f>
        <v>147</v>
      </c>
      <c r="K83" s="178">
        <f>K79</f>
        <v>149</v>
      </c>
      <c r="L83" s="178">
        <f>L81</f>
        <v>152</v>
      </c>
      <c r="M83" s="179">
        <f>L93+1</f>
        <v>155</v>
      </c>
    </row>
    <row r="84" spans="1:13" x14ac:dyDescent="0.2">
      <c r="A84" s="220"/>
      <c r="B84" s="216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5"/>
    </row>
    <row r="85" spans="1:13" x14ac:dyDescent="0.2">
      <c r="A85" s="220" t="s">
        <v>37</v>
      </c>
      <c r="B85" s="177">
        <f>B79+1</f>
        <v>126</v>
      </c>
      <c r="C85" s="178">
        <f>C81</f>
        <v>128</v>
      </c>
      <c r="D85" s="178">
        <f>D83</f>
        <v>131</v>
      </c>
      <c r="E85" s="178">
        <f>E79+1</f>
        <v>134</v>
      </c>
      <c r="F85" s="178">
        <f>F81</f>
        <v>136</v>
      </c>
      <c r="G85" s="178">
        <f>G83</f>
        <v>139</v>
      </c>
      <c r="H85" s="178">
        <f>H79+1</f>
        <v>142</v>
      </c>
      <c r="I85" s="178">
        <f>I81</f>
        <v>144</v>
      </c>
      <c r="J85" s="178">
        <f>J83</f>
        <v>147</v>
      </c>
      <c r="K85" s="178">
        <f>K79+1</f>
        <v>150</v>
      </c>
      <c r="L85" s="178">
        <f>L81</f>
        <v>152</v>
      </c>
      <c r="M85" s="179">
        <f>M83</f>
        <v>155</v>
      </c>
    </row>
    <row r="86" spans="1:13" x14ac:dyDescent="0.2">
      <c r="A86" s="220"/>
      <c r="B86" s="165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7"/>
    </row>
    <row r="87" spans="1:13" x14ac:dyDescent="0.2">
      <c r="A87" s="220" t="s">
        <v>38</v>
      </c>
      <c r="B87" s="180">
        <f>B85</f>
        <v>126</v>
      </c>
      <c r="C87" s="181">
        <f>C81+1</f>
        <v>129</v>
      </c>
      <c r="D87" s="181">
        <f>D83</f>
        <v>131</v>
      </c>
      <c r="E87" s="181">
        <f>E85</f>
        <v>134</v>
      </c>
      <c r="F87" s="181">
        <f>F81+1</f>
        <v>137</v>
      </c>
      <c r="G87" s="181">
        <f>G83</f>
        <v>139</v>
      </c>
      <c r="H87" s="181">
        <f>H85</f>
        <v>142</v>
      </c>
      <c r="I87" s="181">
        <f>I81+1</f>
        <v>145</v>
      </c>
      <c r="J87" s="181">
        <f>J83</f>
        <v>147</v>
      </c>
      <c r="K87" s="181">
        <f>K85</f>
        <v>150</v>
      </c>
      <c r="L87" s="181">
        <f>L81+1</f>
        <v>153</v>
      </c>
      <c r="M87" s="182">
        <f>M83</f>
        <v>155</v>
      </c>
    </row>
    <row r="88" spans="1:13" x14ac:dyDescent="0.2">
      <c r="A88" s="220"/>
      <c r="B88" s="165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7"/>
    </row>
    <row r="89" spans="1:13" x14ac:dyDescent="0.2">
      <c r="A89" s="220" t="s">
        <v>39</v>
      </c>
      <c r="B89" s="180">
        <f>B85</f>
        <v>126</v>
      </c>
      <c r="C89" s="181">
        <f>C87</f>
        <v>129</v>
      </c>
      <c r="D89" s="181">
        <f>D83+1</f>
        <v>132</v>
      </c>
      <c r="E89" s="181">
        <f>E85</f>
        <v>134</v>
      </c>
      <c r="F89" s="181">
        <f>F87</f>
        <v>137</v>
      </c>
      <c r="G89" s="181">
        <f>G83+1</f>
        <v>140</v>
      </c>
      <c r="H89" s="181">
        <f>H85</f>
        <v>142</v>
      </c>
      <c r="I89" s="181">
        <f>I87</f>
        <v>145</v>
      </c>
      <c r="J89" s="181">
        <f>J83+1</f>
        <v>148</v>
      </c>
      <c r="K89" s="181">
        <f>K85</f>
        <v>150</v>
      </c>
      <c r="L89" s="181">
        <f>L87</f>
        <v>153</v>
      </c>
      <c r="M89" s="182" t="s">
        <v>160</v>
      </c>
    </row>
    <row r="90" spans="1:13" x14ac:dyDescent="0.2">
      <c r="A90" s="220"/>
      <c r="B90" s="165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7"/>
    </row>
    <row r="91" spans="1:13" x14ac:dyDescent="0.2">
      <c r="A91" s="220" t="s">
        <v>40</v>
      </c>
      <c r="B91" s="180">
        <f>B85+1</f>
        <v>127</v>
      </c>
      <c r="C91" s="181">
        <f>C87</f>
        <v>129</v>
      </c>
      <c r="D91" s="181">
        <f>D89</f>
        <v>132</v>
      </c>
      <c r="E91" s="181">
        <f>E85+1</f>
        <v>135</v>
      </c>
      <c r="F91" s="181">
        <f>F87</f>
        <v>137</v>
      </c>
      <c r="G91" s="181">
        <f>G89</f>
        <v>140</v>
      </c>
      <c r="H91" s="181">
        <f>H85+1</f>
        <v>143</v>
      </c>
      <c r="I91" s="181">
        <f>I87</f>
        <v>145</v>
      </c>
      <c r="J91" s="181">
        <f>J89</f>
        <v>148</v>
      </c>
      <c r="K91" s="181">
        <f>K85+1</f>
        <v>151</v>
      </c>
      <c r="L91" s="181">
        <f>L87</f>
        <v>153</v>
      </c>
      <c r="M91" s="182" t="str">
        <f>M89</f>
        <v>– C</v>
      </c>
    </row>
    <row r="92" spans="1:13" x14ac:dyDescent="0.2">
      <c r="A92" s="220"/>
      <c r="B92" s="165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7"/>
    </row>
    <row r="93" spans="1:13" x14ac:dyDescent="0.2">
      <c r="A93" s="220" t="s">
        <v>41</v>
      </c>
      <c r="B93" s="180">
        <f>B91</f>
        <v>127</v>
      </c>
      <c r="C93" s="181">
        <f>C87+1</f>
        <v>130</v>
      </c>
      <c r="D93" s="181">
        <f>D89</f>
        <v>132</v>
      </c>
      <c r="E93" s="181">
        <f>E91</f>
        <v>135</v>
      </c>
      <c r="F93" s="181">
        <f>F87+1</f>
        <v>138</v>
      </c>
      <c r="G93" s="181">
        <f>G89</f>
        <v>140</v>
      </c>
      <c r="H93" s="181">
        <f>H91</f>
        <v>143</v>
      </c>
      <c r="I93" s="181">
        <f>I87+1</f>
        <v>146</v>
      </c>
      <c r="J93" s="181">
        <f>J89</f>
        <v>148</v>
      </c>
      <c r="K93" s="181">
        <f>K91</f>
        <v>151</v>
      </c>
      <c r="L93" s="181">
        <f>L87+1</f>
        <v>154</v>
      </c>
      <c r="M93" s="182" t="str">
        <f>M89</f>
        <v>– C</v>
      </c>
    </row>
    <row r="94" spans="1:13" ht="15" thickBot="1" x14ac:dyDescent="0.25">
      <c r="A94" s="220"/>
      <c r="B94" s="162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4"/>
    </row>
    <row r="96" spans="1:13" ht="16" x14ac:dyDescent="0.2">
      <c r="A96" s="194"/>
      <c r="B96" s="2" t="s">
        <v>166</v>
      </c>
    </row>
    <row r="97" spans="1:13" ht="15" thickBot="1" x14ac:dyDescent="0.25">
      <c r="A97" s="194"/>
      <c r="B97" s="22">
        <v>1</v>
      </c>
      <c r="C97" s="22">
        <v>2</v>
      </c>
      <c r="D97" s="22">
        <v>3</v>
      </c>
      <c r="E97" s="22">
        <v>4</v>
      </c>
      <c r="F97" s="22">
        <v>5</v>
      </c>
      <c r="G97" s="22">
        <v>6</v>
      </c>
      <c r="H97" s="22">
        <v>7</v>
      </c>
      <c r="I97" s="22">
        <v>8</v>
      </c>
      <c r="J97" s="22">
        <v>9</v>
      </c>
      <c r="K97" s="22">
        <v>10</v>
      </c>
      <c r="L97" s="22">
        <v>11</v>
      </c>
      <c r="M97" s="22">
        <v>12</v>
      </c>
    </row>
    <row r="98" spans="1:13" x14ac:dyDescent="0.2">
      <c r="A98" s="220" t="s">
        <v>10</v>
      </c>
      <c r="B98" s="221">
        <v>156</v>
      </c>
      <c r="C98" s="222">
        <f>B110</f>
        <v>158</v>
      </c>
      <c r="D98" s="222">
        <f>C112</f>
        <v>161</v>
      </c>
      <c r="E98" s="222">
        <f>D108+1</f>
        <v>164</v>
      </c>
      <c r="F98" s="222">
        <f>E110</f>
        <v>166</v>
      </c>
      <c r="G98" s="222">
        <f>F112</f>
        <v>169</v>
      </c>
      <c r="H98" s="222">
        <f>G108+1</f>
        <v>172</v>
      </c>
      <c r="I98" s="222">
        <f>H110</f>
        <v>174</v>
      </c>
      <c r="J98" s="222">
        <f>I112</f>
        <v>177</v>
      </c>
      <c r="K98" s="222">
        <f>J108+1</f>
        <v>180</v>
      </c>
      <c r="L98" s="222">
        <f>K110</f>
        <v>182</v>
      </c>
      <c r="M98" s="223">
        <f>L112</f>
        <v>185</v>
      </c>
    </row>
    <row r="99" spans="1:13" x14ac:dyDescent="0.2">
      <c r="A99" s="220"/>
      <c r="B99" s="165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7"/>
    </row>
    <row r="100" spans="1:13" x14ac:dyDescent="0.2">
      <c r="A100" s="220" t="s">
        <v>11</v>
      </c>
      <c r="B100" s="224">
        <f>B98</f>
        <v>156</v>
      </c>
      <c r="C100" s="225">
        <f>B110+1</f>
        <v>159</v>
      </c>
      <c r="D100" s="225">
        <f>C112</f>
        <v>161</v>
      </c>
      <c r="E100" s="225">
        <f>E98</f>
        <v>164</v>
      </c>
      <c r="F100" s="225">
        <f>E110+1</f>
        <v>167</v>
      </c>
      <c r="G100" s="225">
        <f>F112</f>
        <v>169</v>
      </c>
      <c r="H100" s="225">
        <f>H98</f>
        <v>172</v>
      </c>
      <c r="I100" s="225">
        <f>H110+1</f>
        <v>175</v>
      </c>
      <c r="J100" s="225">
        <f>I112</f>
        <v>177</v>
      </c>
      <c r="K100" s="225">
        <f>K98</f>
        <v>180</v>
      </c>
      <c r="L100" s="225">
        <f>K110+1</f>
        <v>183</v>
      </c>
      <c r="M100" s="226">
        <f>L112</f>
        <v>185</v>
      </c>
    </row>
    <row r="101" spans="1:13" x14ac:dyDescent="0.2">
      <c r="A101" s="220"/>
      <c r="B101" s="165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7"/>
    </row>
    <row r="102" spans="1:13" x14ac:dyDescent="0.2">
      <c r="A102" s="220" t="s">
        <v>12</v>
      </c>
      <c r="B102" s="224">
        <f>B98</f>
        <v>156</v>
      </c>
      <c r="C102" s="225">
        <f>C100</f>
        <v>159</v>
      </c>
      <c r="D102" s="225">
        <f>C112+1</f>
        <v>162</v>
      </c>
      <c r="E102" s="225">
        <f>E98</f>
        <v>164</v>
      </c>
      <c r="F102" s="225">
        <f>F100</f>
        <v>167</v>
      </c>
      <c r="G102" s="225">
        <f>F112+1</f>
        <v>170</v>
      </c>
      <c r="H102" s="225">
        <f>H98</f>
        <v>172</v>
      </c>
      <c r="I102" s="225">
        <f>I100</f>
        <v>175</v>
      </c>
      <c r="J102" s="225">
        <f>I112+1</f>
        <v>178</v>
      </c>
      <c r="K102" s="225">
        <f>K98</f>
        <v>180</v>
      </c>
      <c r="L102" s="225">
        <f>L100</f>
        <v>183</v>
      </c>
      <c r="M102" s="226">
        <f>L112+1</f>
        <v>186</v>
      </c>
    </row>
    <row r="103" spans="1:13" x14ac:dyDescent="0.2">
      <c r="A103" s="220"/>
      <c r="B103" s="216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5"/>
    </row>
    <row r="104" spans="1:13" x14ac:dyDescent="0.2">
      <c r="A104" s="220" t="s">
        <v>37</v>
      </c>
      <c r="B104" s="224">
        <f>B98+1</f>
        <v>157</v>
      </c>
      <c r="C104" s="225">
        <f>C100</f>
        <v>159</v>
      </c>
      <c r="D104" s="225">
        <f>D102</f>
        <v>162</v>
      </c>
      <c r="E104" s="225">
        <f>E98+1</f>
        <v>165</v>
      </c>
      <c r="F104" s="225">
        <f>F100</f>
        <v>167</v>
      </c>
      <c r="G104" s="225">
        <f>G102</f>
        <v>170</v>
      </c>
      <c r="H104" s="225">
        <f>H98+1</f>
        <v>173</v>
      </c>
      <c r="I104" s="225">
        <f>I100</f>
        <v>175</v>
      </c>
      <c r="J104" s="225">
        <f>J102</f>
        <v>178</v>
      </c>
      <c r="K104" s="225">
        <f>K98+1</f>
        <v>181</v>
      </c>
      <c r="L104" s="225">
        <f>L100</f>
        <v>183</v>
      </c>
      <c r="M104" s="226">
        <f>M102</f>
        <v>186</v>
      </c>
    </row>
    <row r="105" spans="1:13" x14ac:dyDescent="0.2">
      <c r="A105" s="220"/>
      <c r="B105" s="165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7"/>
    </row>
    <row r="106" spans="1:13" x14ac:dyDescent="0.2">
      <c r="A106" s="220" t="s">
        <v>38</v>
      </c>
      <c r="B106" s="227">
        <f>B104</f>
        <v>157</v>
      </c>
      <c r="C106" s="228">
        <f>C100+1</f>
        <v>160</v>
      </c>
      <c r="D106" s="228">
        <f>D102</f>
        <v>162</v>
      </c>
      <c r="E106" s="228">
        <f>E104</f>
        <v>165</v>
      </c>
      <c r="F106" s="228">
        <f>F100+1</f>
        <v>168</v>
      </c>
      <c r="G106" s="228">
        <f>G102</f>
        <v>170</v>
      </c>
      <c r="H106" s="228">
        <f>H104</f>
        <v>173</v>
      </c>
      <c r="I106" s="228">
        <f>I100+1</f>
        <v>176</v>
      </c>
      <c r="J106" s="228">
        <f>J102</f>
        <v>178</v>
      </c>
      <c r="K106" s="228">
        <f>K104</f>
        <v>181</v>
      </c>
      <c r="L106" s="228">
        <f>L100+1</f>
        <v>184</v>
      </c>
      <c r="M106" s="229">
        <f>M102</f>
        <v>186</v>
      </c>
    </row>
    <row r="107" spans="1:13" x14ac:dyDescent="0.2">
      <c r="A107" s="220"/>
      <c r="B107" s="165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7"/>
    </row>
    <row r="108" spans="1:13" x14ac:dyDescent="0.2">
      <c r="A108" s="220" t="s">
        <v>39</v>
      </c>
      <c r="B108" s="227">
        <f>B104</f>
        <v>157</v>
      </c>
      <c r="C108" s="228">
        <f>C106</f>
        <v>160</v>
      </c>
      <c r="D108" s="228">
        <f>D102+1</f>
        <v>163</v>
      </c>
      <c r="E108" s="228">
        <f>E104</f>
        <v>165</v>
      </c>
      <c r="F108" s="228">
        <f>F106</f>
        <v>168</v>
      </c>
      <c r="G108" s="228">
        <f>G102+1</f>
        <v>171</v>
      </c>
      <c r="H108" s="228">
        <f>H104</f>
        <v>173</v>
      </c>
      <c r="I108" s="228">
        <f>I106</f>
        <v>176</v>
      </c>
      <c r="J108" s="228">
        <f>J102+1</f>
        <v>179</v>
      </c>
      <c r="K108" s="228">
        <f>K104</f>
        <v>181</v>
      </c>
      <c r="L108" s="228">
        <f>L106</f>
        <v>184</v>
      </c>
      <c r="M108" s="229" t="s">
        <v>160</v>
      </c>
    </row>
    <row r="109" spans="1:13" x14ac:dyDescent="0.2">
      <c r="A109" s="220"/>
      <c r="B109" s="165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7"/>
    </row>
    <row r="110" spans="1:13" x14ac:dyDescent="0.2">
      <c r="A110" s="220" t="s">
        <v>40</v>
      </c>
      <c r="B110" s="227">
        <f>B104+1</f>
        <v>158</v>
      </c>
      <c r="C110" s="228">
        <f>C106</f>
        <v>160</v>
      </c>
      <c r="D110" s="228">
        <f>D108</f>
        <v>163</v>
      </c>
      <c r="E110" s="228">
        <f>E104+1</f>
        <v>166</v>
      </c>
      <c r="F110" s="228">
        <f>F106</f>
        <v>168</v>
      </c>
      <c r="G110" s="228">
        <f>G108</f>
        <v>171</v>
      </c>
      <c r="H110" s="228">
        <f>H104+1</f>
        <v>174</v>
      </c>
      <c r="I110" s="228">
        <f>I106</f>
        <v>176</v>
      </c>
      <c r="J110" s="228">
        <f>J108</f>
        <v>179</v>
      </c>
      <c r="K110" s="228">
        <f>K104+1</f>
        <v>182</v>
      </c>
      <c r="L110" s="228">
        <f>L106</f>
        <v>184</v>
      </c>
      <c r="M110" s="229" t="str">
        <f>M108</f>
        <v>– C</v>
      </c>
    </row>
    <row r="111" spans="1:13" x14ac:dyDescent="0.2">
      <c r="A111" s="220"/>
      <c r="B111" s="165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7"/>
    </row>
    <row r="112" spans="1:13" x14ac:dyDescent="0.2">
      <c r="A112" s="220" t="s">
        <v>41</v>
      </c>
      <c r="B112" s="227">
        <f>B110</f>
        <v>158</v>
      </c>
      <c r="C112" s="228">
        <f>C106+1</f>
        <v>161</v>
      </c>
      <c r="D112" s="228">
        <f>D108</f>
        <v>163</v>
      </c>
      <c r="E112" s="228">
        <f>E110</f>
        <v>166</v>
      </c>
      <c r="F112" s="228">
        <f>F106+1</f>
        <v>169</v>
      </c>
      <c r="G112" s="228">
        <f>G108</f>
        <v>171</v>
      </c>
      <c r="H112" s="228">
        <f>H110</f>
        <v>174</v>
      </c>
      <c r="I112" s="228">
        <f>I106+1</f>
        <v>177</v>
      </c>
      <c r="J112" s="228">
        <f>J108</f>
        <v>179</v>
      </c>
      <c r="K112" s="228">
        <f>K110</f>
        <v>182</v>
      </c>
      <c r="L112" s="228">
        <f>L106+1</f>
        <v>185</v>
      </c>
      <c r="M112" s="229" t="str">
        <f>M108</f>
        <v>– C</v>
      </c>
    </row>
    <row r="113" spans="1:13" ht="15" thickBot="1" x14ac:dyDescent="0.25">
      <c r="A113" s="220"/>
      <c r="B113" s="162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4"/>
    </row>
  </sheetData>
  <mergeCells count="48">
    <mergeCell ref="A102:A103"/>
    <mergeCell ref="A104:A105"/>
    <mergeCell ref="A106:A107"/>
    <mergeCell ref="A108:A109"/>
    <mergeCell ref="A110:A111"/>
    <mergeCell ref="A112:A113"/>
    <mergeCell ref="A87:A88"/>
    <mergeCell ref="A89:A90"/>
    <mergeCell ref="A91:A92"/>
    <mergeCell ref="A93:A94"/>
    <mergeCell ref="A98:A99"/>
    <mergeCell ref="A100:A101"/>
    <mergeCell ref="A72:A73"/>
    <mergeCell ref="A74:A75"/>
    <mergeCell ref="A79:A80"/>
    <mergeCell ref="A81:A82"/>
    <mergeCell ref="A83:A84"/>
    <mergeCell ref="A85:A86"/>
    <mergeCell ref="A60:A61"/>
    <mergeCell ref="A62:A63"/>
    <mergeCell ref="A64:A65"/>
    <mergeCell ref="A66:A67"/>
    <mergeCell ref="A68:A69"/>
    <mergeCell ref="A70:A71"/>
    <mergeCell ref="A45:A46"/>
    <mergeCell ref="A47:A48"/>
    <mergeCell ref="A49:A50"/>
    <mergeCell ref="A51:A52"/>
    <mergeCell ref="A53:A54"/>
    <mergeCell ref="A55:A56"/>
    <mergeCell ref="A30:A31"/>
    <mergeCell ref="A32:A33"/>
    <mergeCell ref="A34:A35"/>
    <mergeCell ref="A36:A37"/>
    <mergeCell ref="A41:A42"/>
    <mergeCell ref="A43:A44"/>
    <mergeCell ref="A15:A16"/>
    <mergeCell ref="A17:A18"/>
    <mergeCell ref="A22:A23"/>
    <mergeCell ref="A24:A25"/>
    <mergeCell ref="A26:A27"/>
    <mergeCell ref="A28:A29"/>
    <mergeCell ref="A3:A4"/>
    <mergeCell ref="A5:A6"/>
    <mergeCell ref="A7:A8"/>
    <mergeCell ref="A9:A10"/>
    <mergeCell ref="A11:A12"/>
    <mergeCell ref="A13:A14"/>
  </mergeCells>
  <phoneticPr fontId="4" type="noConversion"/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Primer Sequences</vt:lpstr>
      <vt:lpstr>Primer Dilutions</vt:lpstr>
      <vt:lpstr>Primer Triplex</vt:lpstr>
      <vt:lpstr>Primer Multiplex</vt:lpstr>
      <vt:lpstr>Microsat Lab Notebook</vt:lpstr>
      <vt:lpstr>Microsat Dilutions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Dodge</dc:creator>
  <cp:lastModifiedBy>Ryan Eckert</cp:lastModifiedBy>
  <cp:lastPrinted>2017-10-19T20:36:27Z</cp:lastPrinted>
  <dcterms:created xsi:type="dcterms:W3CDTF">2016-01-05T16:43:38Z</dcterms:created>
  <dcterms:modified xsi:type="dcterms:W3CDTF">2017-10-23T15:14:10Z</dcterms:modified>
</cp:coreProperties>
</file>