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ryaneckert/Documents/GitHub/Mcav-microsats/"/>
    </mc:Choice>
  </mc:AlternateContent>
  <bookViews>
    <workbookView xWindow="3740" yWindow="460" windowWidth="19200" windowHeight="21040" activeTab="1"/>
  </bookViews>
  <sheets>
    <sheet name="Primer Sequences" sheetId="7" r:id="rId1"/>
    <sheet name="Primer Dilutions" sheetId="6" r:id="rId2"/>
    <sheet name="Primer Triplex" sheetId="3" r:id="rId3"/>
    <sheet name="Primer Multiplex" sheetId="2" r:id="rId4"/>
    <sheet name="Microsat Lab Notebook" sheetId="4" r:id="rId5"/>
    <sheet name="Microsat Dilutions" sheetId="5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7" l="1"/>
  <c r="E21" i="6"/>
  <c r="H21" i="6"/>
  <c r="I21" i="6"/>
  <c r="K21" i="6"/>
  <c r="H22" i="6"/>
  <c r="I22" i="6"/>
  <c r="K22" i="6"/>
  <c r="H23" i="6"/>
  <c r="I23" i="6"/>
  <c r="K23" i="6"/>
  <c r="E23" i="6"/>
  <c r="E22" i="6"/>
  <c r="B6" i="4"/>
  <c r="B9" i="4"/>
  <c r="C4" i="4"/>
  <c r="C7" i="4"/>
  <c r="C10" i="4"/>
  <c r="D5" i="4"/>
  <c r="D8" i="4"/>
  <c r="D10" i="4"/>
  <c r="E3" i="4"/>
  <c r="E6" i="4"/>
  <c r="E9" i="4"/>
  <c r="F4" i="4"/>
  <c r="F7" i="4"/>
  <c r="F10" i="4"/>
  <c r="G5" i="4"/>
  <c r="G8" i="4"/>
  <c r="G10" i="4"/>
  <c r="H3" i="4"/>
  <c r="H6" i="4"/>
  <c r="H9" i="4"/>
  <c r="I4" i="4"/>
  <c r="I7" i="4"/>
  <c r="I10" i="4"/>
  <c r="J5" i="4"/>
  <c r="J8" i="4"/>
  <c r="J10" i="4"/>
  <c r="K3" i="4"/>
  <c r="K6" i="4"/>
  <c r="K9" i="4"/>
  <c r="L4" i="4"/>
  <c r="L7" i="4"/>
  <c r="L10" i="4"/>
  <c r="K10" i="4"/>
  <c r="H10" i="4"/>
  <c r="E10" i="4"/>
  <c r="B10" i="4"/>
  <c r="L9" i="4"/>
  <c r="J9" i="4"/>
  <c r="I9" i="4"/>
  <c r="G9" i="4"/>
  <c r="F9" i="4"/>
  <c r="D9" i="4"/>
  <c r="C9" i="4"/>
  <c r="L8" i="4"/>
  <c r="K8" i="4"/>
  <c r="I8" i="4"/>
  <c r="H8" i="4"/>
  <c r="F8" i="4"/>
  <c r="E8" i="4"/>
  <c r="C8" i="4"/>
  <c r="B8" i="4"/>
  <c r="M5" i="4"/>
  <c r="M7" i="4"/>
  <c r="K7" i="4"/>
  <c r="J7" i="4"/>
  <c r="H7" i="4"/>
  <c r="G7" i="4"/>
  <c r="E7" i="4"/>
  <c r="D7" i="4"/>
  <c r="B7" i="4"/>
  <c r="M6" i="4"/>
  <c r="L6" i="4"/>
  <c r="J6" i="4"/>
  <c r="I6" i="4"/>
  <c r="G6" i="4"/>
  <c r="F6" i="4"/>
  <c r="D6" i="4"/>
  <c r="C6" i="4"/>
  <c r="L5" i="4"/>
  <c r="K5" i="4"/>
  <c r="I5" i="4"/>
  <c r="H5" i="4"/>
  <c r="F5" i="4"/>
  <c r="E5" i="4"/>
  <c r="C5" i="4"/>
  <c r="B5" i="4"/>
  <c r="M4" i="4"/>
  <c r="K4" i="4"/>
  <c r="J4" i="4"/>
  <c r="H4" i="4"/>
  <c r="G4" i="4"/>
  <c r="E4" i="4"/>
  <c r="D4" i="4"/>
  <c r="B4" i="4"/>
  <c r="M3" i="4"/>
  <c r="L3" i="4"/>
  <c r="J3" i="4"/>
  <c r="I3" i="4"/>
  <c r="G3" i="4"/>
  <c r="F3" i="4"/>
  <c r="D3" i="4"/>
  <c r="C3" i="4"/>
  <c r="B6" i="5"/>
  <c r="B9" i="5"/>
  <c r="C4" i="5"/>
  <c r="C7" i="5"/>
  <c r="C10" i="5"/>
  <c r="D5" i="5"/>
  <c r="D8" i="5"/>
  <c r="D10" i="5"/>
  <c r="E3" i="5"/>
  <c r="E6" i="5"/>
  <c r="E9" i="5"/>
  <c r="F4" i="5"/>
  <c r="F7" i="5"/>
  <c r="F10" i="5"/>
  <c r="G5" i="5"/>
  <c r="G8" i="5"/>
  <c r="G10" i="5"/>
  <c r="H3" i="5"/>
  <c r="H6" i="5"/>
  <c r="H9" i="5"/>
  <c r="I4" i="5"/>
  <c r="I7" i="5"/>
  <c r="I10" i="5"/>
  <c r="J5" i="5"/>
  <c r="J8" i="5"/>
  <c r="J10" i="5"/>
  <c r="K3" i="5"/>
  <c r="K20" i="6"/>
  <c r="E20" i="6"/>
  <c r="H20" i="6"/>
  <c r="I20" i="6"/>
  <c r="K19" i="6"/>
  <c r="E19" i="6"/>
  <c r="H19" i="6"/>
  <c r="I19" i="6"/>
  <c r="K18" i="6"/>
  <c r="E18" i="6"/>
  <c r="H18" i="6"/>
  <c r="I18" i="6"/>
  <c r="K17" i="6"/>
  <c r="E17" i="6"/>
  <c r="H17" i="6"/>
  <c r="I17" i="6"/>
  <c r="K16" i="6"/>
  <c r="E16" i="6"/>
  <c r="H16" i="6"/>
  <c r="I16" i="6"/>
  <c r="K15" i="6"/>
  <c r="E15" i="6"/>
  <c r="H15" i="6"/>
  <c r="I15" i="6"/>
  <c r="K14" i="6"/>
  <c r="E14" i="6"/>
  <c r="H14" i="6"/>
  <c r="I14" i="6"/>
  <c r="K13" i="6"/>
  <c r="E13" i="6"/>
  <c r="H13" i="6"/>
  <c r="I13" i="6"/>
  <c r="K12" i="6"/>
  <c r="E12" i="6"/>
  <c r="H12" i="6"/>
  <c r="I12" i="6"/>
  <c r="K11" i="6"/>
  <c r="E11" i="6"/>
  <c r="H11" i="6"/>
  <c r="I11" i="6"/>
  <c r="K10" i="6"/>
  <c r="E10" i="6"/>
  <c r="H10" i="6"/>
  <c r="I10" i="6"/>
  <c r="K9" i="6"/>
  <c r="E9" i="6"/>
  <c r="H9" i="6"/>
  <c r="I9" i="6"/>
  <c r="K8" i="6"/>
  <c r="E8" i="6"/>
  <c r="H8" i="6"/>
  <c r="I8" i="6"/>
  <c r="K7" i="6"/>
  <c r="E7" i="6"/>
  <c r="H7" i="6"/>
  <c r="I7" i="6"/>
  <c r="K6" i="6"/>
  <c r="E6" i="6"/>
  <c r="H6" i="6"/>
  <c r="I6" i="6"/>
  <c r="K5" i="6"/>
  <c r="E5" i="6"/>
  <c r="H5" i="6"/>
  <c r="I5" i="6"/>
  <c r="K4" i="6"/>
  <c r="E4" i="6"/>
  <c r="H4" i="6"/>
  <c r="I4" i="6"/>
  <c r="K3" i="6"/>
  <c r="E3" i="6"/>
  <c r="H3" i="6"/>
  <c r="I3" i="6"/>
  <c r="K6" i="5"/>
  <c r="K9" i="5"/>
  <c r="L4" i="5"/>
  <c r="L7" i="5"/>
  <c r="L10" i="5"/>
  <c r="K10" i="5"/>
  <c r="H10" i="5"/>
  <c r="E10" i="5"/>
  <c r="B10" i="5"/>
  <c r="L9" i="5"/>
  <c r="J9" i="5"/>
  <c r="I9" i="5"/>
  <c r="G9" i="5"/>
  <c r="F9" i="5"/>
  <c r="D9" i="5"/>
  <c r="C9" i="5"/>
  <c r="L8" i="5"/>
  <c r="K8" i="5"/>
  <c r="I8" i="5"/>
  <c r="H8" i="5"/>
  <c r="F8" i="5"/>
  <c r="E8" i="5"/>
  <c r="C8" i="5"/>
  <c r="B8" i="5"/>
  <c r="M5" i="5"/>
  <c r="M7" i="5"/>
  <c r="K7" i="5"/>
  <c r="J7" i="5"/>
  <c r="H7" i="5"/>
  <c r="G7" i="5"/>
  <c r="E7" i="5"/>
  <c r="D7" i="5"/>
  <c r="B7" i="5"/>
  <c r="M6" i="5"/>
  <c r="L6" i="5"/>
  <c r="J6" i="5"/>
  <c r="I6" i="5"/>
  <c r="G6" i="5"/>
  <c r="F6" i="5"/>
  <c r="D6" i="5"/>
  <c r="C6" i="5"/>
  <c r="L5" i="5"/>
  <c r="K5" i="5"/>
  <c r="I5" i="5"/>
  <c r="H5" i="5"/>
  <c r="F5" i="5"/>
  <c r="E5" i="5"/>
  <c r="C5" i="5"/>
  <c r="B5" i="5"/>
  <c r="M4" i="5"/>
  <c r="K4" i="5"/>
  <c r="J4" i="5"/>
  <c r="H4" i="5"/>
  <c r="G4" i="5"/>
  <c r="E4" i="5"/>
  <c r="D4" i="5"/>
  <c r="B4" i="5"/>
  <c r="M3" i="5"/>
  <c r="L3" i="5"/>
  <c r="J3" i="5"/>
  <c r="I3" i="5"/>
  <c r="G3" i="5"/>
  <c r="F3" i="5"/>
  <c r="D3" i="5"/>
  <c r="C3" i="5"/>
  <c r="D3" i="3"/>
  <c r="C3" i="3"/>
  <c r="D5" i="3"/>
  <c r="C5" i="3"/>
  <c r="C4" i="3"/>
  <c r="P15" i="4"/>
  <c r="P16" i="4"/>
  <c r="P14" i="4"/>
  <c r="O18" i="4"/>
  <c r="P18" i="4"/>
  <c r="K3" i="2"/>
  <c r="K12" i="2"/>
  <c r="K21" i="2"/>
  <c r="D3" i="2"/>
  <c r="J3" i="2"/>
  <c r="B7" i="3"/>
  <c r="C7" i="3"/>
  <c r="J23" i="2"/>
  <c r="J24" i="2"/>
  <c r="J25" i="2"/>
  <c r="J26" i="2"/>
  <c r="J27" i="2"/>
  <c r="J28" i="2"/>
  <c r="J4" i="2"/>
  <c r="J5" i="2"/>
  <c r="J6" i="2"/>
  <c r="J7" i="2"/>
  <c r="J8" i="2"/>
  <c r="J9" i="2"/>
  <c r="J10" i="2"/>
  <c r="J11" i="2"/>
  <c r="D12" i="2"/>
  <c r="J12" i="2"/>
  <c r="J13" i="2"/>
  <c r="J14" i="2"/>
  <c r="J15" i="2"/>
  <c r="J16" i="2"/>
  <c r="J17" i="2"/>
  <c r="J18" i="2"/>
  <c r="J19" i="2"/>
  <c r="J20" i="2"/>
</calcChain>
</file>

<file path=xl/sharedStrings.xml><?xml version="1.0" encoding="utf-8"?>
<sst xmlns="http://schemas.openxmlformats.org/spreadsheetml/2006/main" count="385" uniqueCount="165">
  <si>
    <t>Total Vol</t>
  </si>
  <si>
    <t>Primer</t>
  </si>
  <si>
    <t>Aliquot Vol</t>
  </si>
  <si>
    <t>Plex</t>
  </si>
  <si>
    <t>29 F</t>
  </si>
  <si>
    <t>29 R</t>
  </si>
  <si>
    <t>41 F</t>
  </si>
  <si>
    <t>41 R</t>
  </si>
  <si>
    <t>49 F</t>
  </si>
  <si>
    <t>49 R</t>
  </si>
  <si>
    <t>A</t>
  </si>
  <si>
    <t>B</t>
  </si>
  <si>
    <t>C</t>
  </si>
  <si>
    <t>46 F</t>
  </si>
  <si>
    <t>46R</t>
  </si>
  <si>
    <t>65 F</t>
  </si>
  <si>
    <t>65 R</t>
  </si>
  <si>
    <t>97 F</t>
  </si>
  <si>
    <t>97 R</t>
  </si>
  <si>
    <t>4 F</t>
  </si>
  <si>
    <t>4 R</t>
  </si>
  <si>
    <t>18 F</t>
  </si>
  <si>
    <t>18 R</t>
  </si>
  <si>
    <t>114 F</t>
  </si>
  <si>
    <t>114 R</t>
  </si>
  <si>
    <t>Multiplex 10X Primer Mixes for 1/2 plate</t>
  </si>
  <si>
    <t>Multiplex 10X Primer Mixes for full plate</t>
  </si>
  <si>
    <t>Triplex</t>
  </si>
  <si>
    <t>Component</t>
  </si>
  <si>
    <t>Rxn Volume</t>
  </si>
  <si>
    <t>Notes</t>
  </si>
  <si>
    <t>Master Mix</t>
  </si>
  <si>
    <t>10x Primer Mix Includes: F Primers (3)     Fluor-tag Primers (3)                R Primers (3)</t>
  </si>
  <si>
    <t>1: 29, 41, 49                             2: 46, 65, 97                             3: 4, 18, 114</t>
  </si>
  <si>
    <t>RNase-free water</t>
  </si>
  <si>
    <t>Template DNA</t>
  </si>
  <si>
    <t>Total Volume</t>
  </si>
  <si>
    <t>D</t>
  </si>
  <si>
    <t>E</t>
  </si>
  <si>
    <t>F</t>
  </si>
  <si>
    <t>G</t>
  </si>
  <si>
    <t>H</t>
  </si>
  <si>
    <t>Rxn Volume (µl)</t>
  </si>
  <si>
    <t>PCR profile</t>
  </si>
  <si>
    <t>95ºC</t>
  </si>
  <si>
    <t>5 min</t>
  </si>
  <si>
    <t>30 s</t>
  </si>
  <si>
    <t>60ºC</t>
  </si>
  <si>
    <t>90 s</t>
  </si>
  <si>
    <t>72ºC</t>
  </si>
  <si>
    <t>30 min</t>
  </si>
  <si>
    <t>Target µM</t>
  </si>
  <si>
    <t>Aliquot Vol µL</t>
  </si>
  <si>
    <t>TE Vol µL</t>
  </si>
  <si>
    <t>Total Vol µL</t>
  </si>
  <si>
    <t>x 30 cycles</t>
  </si>
  <si>
    <t>Full Plate (µl)</t>
  </si>
  <si>
    <t>M.cav microsat Plate 1 layout</t>
  </si>
  <si>
    <t>M.cav Microsat Dilution Plate  1 Layout</t>
  </si>
  <si>
    <t>Locus</t>
  </si>
  <si>
    <t>Motif</t>
  </si>
  <si>
    <t>Primer Name</t>
  </si>
  <si>
    <t xml:space="preserve">Primer Sequence (5'–3') </t>
  </si>
  <si>
    <t>Universal Tail</t>
  </si>
  <si>
    <t>Tail Sequence (5'–3')</t>
  </si>
  <si>
    <t>Tail Size (bp)</t>
  </si>
  <si>
    <t>Allele Size Range (bp)</t>
  </si>
  <si>
    <t>Size Range with  Tail (bp)</t>
  </si>
  <si>
    <t>MC29</t>
  </si>
  <si>
    <t>(AAAC)7</t>
  </si>
  <si>
    <t>MC29_F</t>
  </si>
  <si>
    <t>NED-CAG GAC CAG GCT ACC GTG</t>
  </si>
  <si>
    <t>155–194</t>
  </si>
  <si>
    <t>173–212</t>
  </si>
  <si>
    <t>MC29_R</t>
  </si>
  <si>
    <t>MC41</t>
  </si>
  <si>
    <t>(GGTA) imperfect</t>
  </si>
  <si>
    <t>MC41_R</t>
  </si>
  <si>
    <t>6FAM-GCC TCC CTC GCG CCA</t>
  </si>
  <si>
    <t>344–448</t>
  </si>
  <si>
    <t>359–463</t>
  </si>
  <si>
    <t>MC41_F</t>
  </si>
  <si>
    <t>MC49</t>
  </si>
  <si>
    <t>(TGT)10</t>
  </si>
  <si>
    <t>MC49_F</t>
  </si>
  <si>
    <t>VIC-GCC TTG CCA GCC CGC</t>
  </si>
  <si>
    <t>192–384</t>
  </si>
  <si>
    <t>207–399</t>
  </si>
  <si>
    <t>MC49_R</t>
  </si>
  <si>
    <t>MC46</t>
  </si>
  <si>
    <t>(TTTTGT) imperfect</t>
  </si>
  <si>
    <t>MC46_F</t>
  </si>
  <si>
    <t>124–163</t>
  </si>
  <si>
    <t>142–181</t>
  </si>
  <si>
    <t>MC46_R</t>
  </si>
  <si>
    <t>MC65</t>
  </si>
  <si>
    <t>(TTTGGT)6</t>
  </si>
  <si>
    <t>MC65_F</t>
  </si>
  <si>
    <t>112–172</t>
  </si>
  <si>
    <t>127–187</t>
  </si>
  <si>
    <t>MC65_R</t>
  </si>
  <si>
    <t>MC97</t>
  </si>
  <si>
    <t>(ACAA)6 ACAG (ACAA)</t>
  </si>
  <si>
    <t>MC97_F</t>
  </si>
  <si>
    <t>163–187</t>
  </si>
  <si>
    <t>178–202</t>
  </si>
  <si>
    <t>MC97_R</t>
  </si>
  <si>
    <t>MC4</t>
  </si>
  <si>
    <t>(TTA)7 T (TTA)2</t>
  </si>
  <si>
    <t>MC4_F</t>
  </si>
  <si>
    <t>97–222</t>
  </si>
  <si>
    <t>115–248</t>
  </si>
  <si>
    <t>MC4_R</t>
  </si>
  <si>
    <t>MC18</t>
  </si>
  <si>
    <t>(AAT)2 TAT (AAT)9</t>
  </si>
  <si>
    <t>MC18_F</t>
  </si>
  <si>
    <t>218–260</t>
  </si>
  <si>
    <t>233–275</t>
  </si>
  <si>
    <t>MC18_R</t>
  </si>
  <si>
    <t>MC114</t>
  </si>
  <si>
    <t>(TTG)10 [15bp insert] (TTG)6</t>
  </si>
  <si>
    <t>MC114_F</t>
  </si>
  <si>
    <t>152–230</t>
  </si>
  <si>
    <t>167–245</t>
  </si>
  <si>
    <t>MC114_R</t>
  </si>
  <si>
    <t>CAG GAC CAG GCT ACC GTG CTC CTT GGT CAC CCT ACA A</t>
  </si>
  <si>
    <t>GGT GAA GAA GCA GCC ATT GG</t>
  </si>
  <si>
    <t>GCC TCC CTC GCG CCA AAT TAC GCA ACA CTG TGC A</t>
  </si>
  <si>
    <t>TCG ACT GAC CGA AGT ACC T</t>
  </si>
  <si>
    <t>GCC TTG CCA GCC CGC ATT CCT CCA GTG ATG TAC CT</t>
  </si>
  <si>
    <t>CTG AGT TCC TGC CAT TAG G</t>
  </si>
  <si>
    <t>CAG GAC CAG GCT ACC GTG CGG TGT AGC TCT AGC AGG A</t>
  </si>
  <si>
    <t>ACT GAG TCG CAG CAT TTG G</t>
  </si>
  <si>
    <t>GCC TCC CTC GCG CCA TTT GTG ATT GGC CAG GGT G</t>
  </si>
  <si>
    <t>TTG TGC TGT GAA GCA TGA T</t>
  </si>
  <si>
    <t>GCC TTG CCA GCC CGC ACA TGT GGC CTT GTT ACC A</t>
  </si>
  <si>
    <t>CGA ACA TCA GTG ACA ACC T</t>
  </si>
  <si>
    <t>CAG GAC CAG GCT ACC GTG ACG ATC AAG ACT CCA ACG A</t>
  </si>
  <si>
    <t>GCT CTT CGT GAA CAC TGA GG</t>
  </si>
  <si>
    <t>GCC TCC CTC GCG CCA GGA GAA CTG GAT ACC ATG TC</t>
  </si>
  <si>
    <t>TAT GGT CCT GGG ACA ACT T</t>
  </si>
  <si>
    <t>GCC TTG CCA GCC CGC ACT GTA GAT CGA GGC GTT TC</t>
  </si>
  <si>
    <t>TCT GTT CCT CTG ACT CTT TCG</t>
  </si>
  <si>
    <t>From Original Primer Stocks</t>
  </si>
  <si>
    <t>nmol</t>
  </si>
  <si>
    <t>Nanodrop of stock</t>
  </si>
  <si>
    <t>MW</t>
  </si>
  <si>
    <t>Aliquot µM</t>
  </si>
  <si>
    <t>Desired Aliquot Vol</t>
  </si>
  <si>
    <t>Desired Aliquot µM</t>
  </si>
  <si>
    <t>Vol stock to add</t>
  </si>
  <si>
    <t>Vol TE to add</t>
  </si>
  <si>
    <t>Nanodrop of New Aliquot</t>
  </si>
  <si>
    <t>Final Aliquot µM</t>
  </si>
  <si>
    <t>FULL PLATE:</t>
  </si>
  <si>
    <t>Aliquot 3.5µLfor each forward primer (need 2ul per run)</t>
  </si>
  <si>
    <t>Aliquot 5.5µL for each forward primer (need 4ul per run)</t>
  </si>
  <si>
    <t>TAIL_A</t>
  </si>
  <si>
    <t>TAIL_B</t>
  </si>
  <si>
    <t>TAIL_C</t>
  </si>
  <si>
    <t>Plate 1 Dilutions (µL PCR product)</t>
  </si>
  <si>
    <t>Plate 1 Dilutions (µL nfw)</t>
  </si>
  <si>
    <t>Plate 1 Dilutions (µL PCR product:nfw)</t>
  </si>
  <si>
    <t>1:1</t>
  </si>
  <si>
    <t>Aliquot 7.5 µL for each 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</si>
</sst>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 diagonalUp="1">
      <left style="thin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57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7" xfId="0" applyBorder="1"/>
    <xf numFmtId="0" fontId="0" fillId="0" borderId="5" xfId="0" applyBorder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0" fillId="0" borderId="8" xfId="0" applyBorder="1"/>
    <xf numFmtId="0" fontId="2" fillId="0" borderId="9" xfId="0" applyFont="1" applyBorder="1" applyAlignment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9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" xfId="0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2" borderId="19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164" fontId="0" fillId="2" borderId="22" xfId="0" applyNumberForma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 wrapText="1"/>
    </xf>
    <xf numFmtId="0" fontId="0" fillId="0" borderId="33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2" fillId="0" borderId="29" xfId="0" applyFont="1" applyBorder="1" applyAlignment="1">
      <alignment horizontal="center" vertical="center" wrapText="1"/>
    </xf>
    <xf numFmtId="0" fontId="0" fillId="0" borderId="35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164" fontId="1" fillId="0" borderId="17" xfId="0" applyNumberFormat="1" applyFont="1" applyBorder="1" applyAlignment="1">
      <alignment horizontal="left"/>
    </xf>
    <xf numFmtId="2" fontId="1" fillId="0" borderId="17" xfId="0" applyNumberFormat="1" applyFont="1" applyFill="1" applyBorder="1" applyAlignment="1">
      <alignment horizontal="left"/>
    </xf>
    <xf numFmtId="2" fontId="1" fillId="0" borderId="17" xfId="0" applyNumberFormat="1" applyFont="1" applyBorder="1" applyAlignment="1">
      <alignment horizontal="left"/>
    </xf>
    <xf numFmtId="164" fontId="1" fillId="0" borderId="18" xfId="0" applyNumberFormat="1" applyFont="1" applyBorder="1" applyAlignment="1">
      <alignment horizontal="left"/>
    </xf>
    <xf numFmtId="0" fontId="8" fillId="0" borderId="19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164" fontId="1" fillId="0" borderId="4" xfId="0" applyNumberFormat="1" applyFont="1" applyBorder="1" applyAlignment="1">
      <alignment horizontal="left"/>
    </xf>
    <xf numFmtId="2" fontId="1" fillId="0" borderId="4" xfId="0" applyNumberFormat="1" applyFont="1" applyFill="1" applyBorder="1" applyAlignment="1">
      <alignment horizontal="left"/>
    </xf>
    <xf numFmtId="2" fontId="1" fillId="0" borderId="1" xfId="0" applyNumberFormat="1" applyFont="1" applyBorder="1" applyAlignment="1">
      <alignment horizontal="left"/>
    </xf>
    <xf numFmtId="164" fontId="1" fillId="0" borderId="20" xfId="0" applyNumberFormat="1" applyFont="1" applyBorder="1" applyAlignment="1">
      <alignment horizontal="left"/>
    </xf>
    <xf numFmtId="0" fontId="8" fillId="0" borderId="21" xfId="0" applyFont="1" applyBorder="1" applyAlignment="1">
      <alignment horizontal="left"/>
    </xf>
    <xf numFmtId="0" fontId="1" fillId="0" borderId="22" xfId="0" applyFont="1" applyBorder="1" applyAlignment="1">
      <alignment horizontal="left"/>
    </xf>
    <xf numFmtId="164" fontId="1" fillId="0" borderId="22" xfId="0" applyNumberFormat="1" applyFont="1" applyBorder="1" applyAlignment="1">
      <alignment horizontal="left"/>
    </xf>
    <xf numFmtId="2" fontId="1" fillId="0" borderId="22" xfId="0" applyNumberFormat="1" applyFont="1" applyBorder="1" applyAlignment="1">
      <alignment horizontal="left"/>
    </xf>
    <xf numFmtId="164" fontId="1" fillId="0" borderId="23" xfId="0" applyNumberFormat="1" applyFont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2" fillId="0" borderId="41" xfId="0" applyFont="1" applyBorder="1" applyAlignment="1">
      <alignment horizontal="left" vertical="center"/>
    </xf>
    <xf numFmtId="0" fontId="2" fillId="0" borderId="42" xfId="0" applyFont="1" applyBorder="1" applyAlignment="1">
      <alignment horizontal="left" vertical="center"/>
    </xf>
    <xf numFmtId="0" fontId="2" fillId="0" borderId="42" xfId="0" applyFont="1" applyBorder="1" applyAlignment="1">
      <alignment horizontal="left" vertical="center" wrapText="1"/>
    </xf>
    <xf numFmtId="0" fontId="2" fillId="0" borderId="43" xfId="0" applyFont="1" applyBorder="1" applyAlignment="1">
      <alignment horizontal="left" vertical="center"/>
    </xf>
    <xf numFmtId="0" fontId="1" fillId="0" borderId="22" xfId="0" applyFont="1" applyBorder="1"/>
    <xf numFmtId="0" fontId="1" fillId="0" borderId="2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8" fillId="0" borderId="35" xfId="0" applyFont="1" applyBorder="1" applyAlignment="1">
      <alignment horizontal="left"/>
    </xf>
    <xf numFmtId="164" fontId="1" fillId="0" borderId="38" xfId="0" applyNumberFormat="1" applyFont="1" applyBorder="1" applyAlignment="1">
      <alignment horizontal="left"/>
    </xf>
    <xf numFmtId="2" fontId="1" fillId="0" borderId="1" xfId="0" applyNumberFormat="1" applyFont="1" applyFill="1" applyBorder="1" applyAlignment="1">
      <alignment horizontal="left"/>
    </xf>
    <xf numFmtId="2" fontId="1" fillId="0" borderId="22" xfId="0" applyNumberFormat="1" applyFont="1" applyFill="1" applyBorder="1" applyAlignment="1">
      <alignment horizontal="left"/>
    </xf>
    <xf numFmtId="0" fontId="0" fillId="0" borderId="20" xfId="0" applyBorder="1" applyAlignment="1">
      <alignment horizontal="center" vertical="center"/>
    </xf>
    <xf numFmtId="49" fontId="0" fillId="0" borderId="16" xfId="0" applyNumberFormat="1" applyBorder="1"/>
    <xf numFmtId="49" fontId="0" fillId="0" borderId="17" xfId="0" applyNumberFormat="1" applyBorder="1"/>
    <xf numFmtId="49" fontId="0" fillId="0" borderId="18" xfId="0" applyNumberFormat="1" applyBorder="1"/>
    <xf numFmtId="49" fontId="0" fillId="0" borderId="19" xfId="0" applyNumberFormat="1" applyBorder="1"/>
    <xf numFmtId="49" fontId="0" fillId="0" borderId="1" xfId="0" applyNumberFormat="1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3" xfId="0" applyNumberFormat="1" applyBorder="1"/>
    <xf numFmtId="0" fontId="9" fillId="0" borderId="0" xfId="0" applyFont="1" applyFill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0" borderId="27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35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0" fontId="1" fillId="0" borderId="17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3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0" borderId="9" xfId="0" applyFont="1" applyBorder="1" applyAlignment="1">
      <alignment horizontal="right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opLeftCell="B1" workbookViewId="0">
      <selection activeCell="C24" sqref="C24"/>
    </sheetView>
  </sheetViews>
  <sheetFormatPr baseColWidth="10" defaultRowHeight="14" x14ac:dyDescent="0.2"/>
  <cols>
    <col min="1" max="1" width="9.3984375" customWidth="1"/>
    <col min="2" max="2" width="32.796875" customWidth="1"/>
    <col min="3" max="3" width="16" customWidth="1"/>
    <col min="4" max="4" width="60.796875" customWidth="1"/>
    <col min="5" max="5" width="11.796875" customWidth="1"/>
    <col min="6" max="6" width="36.796875" customWidth="1"/>
    <col min="7" max="7" width="7.59765625" customWidth="1"/>
    <col min="8" max="8" width="11.19921875" customWidth="1"/>
    <col min="9" max="9" width="10.59765625" customWidth="1"/>
    <col min="10" max="10" width="8.19921875" customWidth="1"/>
  </cols>
  <sheetData>
    <row r="1" spans="1:10" ht="65" thickBot="1" x14ac:dyDescent="0.25">
      <c r="A1" s="96" t="s">
        <v>59</v>
      </c>
      <c r="B1" s="97" t="s">
        <v>60</v>
      </c>
      <c r="C1" s="97" t="s">
        <v>61</v>
      </c>
      <c r="D1" s="97" t="s">
        <v>62</v>
      </c>
      <c r="E1" s="98" t="s">
        <v>63</v>
      </c>
      <c r="F1" s="97" t="s">
        <v>64</v>
      </c>
      <c r="G1" s="98" t="s">
        <v>65</v>
      </c>
      <c r="H1" s="98" t="s">
        <v>66</v>
      </c>
      <c r="I1" s="98" t="s">
        <v>67</v>
      </c>
      <c r="J1" s="99" t="s">
        <v>3</v>
      </c>
    </row>
    <row r="2" spans="1:10" ht="17.5" customHeight="1" thickTop="1" x14ac:dyDescent="0.2">
      <c r="A2" s="120" t="s">
        <v>68</v>
      </c>
      <c r="B2" s="123" t="s">
        <v>69</v>
      </c>
      <c r="C2" s="102" t="s">
        <v>70</v>
      </c>
      <c r="D2" s="102" t="s">
        <v>125</v>
      </c>
      <c r="E2" s="140" t="s">
        <v>12</v>
      </c>
      <c r="F2" s="123" t="s">
        <v>71</v>
      </c>
      <c r="G2" s="130">
        <v>18</v>
      </c>
      <c r="H2" s="136" t="s">
        <v>72</v>
      </c>
      <c r="I2" s="136" t="s">
        <v>73</v>
      </c>
      <c r="J2" s="138">
        <v>1</v>
      </c>
    </row>
    <row r="3" spans="1:10" ht="17.5" customHeight="1" x14ac:dyDescent="0.2">
      <c r="A3" s="121"/>
      <c r="B3" s="118"/>
      <c r="C3" s="84" t="s">
        <v>74</v>
      </c>
      <c r="D3" s="84" t="s">
        <v>126</v>
      </c>
      <c r="E3" s="141"/>
      <c r="F3" s="118"/>
      <c r="G3" s="128"/>
      <c r="H3" s="128"/>
      <c r="I3" s="128"/>
      <c r="J3" s="133"/>
    </row>
    <row r="4" spans="1:10" ht="17.5" customHeight="1" x14ac:dyDescent="0.2">
      <c r="A4" s="121" t="s">
        <v>75</v>
      </c>
      <c r="B4" s="118" t="s">
        <v>76</v>
      </c>
      <c r="C4" s="84" t="s">
        <v>77</v>
      </c>
      <c r="D4" s="84" t="s">
        <v>127</v>
      </c>
      <c r="E4" s="141" t="s">
        <v>10</v>
      </c>
      <c r="F4" s="118" t="s">
        <v>78</v>
      </c>
      <c r="G4" s="128">
        <v>15</v>
      </c>
      <c r="H4" s="128" t="s">
        <v>79</v>
      </c>
      <c r="I4" s="128" t="s">
        <v>80</v>
      </c>
      <c r="J4" s="133"/>
    </row>
    <row r="5" spans="1:10" ht="17.5" customHeight="1" x14ac:dyDescent="0.2">
      <c r="A5" s="121"/>
      <c r="B5" s="118"/>
      <c r="C5" s="84" t="s">
        <v>81</v>
      </c>
      <c r="D5" s="84" t="s">
        <v>128</v>
      </c>
      <c r="E5" s="141"/>
      <c r="F5" s="118"/>
      <c r="G5" s="128"/>
      <c r="H5" s="128"/>
      <c r="I5" s="128"/>
      <c r="J5" s="133"/>
    </row>
    <row r="6" spans="1:10" ht="17.5" customHeight="1" x14ac:dyDescent="0.2">
      <c r="A6" s="121" t="s">
        <v>82</v>
      </c>
      <c r="B6" s="118" t="s">
        <v>83</v>
      </c>
      <c r="C6" s="84" t="s">
        <v>84</v>
      </c>
      <c r="D6" s="84" t="s">
        <v>129</v>
      </c>
      <c r="E6" s="141" t="s">
        <v>11</v>
      </c>
      <c r="F6" s="118" t="s">
        <v>85</v>
      </c>
      <c r="G6" s="128">
        <v>15</v>
      </c>
      <c r="H6" s="128" t="s">
        <v>86</v>
      </c>
      <c r="I6" s="128" t="s">
        <v>87</v>
      </c>
      <c r="J6" s="133"/>
    </row>
    <row r="7" spans="1:10" ht="17.5" customHeight="1" thickBot="1" x14ac:dyDescent="0.25">
      <c r="A7" s="126"/>
      <c r="B7" s="124"/>
      <c r="C7" s="101" t="s">
        <v>88</v>
      </c>
      <c r="D7" s="101" t="s">
        <v>130</v>
      </c>
      <c r="E7" s="144"/>
      <c r="F7" s="124"/>
      <c r="G7" s="137"/>
      <c r="H7" s="137"/>
      <c r="I7" s="137"/>
      <c r="J7" s="139"/>
    </row>
    <row r="8" spans="1:10" ht="17.5" customHeight="1" x14ac:dyDescent="0.2">
      <c r="A8" s="127" t="s">
        <v>89</v>
      </c>
      <c r="B8" s="125" t="s">
        <v>90</v>
      </c>
      <c r="C8" s="78" t="s">
        <v>91</v>
      </c>
      <c r="D8" s="78" t="s">
        <v>131</v>
      </c>
      <c r="E8" s="143" t="s">
        <v>12</v>
      </c>
      <c r="F8" s="125" t="s">
        <v>71</v>
      </c>
      <c r="G8" s="131">
        <v>18</v>
      </c>
      <c r="H8" s="131" t="s">
        <v>92</v>
      </c>
      <c r="I8" s="131" t="s">
        <v>93</v>
      </c>
      <c r="J8" s="132">
        <v>2</v>
      </c>
    </row>
    <row r="9" spans="1:10" ht="17.5" customHeight="1" x14ac:dyDescent="0.2">
      <c r="A9" s="121"/>
      <c r="B9" s="118"/>
      <c r="C9" s="84" t="s">
        <v>94</v>
      </c>
      <c r="D9" s="84" t="s">
        <v>132</v>
      </c>
      <c r="E9" s="141"/>
      <c r="F9" s="118"/>
      <c r="G9" s="128"/>
      <c r="H9" s="128"/>
      <c r="I9" s="128"/>
      <c r="J9" s="133"/>
    </row>
    <row r="10" spans="1:10" ht="17.5" customHeight="1" x14ac:dyDescent="0.2">
      <c r="A10" s="121" t="s">
        <v>95</v>
      </c>
      <c r="B10" s="118" t="s">
        <v>96</v>
      </c>
      <c r="C10" s="84" t="s">
        <v>97</v>
      </c>
      <c r="D10" s="84" t="s">
        <v>133</v>
      </c>
      <c r="E10" s="141" t="s">
        <v>10</v>
      </c>
      <c r="F10" s="118" t="s">
        <v>78</v>
      </c>
      <c r="G10" s="128">
        <v>15</v>
      </c>
      <c r="H10" s="128" t="s">
        <v>98</v>
      </c>
      <c r="I10" s="128" t="s">
        <v>99</v>
      </c>
      <c r="J10" s="133"/>
    </row>
    <row r="11" spans="1:10" ht="17.5" customHeight="1" x14ac:dyDescent="0.2">
      <c r="A11" s="121"/>
      <c r="B11" s="118"/>
      <c r="C11" s="84" t="s">
        <v>100</v>
      </c>
      <c r="D11" s="84" t="s">
        <v>134</v>
      </c>
      <c r="E11" s="141"/>
      <c r="F11" s="118"/>
      <c r="G11" s="128"/>
      <c r="H11" s="128"/>
      <c r="I11" s="128"/>
      <c r="J11" s="133"/>
    </row>
    <row r="12" spans="1:10" ht="17.5" customHeight="1" x14ac:dyDescent="0.2">
      <c r="A12" s="121" t="s">
        <v>101</v>
      </c>
      <c r="B12" s="118" t="s">
        <v>102</v>
      </c>
      <c r="C12" s="84" t="s">
        <v>103</v>
      </c>
      <c r="D12" s="84" t="s">
        <v>135</v>
      </c>
      <c r="E12" s="141" t="s">
        <v>11</v>
      </c>
      <c r="F12" s="118" t="s">
        <v>85</v>
      </c>
      <c r="G12" s="128">
        <v>15</v>
      </c>
      <c r="H12" s="128" t="s">
        <v>104</v>
      </c>
      <c r="I12" s="128" t="s">
        <v>105</v>
      </c>
      <c r="J12" s="133"/>
    </row>
    <row r="13" spans="1:10" ht="17.5" customHeight="1" thickBot="1" x14ac:dyDescent="0.25">
      <c r="A13" s="122"/>
      <c r="B13" s="119"/>
      <c r="C13" s="91" t="s">
        <v>106</v>
      </c>
      <c r="D13" s="91" t="s">
        <v>136</v>
      </c>
      <c r="E13" s="142"/>
      <c r="F13" s="119"/>
      <c r="G13" s="129"/>
      <c r="H13" s="129"/>
      <c r="I13" s="129"/>
      <c r="J13" s="134"/>
    </row>
    <row r="14" spans="1:10" ht="17.5" customHeight="1" x14ac:dyDescent="0.2">
      <c r="A14" s="120" t="s">
        <v>107</v>
      </c>
      <c r="B14" s="123" t="s">
        <v>108</v>
      </c>
      <c r="C14" s="102" t="s">
        <v>109</v>
      </c>
      <c r="D14" s="102" t="s">
        <v>137</v>
      </c>
      <c r="E14" s="140" t="s">
        <v>12</v>
      </c>
      <c r="F14" s="123" t="s">
        <v>71</v>
      </c>
      <c r="G14" s="130">
        <v>18</v>
      </c>
      <c r="H14" s="130" t="s">
        <v>110</v>
      </c>
      <c r="I14" s="130" t="s">
        <v>111</v>
      </c>
      <c r="J14" s="135">
        <v>3</v>
      </c>
    </row>
    <row r="15" spans="1:10" ht="17.5" customHeight="1" x14ac:dyDescent="0.2">
      <c r="A15" s="121"/>
      <c r="B15" s="118"/>
      <c r="C15" s="84" t="s">
        <v>112</v>
      </c>
      <c r="D15" s="84" t="s">
        <v>138</v>
      </c>
      <c r="E15" s="141"/>
      <c r="F15" s="118"/>
      <c r="G15" s="128"/>
      <c r="H15" s="128"/>
      <c r="I15" s="128"/>
      <c r="J15" s="133"/>
    </row>
    <row r="16" spans="1:10" ht="17.5" customHeight="1" x14ac:dyDescent="0.2">
      <c r="A16" s="121" t="s">
        <v>113</v>
      </c>
      <c r="B16" s="118" t="s">
        <v>114</v>
      </c>
      <c r="C16" s="84" t="s">
        <v>115</v>
      </c>
      <c r="D16" s="84" t="s">
        <v>139</v>
      </c>
      <c r="E16" s="141" t="s">
        <v>10</v>
      </c>
      <c r="F16" s="118" t="s">
        <v>78</v>
      </c>
      <c r="G16" s="128">
        <v>15</v>
      </c>
      <c r="H16" s="128" t="s">
        <v>116</v>
      </c>
      <c r="I16" s="128" t="s">
        <v>117</v>
      </c>
      <c r="J16" s="133"/>
    </row>
    <row r="17" spans="1:10" ht="17.5" customHeight="1" x14ac:dyDescent="0.2">
      <c r="A17" s="121"/>
      <c r="B17" s="118"/>
      <c r="C17" s="84" t="s">
        <v>118</v>
      </c>
      <c r="D17" s="84" t="s">
        <v>140</v>
      </c>
      <c r="E17" s="141"/>
      <c r="F17" s="118"/>
      <c r="G17" s="128"/>
      <c r="H17" s="128"/>
      <c r="I17" s="128"/>
      <c r="J17" s="133"/>
    </row>
    <row r="18" spans="1:10" ht="17.5" customHeight="1" x14ac:dyDescent="0.2">
      <c r="A18" s="121" t="s">
        <v>119</v>
      </c>
      <c r="B18" s="118" t="s">
        <v>120</v>
      </c>
      <c r="C18" s="84" t="s">
        <v>121</v>
      </c>
      <c r="D18" s="84" t="s">
        <v>141</v>
      </c>
      <c r="E18" s="141" t="s">
        <v>11</v>
      </c>
      <c r="F18" s="118" t="s">
        <v>85</v>
      </c>
      <c r="G18" s="128">
        <v>15</v>
      </c>
      <c r="H18" s="128" t="s">
        <v>122</v>
      </c>
      <c r="I18" s="128" t="s">
        <v>123</v>
      </c>
      <c r="J18" s="133"/>
    </row>
    <row r="19" spans="1:10" ht="17.5" customHeight="1" thickBot="1" x14ac:dyDescent="0.25">
      <c r="A19" s="122"/>
      <c r="B19" s="119"/>
      <c r="C19" s="91" t="s">
        <v>124</v>
      </c>
      <c r="D19" s="100" t="s">
        <v>142</v>
      </c>
      <c r="E19" s="142"/>
      <c r="F19" s="119"/>
      <c r="G19" s="129"/>
      <c r="H19" s="129"/>
      <c r="I19" s="129"/>
      <c r="J19" s="134"/>
    </row>
    <row r="22" spans="1:10" x14ac:dyDescent="0.2">
      <c r="C22">
        <v>4450</v>
      </c>
    </row>
    <row r="23" spans="1:10" x14ac:dyDescent="0.2">
      <c r="C23">
        <v>537.46</v>
      </c>
    </row>
    <row r="24" spans="1:10" x14ac:dyDescent="0.2">
      <c r="C24">
        <f>SUM(C22:C23)</f>
        <v>4987.46</v>
      </c>
    </row>
  </sheetData>
  <mergeCells count="66">
    <mergeCell ref="E2:E3"/>
    <mergeCell ref="E4:E5"/>
    <mergeCell ref="E6:E7"/>
    <mergeCell ref="F2:F3"/>
    <mergeCell ref="F4:F5"/>
    <mergeCell ref="F6:F7"/>
    <mergeCell ref="E8:E9"/>
    <mergeCell ref="F8:F9"/>
    <mergeCell ref="E10:E11"/>
    <mergeCell ref="F10:F11"/>
    <mergeCell ref="E12:E13"/>
    <mergeCell ref="F12:F13"/>
    <mergeCell ref="E14:E15"/>
    <mergeCell ref="F14:F15"/>
    <mergeCell ref="E16:E17"/>
    <mergeCell ref="F16:F17"/>
    <mergeCell ref="E18:E19"/>
    <mergeCell ref="F18:F19"/>
    <mergeCell ref="I2:I3"/>
    <mergeCell ref="I4:I5"/>
    <mergeCell ref="I6:I7"/>
    <mergeCell ref="J2:J7"/>
    <mergeCell ref="G8:G9"/>
    <mergeCell ref="G2:G3"/>
    <mergeCell ref="G4:G5"/>
    <mergeCell ref="G6:G7"/>
    <mergeCell ref="H2:H3"/>
    <mergeCell ref="H4:H5"/>
    <mergeCell ref="H6:H7"/>
    <mergeCell ref="J8:J13"/>
    <mergeCell ref="J14:J19"/>
    <mergeCell ref="H10:H11"/>
    <mergeCell ref="H12:H13"/>
    <mergeCell ref="I8:I9"/>
    <mergeCell ref="I10:I11"/>
    <mergeCell ref="G12:G13"/>
    <mergeCell ref="G14:G15"/>
    <mergeCell ref="G16:G17"/>
    <mergeCell ref="G18:G19"/>
    <mergeCell ref="H8:H9"/>
    <mergeCell ref="G10:G11"/>
    <mergeCell ref="I12:I13"/>
    <mergeCell ref="I14:I15"/>
    <mergeCell ref="I16:I17"/>
    <mergeCell ref="I18:I19"/>
    <mergeCell ref="H18:H19"/>
    <mergeCell ref="H16:H17"/>
    <mergeCell ref="H14:H15"/>
    <mergeCell ref="B12:B13"/>
    <mergeCell ref="B14:B15"/>
    <mergeCell ref="A2:A3"/>
    <mergeCell ref="A4:A5"/>
    <mergeCell ref="A6:A7"/>
    <mergeCell ref="A8:A9"/>
    <mergeCell ref="A10:A11"/>
    <mergeCell ref="A12:A13"/>
    <mergeCell ref="B2:B3"/>
    <mergeCell ref="B4:B5"/>
    <mergeCell ref="B6:B7"/>
    <mergeCell ref="B8:B9"/>
    <mergeCell ref="B10:B11"/>
    <mergeCell ref="B16:B17"/>
    <mergeCell ref="B18:B19"/>
    <mergeCell ref="A14:A15"/>
    <mergeCell ref="A16:A17"/>
    <mergeCell ref="A18:A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activeCell="D22" sqref="D22"/>
    </sheetView>
  </sheetViews>
  <sheetFormatPr baseColWidth="10" defaultRowHeight="14" x14ac:dyDescent="0.2"/>
  <sheetData>
    <row r="1" spans="1:11" ht="17" thickBot="1" x14ac:dyDescent="0.25">
      <c r="A1" s="73" t="s">
        <v>143</v>
      </c>
      <c r="B1" s="74"/>
      <c r="C1" s="74"/>
      <c r="D1" s="74"/>
      <c r="E1" s="74"/>
      <c r="F1" s="74"/>
      <c r="G1" s="74"/>
      <c r="H1" s="74"/>
      <c r="I1" s="74"/>
      <c r="K1" s="74"/>
    </row>
    <row r="2" spans="1:11" ht="49" thickBot="1" x14ac:dyDescent="0.25">
      <c r="A2" s="63" t="s">
        <v>59</v>
      </c>
      <c r="B2" s="57" t="s">
        <v>144</v>
      </c>
      <c r="C2" s="75" t="s">
        <v>145</v>
      </c>
      <c r="D2" s="57" t="s">
        <v>146</v>
      </c>
      <c r="E2" s="57" t="s">
        <v>147</v>
      </c>
      <c r="F2" s="57" t="s">
        <v>148</v>
      </c>
      <c r="G2" s="57" t="s">
        <v>149</v>
      </c>
      <c r="H2" s="57" t="s">
        <v>150</v>
      </c>
      <c r="I2" s="57" t="s">
        <v>151</v>
      </c>
      <c r="J2" s="57" t="s">
        <v>152</v>
      </c>
      <c r="K2" s="76" t="s">
        <v>153</v>
      </c>
    </row>
    <row r="3" spans="1:11" ht="16" x14ac:dyDescent="0.2">
      <c r="A3" s="77" t="s">
        <v>109</v>
      </c>
      <c r="B3" s="78"/>
      <c r="C3" s="78"/>
      <c r="D3" s="78">
        <v>11347.4</v>
      </c>
      <c r="E3" s="79">
        <f t="shared" ref="E3:E23" si="0">((C3/1000)*1000000)/D3</f>
        <v>0</v>
      </c>
      <c r="F3" s="79">
        <v>32</v>
      </c>
      <c r="G3" s="79">
        <v>50</v>
      </c>
      <c r="H3" s="80" t="e">
        <f>(G3*F3)/E3</f>
        <v>#DIV/0!</v>
      </c>
      <c r="I3" s="81" t="e">
        <f>F3-H3</f>
        <v>#DIV/0!</v>
      </c>
      <c r="J3" s="81"/>
      <c r="K3" s="82">
        <f>((J3/1000)*1000000)/D3</f>
        <v>0</v>
      </c>
    </row>
    <row r="4" spans="1:11" ht="16" x14ac:dyDescent="0.2">
      <c r="A4" s="83" t="s">
        <v>115</v>
      </c>
      <c r="B4" s="84"/>
      <c r="C4" s="84"/>
      <c r="D4" s="84">
        <v>10679</v>
      </c>
      <c r="E4" s="85">
        <f t="shared" si="0"/>
        <v>0</v>
      </c>
      <c r="F4" s="85">
        <v>32</v>
      </c>
      <c r="G4" s="86">
        <v>50</v>
      </c>
      <c r="H4" s="87" t="e">
        <f t="shared" ref="H4:H19" si="1">(G4*F4)/E4</f>
        <v>#DIV/0!</v>
      </c>
      <c r="I4" s="88" t="e">
        <f t="shared" ref="I4:I20" si="2">F4-H4</f>
        <v>#DIV/0!</v>
      </c>
      <c r="J4" s="88"/>
      <c r="K4" s="89">
        <f t="shared" ref="K4:K20" si="3">((J4/1000)*1000000)/D4</f>
        <v>0</v>
      </c>
    </row>
    <row r="5" spans="1:11" ht="16" x14ac:dyDescent="0.2">
      <c r="A5" s="83" t="s">
        <v>70</v>
      </c>
      <c r="B5" s="84"/>
      <c r="C5" s="84"/>
      <c r="D5" s="84">
        <v>11256.4</v>
      </c>
      <c r="E5" s="85">
        <f t="shared" si="0"/>
        <v>0</v>
      </c>
      <c r="F5" s="85">
        <v>32</v>
      </c>
      <c r="G5" s="86">
        <v>50</v>
      </c>
      <c r="H5" s="87" t="e">
        <f t="shared" si="1"/>
        <v>#DIV/0!</v>
      </c>
      <c r="I5" s="88" t="e">
        <f t="shared" si="2"/>
        <v>#DIV/0!</v>
      </c>
      <c r="J5" s="88"/>
      <c r="K5" s="89">
        <f t="shared" si="3"/>
        <v>0</v>
      </c>
    </row>
    <row r="6" spans="1:11" ht="16" x14ac:dyDescent="0.2">
      <c r="A6" s="83" t="s">
        <v>81</v>
      </c>
      <c r="B6" s="84"/>
      <c r="C6" s="84"/>
      <c r="D6" s="84">
        <v>10293.799999999999</v>
      </c>
      <c r="E6" s="85">
        <f t="shared" si="0"/>
        <v>0</v>
      </c>
      <c r="F6" s="85">
        <v>32</v>
      </c>
      <c r="G6" s="86">
        <v>50</v>
      </c>
      <c r="H6" s="87" t="e">
        <f t="shared" si="1"/>
        <v>#DIV/0!</v>
      </c>
      <c r="I6" s="88" t="e">
        <f t="shared" si="2"/>
        <v>#DIV/0!</v>
      </c>
      <c r="J6" s="88"/>
      <c r="K6" s="89">
        <f t="shared" si="3"/>
        <v>0</v>
      </c>
    </row>
    <row r="7" spans="1:11" ht="16" x14ac:dyDescent="0.2">
      <c r="A7" s="83" t="s">
        <v>91</v>
      </c>
      <c r="B7" s="84"/>
      <c r="C7" s="84"/>
      <c r="D7" s="84">
        <v>11441.4</v>
      </c>
      <c r="E7" s="85">
        <f t="shared" si="0"/>
        <v>0</v>
      </c>
      <c r="F7" s="85">
        <v>32</v>
      </c>
      <c r="G7" s="86">
        <v>50</v>
      </c>
      <c r="H7" s="87" t="e">
        <f t="shared" si="1"/>
        <v>#DIV/0!</v>
      </c>
      <c r="I7" s="88" t="e">
        <f t="shared" si="2"/>
        <v>#DIV/0!</v>
      </c>
      <c r="J7" s="88"/>
      <c r="K7" s="89">
        <f t="shared" si="3"/>
        <v>0</v>
      </c>
    </row>
    <row r="8" spans="1:11" ht="16" x14ac:dyDescent="0.2">
      <c r="A8" s="83" t="s">
        <v>84</v>
      </c>
      <c r="B8" s="84"/>
      <c r="C8" s="84"/>
      <c r="D8" s="84">
        <v>10596</v>
      </c>
      <c r="E8" s="85">
        <f t="shared" si="0"/>
        <v>0</v>
      </c>
      <c r="F8" s="85">
        <v>32</v>
      </c>
      <c r="G8" s="86">
        <v>50</v>
      </c>
      <c r="H8" s="87" t="e">
        <f t="shared" si="1"/>
        <v>#DIV/0!</v>
      </c>
      <c r="I8" s="88" t="e">
        <f t="shared" si="2"/>
        <v>#DIV/0!</v>
      </c>
      <c r="J8" s="88"/>
      <c r="K8" s="89">
        <f t="shared" si="3"/>
        <v>0</v>
      </c>
    </row>
    <row r="9" spans="1:11" ht="16" x14ac:dyDescent="0.2">
      <c r="A9" s="83" t="s">
        <v>97</v>
      </c>
      <c r="B9" s="84"/>
      <c r="C9" s="84"/>
      <c r="D9" s="84">
        <v>10418.799999999999</v>
      </c>
      <c r="E9" s="85">
        <f t="shared" si="0"/>
        <v>0</v>
      </c>
      <c r="F9" s="85">
        <v>32</v>
      </c>
      <c r="G9" s="86">
        <v>50</v>
      </c>
      <c r="H9" s="87" t="e">
        <f t="shared" si="1"/>
        <v>#DIV/0!</v>
      </c>
      <c r="I9" s="88" t="e">
        <f t="shared" si="2"/>
        <v>#DIV/0!</v>
      </c>
      <c r="J9" s="88"/>
      <c r="K9" s="89">
        <f t="shared" si="3"/>
        <v>0</v>
      </c>
    </row>
    <row r="10" spans="1:11" ht="16" x14ac:dyDescent="0.2">
      <c r="A10" s="83" t="s">
        <v>103</v>
      </c>
      <c r="B10" s="84"/>
      <c r="C10" s="84"/>
      <c r="D10" s="84">
        <v>10331.799999999999</v>
      </c>
      <c r="E10" s="85">
        <f t="shared" si="0"/>
        <v>0</v>
      </c>
      <c r="F10" s="85">
        <v>32</v>
      </c>
      <c r="G10" s="86">
        <v>50</v>
      </c>
      <c r="H10" s="87" t="e">
        <f t="shared" si="1"/>
        <v>#DIV/0!</v>
      </c>
      <c r="I10" s="88" t="e">
        <f t="shared" si="2"/>
        <v>#DIV/0!</v>
      </c>
      <c r="J10" s="88"/>
      <c r="K10" s="89">
        <f t="shared" si="3"/>
        <v>0</v>
      </c>
    </row>
    <row r="11" spans="1:11" ht="16" x14ac:dyDescent="0.2">
      <c r="A11" s="83" t="s">
        <v>121</v>
      </c>
      <c r="B11" s="84"/>
      <c r="C11" s="84"/>
      <c r="D11" s="84">
        <v>10701</v>
      </c>
      <c r="E11" s="85">
        <f t="shared" si="0"/>
        <v>0</v>
      </c>
      <c r="F11" s="85">
        <v>32</v>
      </c>
      <c r="G11" s="86">
        <v>50</v>
      </c>
      <c r="H11" s="87" t="e">
        <f t="shared" si="1"/>
        <v>#DIV/0!</v>
      </c>
      <c r="I11" s="88" t="e">
        <f t="shared" si="2"/>
        <v>#DIV/0!</v>
      </c>
      <c r="J11" s="88"/>
      <c r="K11" s="89">
        <f t="shared" si="3"/>
        <v>0</v>
      </c>
    </row>
    <row r="12" spans="1:11" ht="16" x14ac:dyDescent="0.2">
      <c r="A12" s="83" t="s">
        <v>112</v>
      </c>
      <c r="B12" s="84"/>
      <c r="C12" s="84"/>
      <c r="D12" s="84">
        <v>6134</v>
      </c>
      <c r="E12" s="85">
        <f t="shared" si="0"/>
        <v>0</v>
      </c>
      <c r="F12" s="85">
        <v>48</v>
      </c>
      <c r="G12" s="86">
        <v>50</v>
      </c>
      <c r="H12" s="87" t="e">
        <f t="shared" si="1"/>
        <v>#DIV/0!</v>
      </c>
      <c r="I12" s="88" t="e">
        <f t="shared" si="2"/>
        <v>#DIV/0!</v>
      </c>
      <c r="J12" s="88"/>
      <c r="K12" s="89">
        <f t="shared" si="3"/>
        <v>0</v>
      </c>
    </row>
    <row r="13" spans="1:11" ht="16" x14ac:dyDescent="0.2">
      <c r="A13" s="83" t="s">
        <v>118</v>
      </c>
      <c r="B13" s="84"/>
      <c r="C13" s="84"/>
      <c r="D13" s="84">
        <v>5819.8</v>
      </c>
      <c r="E13" s="85">
        <f t="shared" si="0"/>
        <v>0</v>
      </c>
      <c r="F13" s="85">
        <v>48</v>
      </c>
      <c r="G13" s="86">
        <v>50</v>
      </c>
      <c r="H13" s="87" t="e">
        <f t="shared" si="1"/>
        <v>#DIV/0!</v>
      </c>
      <c r="I13" s="88" t="e">
        <f t="shared" si="2"/>
        <v>#DIV/0!</v>
      </c>
      <c r="J13" s="88"/>
      <c r="K13" s="89">
        <f t="shared" si="3"/>
        <v>0</v>
      </c>
    </row>
    <row r="14" spans="1:11" ht="16" x14ac:dyDescent="0.2">
      <c r="A14" s="83" t="s">
        <v>74</v>
      </c>
      <c r="B14" s="84"/>
      <c r="C14" s="84"/>
      <c r="D14" s="84">
        <v>6232</v>
      </c>
      <c r="E14" s="85">
        <f t="shared" si="0"/>
        <v>0</v>
      </c>
      <c r="F14" s="85">
        <v>48</v>
      </c>
      <c r="G14" s="86">
        <v>50</v>
      </c>
      <c r="H14" s="87" t="e">
        <f t="shared" si="1"/>
        <v>#DIV/0!</v>
      </c>
      <c r="I14" s="88" t="e">
        <f t="shared" si="2"/>
        <v>#DIV/0!</v>
      </c>
      <c r="J14" s="88"/>
      <c r="K14" s="89">
        <f t="shared" si="3"/>
        <v>0</v>
      </c>
    </row>
    <row r="15" spans="1:11" ht="16" x14ac:dyDescent="0.2">
      <c r="A15" s="83" t="s">
        <v>77</v>
      </c>
      <c r="B15" s="84"/>
      <c r="C15" s="84"/>
      <c r="D15" s="84">
        <v>5773.8</v>
      </c>
      <c r="E15" s="85">
        <f t="shared" si="0"/>
        <v>0</v>
      </c>
      <c r="F15" s="85">
        <v>48</v>
      </c>
      <c r="G15" s="86">
        <v>50</v>
      </c>
      <c r="H15" s="87" t="e">
        <f t="shared" si="1"/>
        <v>#DIV/0!</v>
      </c>
      <c r="I15" s="88" t="e">
        <f t="shared" si="2"/>
        <v>#DIV/0!</v>
      </c>
      <c r="J15" s="88"/>
      <c r="K15" s="89">
        <f t="shared" si="3"/>
        <v>0</v>
      </c>
    </row>
    <row r="16" spans="1:11" ht="16" x14ac:dyDescent="0.2">
      <c r="A16" s="83" t="s">
        <v>94</v>
      </c>
      <c r="B16" s="84"/>
      <c r="C16" s="84"/>
      <c r="D16" s="84">
        <v>5844.8</v>
      </c>
      <c r="E16" s="85">
        <f t="shared" si="0"/>
        <v>0</v>
      </c>
      <c r="F16" s="85">
        <v>48</v>
      </c>
      <c r="G16" s="86">
        <v>50</v>
      </c>
      <c r="H16" s="87" t="e">
        <f t="shared" si="1"/>
        <v>#DIV/0!</v>
      </c>
      <c r="I16" s="88" t="e">
        <f t="shared" si="2"/>
        <v>#DIV/0!</v>
      </c>
      <c r="J16" s="88"/>
      <c r="K16" s="89">
        <f t="shared" si="3"/>
        <v>0</v>
      </c>
    </row>
    <row r="17" spans="1:11" ht="16" x14ac:dyDescent="0.2">
      <c r="A17" s="83" t="s">
        <v>88</v>
      </c>
      <c r="B17" s="84"/>
      <c r="C17" s="84"/>
      <c r="D17" s="84">
        <v>5795.8</v>
      </c>
      <c r="E17" s="85">
        <f t="shared" si="0"/>
        <v>0</v>
      </c>
      <c r="F17" s="85">
        <v>48</v>
      </c>
      <c r="G17" s="86">
        <v>50</v>
      </c>
      <c r="H17" s="87" t="e">
        <f t="shared" si="1"/>
        <v>#DIV/0!</v>
      </c>
      <c r="I17" s="88" t="e">
        <f t="shared" si="2"/>
        <v>#DIV/0!</v>
      </c>
      <c r="J17" s="88"/>
      <c r="K17" s="89">
        <f t="shared" si="3"/>
        <v>0</v>
      </c>
    </row>
    <row r="18" spans="1:11" ht="16" x14ac:dyDescent="0.2">
      <c r="A18" s="83" t="s">
        <v>100</v>
      </c>
      <c r="B18" s="84"/>
      <c r="C18" s="84"/>
      <c r="D18" s="84">
        <v>5874.8</v>
      </c>
      <c r="E18" s="85">
        <f t="shared" si="0"/>
        <v>0</v>
      </c>
      <c r="F18" s="85">
        <v>48</v>
      </c>
      <c r="G18" s="86">
        <v>50</v>
      </c>
      <c r="H18" s="87" t="e">
        <f t="shared" si="1"/>
        <v>#DIV/0!</v>
      </c>
      <c r="I18" s="88" t="e">
        <f t="shared" si="2"/>
        <v>#DIV/0!</v>
      </c>
      <c r="J18" s="88"/>
      <c r="K18" s="89">
        <f t="shared" si="3"/>
        <v>0</v>
      </c>
    </row>
    <row r="19" spans="1:11" ht="16" x14ac:dyDescent="0.2">
      <c r="A19" s="83" t="s">
        <v>106</v>
      </c>
      <c r="B19" s="84"/>
      <c r="C19" s="84"/>
      <c r="D19" s="84">
        <v>5766.8</v>
      </c>
      <c r="E19" s="85">
        <f t="shared" si="0"/>
        <v>0</v>
      </c>
      <c r="F19" s="85">
        <v>48</v>
      </c>
      <c r="G19" s="86">
        <v>50</v>
      </c>
      <c r="H19" s="87" t="e">
        <f t="shared" si="1"/>
        <v>#DIV/0!</v>
      </c>
      <c r="I19" s="88" t="e">
        <f t="shared" si="2"/>
        <v>#DIV/0!</v>
      </c>
      <c r="J19" s="88"/>
      <c r="K19" s="89">
        <f t="shared" si="3"/>
        <v>0</v>
      </c>
    </row>
    <row r="20" spans="1:11" ht="16" x14ac:dyDescent="0.2">
      <c r="A20" s="103" t="s">
        <v>124</v>
      </c>
      <c r="B20" s="101"/>
      <c r="C20" s="101"/>
      <c r="D20" s="101">
        <v>6306.2</v>
      </c>
      <c r="E20" s="85">
        <f t="shared" si="0"/>
        <v>0</v>
      </c>
      <c r="F20" s="85">
        <v>48</v>
      </c>
      <c r="G20" s="85">
        <v>50</v>
      </c>
      <c r="H20" s="105" t="e">
        <f>(G20*F20)/E20</f>
        <v>#DIV/0!</v>
      </c>
      <c r="I20" s="88" t="e">
        <f t="shared" si="2"/>
        <v>#DIV/0!</v>
      </c>
      <c r="J20" s="88"/>
      <c r="K20" s="104">
        <f t="shared" si="3"/>
        <v>0</v>
      </c>
    </row>
    <row r="21" spans="1:11" ht="16" x14ac:dyDescent="0.2">
      <c r="A21" s="83" t="s">
        <v>157</v>
      </c>
      <c r="B21" s="84"/>
      <c r="C21" s="84"/>
      <c r="D21" s="84">
        <v>4987.5</v>
      </c>
      <c r="E21" s="85">
        <f t="shared" si="0"/>
        <v>0</v>
      </c>
      <c r="F21" s="85">
        <v>64</v>
      </c>
      <c r="G21" s="85">
        <v>50</v>
      </c>
      <c r="H21" s="105" t="e">
        <f t="shared" ref="H21:H23" si="4">(G21*F21)/E21</f>
        <v>#DIV/0!</v>
      </c>
      <c r="I21" s="88" t="e">
        <f t="shared" ref="I21:I23" si="5">F21-H21</f>
        <v>#DIV/0!</v>
      </c>
      <c r="J21" s="88"/>
      <c r="K21" s="104">
        <f t="shared" ref="K21:K23" si="6">((J21/1000)*1000000)/D21</f>
        <v>0</v>
      </c>
    </row>
    <row r="22" spans="1:11" ht="16" x14ac:dyDescent="0.2">
      <c r="A22" s="83" t="s">
        <v>158</v>
      </c>
      <c r="B22" s="84"/>
      <c r="C22" s="84"/>
      <c r="D22" s="84"/>
      <c r="E22" s="85" t="e">
        <f t="shared" si="0"/>
        <v>#DIV/0!</v>
      </c>
      <c r="F22" s="85">
        <v>64</v>
      </c>
      <c r="G22" s="85">
        <v>50</v>
      </c>
      <c r="H22" s="105" t="e">
        <f t="shared" si="4"/>
        <v>#DIV/0!</v>
      </c>
      <c r="I22" s="88" t="e">
        <f t="shared" si="5"/>
        <v>#DIV/0!</v>
      </c>
      <c r="J22" s="88"/>
      <c r="K22" s="104" t="e">
        <f t="shared" si="6"/>
        <v>#DIV/0!</v>
      </c>
    </row>
    <row r="23" spans="1:11" ht="17" thickBot="1" x14ac:dyDescent="0.25">
      <c r="A23" s="90" t="s">
        <v>159</v>
      </c>
      <c r="B23" s="91"/>
      <c r="C23" s="91"/>
      <c r="D23" s="91"/>
      <c r="E23" s="92" t="e">
        <f t="shared" si="0"/>
        <v>#DIV/0!</v>
      </c>
      <c r="F23" s="92">
        <v>64</v>
      </c>
      <c r="G23" s="92">
        <v>50</v>
      </c>
      <c r="H23" s="106" t="e">
        <f t="shared" si="4"/>
        <v>#DIV/0!</v>
      </c>
      <c r="I23" s="93" t="e">
        <f t="shared" si="5"/>
        <v>#DIV/0!</v>
      </c>
      <c r="J23" s="93"/>
      <c r="K23" s="94" t="e">
        <f t="shared" si="6"/>
        <v>#DIV/0!</v>
      </c>
    </row>
    <row r="25" spans="1:11" ht="16" x14ac:dyDescent="0.2">
      <c r="A25" s="117" t="s">
        <v>154</v>
      </c>
    </row>
    <row r="26" spans="1:11" ht="16" x14ac:dyDescent="0.2">
      <c r="A26" s="95" t="s">
        <v>155</v>
      </c>
    </row>
    <row r="27" spans="1:11" ht="16" x14ac:dyDescent="0.2">
      <c r="A27" s="95" t="s">
        <v>156</v>
      </c>
    </row>
    <row r="28" spans="1:11" ht="16" x14ac:dyDescent="0.2">
      <c r="A28" s="95" t="s">
        <v>164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C15" sqref="C15"/>
    </sheetView>
  </sheetViews>
  <sheetFormatPr baseColWidth="10" defaultColWidth="9" defaultRowHeight="14" x14ac:dyDescent="0.2"/>
  <cols>
    <col min="1" max="1" width="19.3984375" customWidth="1"/>
    <col min="2" max="2" width="12.796875" bestFit="1" customWidth="1"/>
    <col min="3" max="3" width="10.3984375" customWidth="1"/>
    <col min="4" max="4" width="14.3984375" customWidth="1"/>
    <col min="5" max="5" width="11.3984375" customWidth="1"/>
  </cols>
  <sheetData>
    <row r="1" spans="1:5" ht="16" x14ac:dyDescent="0.2">
      <c r="A1" s="2" t="s">
        <v>27</v>
      </c>
    </row>
    <row r="2" spans="1:5" ht="16" x14ac:dyDescent="0.2">
      <c r="A2" s="3" t="s">
        <v>28</v>
      </c>
      <c r="B2" s="3" t="s">
        <v>29</v>
      </c>
      <c r="C2" s="3" t="s">
        <v>0</v>
      </c>
      <c r="D2" s="8" t="s">
        <v>2</v>
      </c>
      <c r="E2" s="8" t="s">
        <v>30</v>
      </c>
    </row>
    <row r="3" spans="1:5" x14ac:dyDescent="0.2">
      <c r="A3" s="7" t="s">
        <v>31</v>
      </c>
      <c r="B3" s="7">
        <v>12.5</v>
      </c>
      <c r="C3" s="7">
        <f>B3*96</f>
        <v>1200</v>
      </c>
      <c r="D3" s="7">
        <f>B3*106</f>
        <v>1325</v>
      </c>
      <c r="E3" s="9"/>
    </row>
    <row r="4" spans="1:5" ht="56" x14ac:dyDescent="0.2">
      <c r="A4" s="10" t="s">
        <v>32</v>
      </c>
      <c r="B4" s="7">
        <v>2.5</v>
      </c>
      <c r="C4" s="7">
        <f>(B4*(96/3))</f>
        <v>80</v>
      </c>
      <c r="D4" s="6">
        <v>90</v>
      </c>
      <c r="E4" s="11" t="s">
        <v>33</v>
      </c>
    </row>
    <row r="5" spans="1:5" x14ac:dyDescent="0.2">
      <c r="A5" s="7" t="s">
        <v>34</v>
      </c>
      <c r="B5" s="7">
        <v>8.5</v>
      </c>
      <c r="C5" s="12">
        <f>B5*96</f>
        <v>816</v>
      </c>
      <c r="D5" s="13">
        <f>B5*106</f>
        <v>901</v>
      </c>
      <c r="E5" s="9"/>
    </row>
    <row r="6" spans="1:5" x14ac:dyDescent="0.2">
      <c r="A6" s="7" t="s">
        <v>35</v>
      </c>
      <c r="B6" s="7">
        <v>1.5</v>
      </c>
      <c r="C6" s="5"/>
      <c r="D6" s="14"/>
      <c r="E6" s="9"/>
    </row>
    <row r="7" spans="1:5" ht="16" x14ac:dyDescent="0.2">
      <c r="A7" s="3" t="s">
        <v>36</v>
      </c>
      <c r="B7" s="13">
        <f>SUM(B3:B6)</f>
        <v>25</v>
      </c>
      <c r="C7" s="18">
        <f>SUM(C3:C5)</f>
        <v>2096</v>
      </c>
      <c r="D7" s="15"/>
      <c r="E7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O17" sqref="O17"/>
    </sheetView>
  </sheetViews>
  <sheetFormatPr baseColWidth="10" defaultColWidth="9" defaultRowHeight="14" x14ac:dyDescent="0.2"/>
  <cols>
    <col min="2" max="2" width="9.3984375" customWidth="1"/>
    <col min="3" max="3" width="8.59765625" customWidth="1"/>
    <col min="9" max="9" width="9.3984375" customWidth="1"/>
    <col min="10" max="10" width="8.59765625" customWidth="1"/>
  </cols>
  <sheetData>
    <row r="1" spans="1:13" ht="17" thickBot="1" x14ac:dyDescent="0.25">
      <c r="A1" s="2" t="s">
        <v>25</v>
      </c>
      <c r="B1" s="2"/>
      <c r="C1" s="2"/>
      <c r="D1" s="2"/>
      <c r="E1" s="2"/>
      <c r="H1" s="2" t="s">
        <v>26</v>
      </c>
    </row>
    <row r="2" spans="1:13" ht="79" customHeight="1" thickBot="1" x14ac:dyDescent="0.25">
      <c r="A2" s="56" t="s">
        <v>1</v>
      </c>
      <c r="B2" s="57" t="s">
        <v>51</v>
      </c>
      <c r="C2" s="59" t="s">
        <v>52</v>
      </c>
      <c r="D2" s="63" t="s">
        <v>53</v>
      </c>
      <c r="E2" s="57" t="s">
        <v>54</v>
      </c>
      <c r="F2" s="58" t="s">
        <v>3</v>
      </c>
      <c r="H2" s="56" t="s">
        <v>1</v>
      </c>
      <c r="I2" s="57" t="s">
        <v>51</v>
      </c>
      <c r="J2" s="59" t="s">
        <v>52</v>
      </c>
      <c r="K2" s="63" t="s">
        <v>53</v>
      </c>
      <c r="L2" s="57" t="s">
        <v>54</v>
      </c>
      <c r="M2" s="58" t="s">
        <v>3</v>
      </c>
    </row>
    <row r="3" spans="1:13" x14ac:dyDescent="0.2">
      <c r="A3" s="54" t="s">
        <v>4</v>
      </c>
      <c r="B3" s="55">
        <v>1</v>
      </c>
      <c r="C3" s="60">
        <v>1</v>
      </c>
      <c r="D3" s="145">
        <f>E3-SUM(C3:C11)</f>
        <v>38</v>
      </c>
      <c r="E3" s="147">
        <v>50</v>
      </c>
      <c r="F3" s="149">
        <v>1</v>
      </c>
      <c r="H3" s="54" t="s">
        <v>4</v>
      </c>
      <c r="I3" s="55">
        <v>1</v>
      </c>
      <c r="J3" s="60">
        <f>C3*2</f>
        <v>2</v>
      </c>
      <c r="K3" s="145">
        <f>L3-SUM(J3:J11)</f>
        <v>76</v>
      </c>
      <c r="L3" s="147">
        <v>100</v>
      </c>
      <c r="M3" s="149">
        <v>1</v>
      </c>
    </row>
    <row r="4" spans="1:13" x14ac:dyDescent="0.2">
      <c r="A4" s="45" t="s">
        <v>5</v>
      </c>
      <c r="B4" s="1">
        <v>2</v>
      </c>
      <c r="C4" s="12">
        <v>2</v>
      </c>
      <c r="D4" s="145"/>
      <c r="E4" s="147"/>
      <c r="F4" s="150"/>
      <c r="H4" s="45" t="s">
        <v>5</v>
      </c>
      <c r="I4" s="1">
        <v>2</v>
      </c>
      <c r="J4" s="12">
        <f t="shared" ref="J4:J28" si="0">C4*2</f>
        <v>4</v>
      </c>
      <c r="K4" s="145"/>
      <c r="L4" s="147"/>
      <c r="M4" s="150"/>
    </row>
    <row r="5" spans="1:13" x14ac:dyDescent="0.2">
      <c r="A5" s="45" t="s">
        <v>6</v>
      </c>
      <c r="B5" s="1">
        <v>1</v>
      </c>
      <c r="C5" s="12">
        <v>1</v>
      </c>
      <c r="D5" s="145"/>
      <c r="E5" s="147"/>
      <c r="F5" s="150"/>
      <c r="H5" s="45" t="s">
        <v>6</v>
      </c>
      <c r="I5" s="1">
        <v>1</v>
      </c>
      <c r="J5" s="12">
        <f t="shared" si="0"/>
        <v>2</v>
      </c>
      <c r="K5" s="145"/>
      <c r="L5" s="147"/>
      <c r="M5" s="150"/>
    </row>
    <row r="6" spans="1:13" x14ac:dyDescent="0.2">
      <c r="A6" s="45" t="s">
        <v>7</v>
      </c>
      <c r="B6" s="1">
        <v>2</v>
      </c>
      <c r="C6" s="12">
        <v>2</v>
      </c>
      <c r="D6" s="145"/>
      <c r="E6" s="147"/>
      <c r="F6" s="150"/>
      <c r="H6" s="45" t="s">
        <v>7</v>
      </c>
      <c r="I6" s="1">
        <v>2</v>
      </c>
      <c r="J6" s="12">
        <f t="shared" si="0"/>
        <v>4</v>
      </c>
      <c r="K6" s="145"/>
      <c r="L6" s="147"/>
      <c r="M6" s="150"/>
    </row>
    <row r="7" spans="1:13" x14ac:dyDescent="0.2">
      <c r="A7" s="45" t="s">
        <v>8</v>
      </c>
      <c r="B7" s="1">
        <v>1</v>
      </c>
      <c r="C7" s="12">
        <v>1</v>
      </c>
      <c r="D7" s="145"/>
      <c r="E7" s="147"/>
      <c r="F7" s="150"/>
      <c r="H7" s="45" t="s">
        <v>8</v>
      </c>
      <c r="I7" s="1">
        <v>1</v>
      </c>
      <c r="J7" s="12">
        <f t="shared" si="0"/>
        <v>2</v>
      </c>
      <c r="K7" s="145"/>
      <c r="L7" s="147"/>
      <c r="M7" s="150"/>
    </row>
    <row r="8" spans="1:13" x14ac:dyDescent="0.2">
      <c r="A8" s="45" t="s">
        <v>9</v>
      </c>
      <c r="B8" s="1">
        <v>2</v>
      </c>
      <c r="C8" s="12">
        <v>2</v>
      </c>
      <c r="D8" s="145"/>
      <c r="E8" s="147"/>
      <c r="F8" s="150"/>
      <c r="H8" s="45" t="s">
        <v>9</v>
      </c>
      <c r="I8" s="1">
        <v>2</v>
      </c>
      <c r="J8" s="12">
        <f t="shared" si="0"/>
        <v>4</v>
      </c>
      <c r="K8" s="145"/>
      <c r="L8" s="147"/>
      <c r="M8" s="150"/>
    </row>
    <row r="9" spans="1:13" x14ac:dyDescent="0.2">
      <c r="A9" s="45" t="s">
        <v>10</v>
      </c>
      <c r="B9" s="1">
        <v>1</v>
      </c>
      <c r="C9" s="12">
        <v>1</v>
      </c>
      <c r="D9" s="145"/>
      <c r="E9" s="147"/>
      <c r="F9" s="150"/>
      <c r="H9" s="45" t="s">
        <v>10</v>
      </c>
      <c r="I9" s="1">
        <v>1</v>
      </c>
      <c r="J9" s="12">
        <f t="shared" si="0"/>
        <v>2</v>
      </c>
      <c r="K9" s="145"/>
      <c r="L9" s="147"/>
      <c r="M9" s="150"/>
    </row>
    <row r="10" spans="1:13" x14ac:dyDescent="0.2">
      <c r="A10" s="45" t="s">
        <v>11</v>
      </c>
      <c r="B10" s="1">
        <v>1</v>
      </c>
      <c r="C10" s="12">
        <v>1</v>
      </c>
      <c r="D10" s="145"/>
      <c r="E10" s="147"/>
      <c r="F10" s="150"/>
      <c r="H10" s="45" t="s">
        <v>11</v>
      </c>
      <c r="I10" s="1">
        <v>1</v>
      </c>
      <c r="J10" s="12">
        <f t="shared" si="0"/>
        <v>2</v>
      </c>
      <c r="K10" s="145"/>
      <c r="L10" s="147"/>
      <c r="M10" s="150"/>
    </row>
    <row r="11" spans="1:13" ht="15" thickBot="1" x14ac:dyDescent="0.25">
      <c r="A11" s="64" t="s">
        <v>12</v>
      </c>
      <c r="B11" s="65">
        <v>1</v>
      </c>
      <c r="C11" s="66">
        <v>1</v>
      </c>
      <c r="D11" s="145"/>
      <c r="E11" s="147"/>
      <c r="F11" s="152"/>
      <c r="H11" s="64" t="s">
        <v>12</v>
      </c>
      <c r="I11" s="65">
        <v>1</v>
      </c>
      <c r="J11" s="66">
        <f t="shared" si="0"/>
        <v>2</v>
      </c>
      <c r="K11" s="145"/>
      <c r="L11" s="147"/>
      <c r="M11" s="152"/>
    </row>
    <row r="12" spans="1:13" x14ac:dyDescent="0.2">
      <c r="A12" s="67" t="s">
        <v>13</v>
      </c>
      <c r="B12" s="68">
        <v>1</v>
      </c>
      <c r="C12" s="69">
        <v>1</v>
      </c>
      <c r="D12" s="153">
        <f>E12-SUM(C12:C20)</f>
        <v>38</v>
      </c>
      <c r="E12" s="154">
        <v>50</v>
      </c>
      <c r="F12" s="155">
        <v>2</v>
      </c>
      <c r="H12" s="67" t="s">
        <v>13</v>
      </c>
      <c r="I12" s="68">
        <v>1</v>
      </c>
      <c r="J12" s="69">
        <f t="shared" si="0"/>
        <v>2</v>
      </c>
      <c r="K12" s="153">
        <f t="shared" ref="K12" si="1">D12*2</f>
        <v>76</v>
      </c>
      <c r="L12" s="154">
        <v>100</v>
      </c>
      <c r="M12" s="155">
        <v>2</v>
      </c>
    </row>
    <row r="13" spans="1:13" x14ac:dyDescent="0.2">
      <c r="A13" s="45" t="s">
        <v>14</v>
      </c>
      <c r="B13" s="1">
        <v>2</v>
      </c>
      <c r="C13" s="12">
        <v>2</v>
      </c>
      <c r="D13" s="145"/>
      <c r="E13" s="147"/>
      <c r="F13" s="150"/>
      <c r="H13" s="45" t="s">
        <v>14</v>
      </c>
      <c r="I13" s="1">
        <v>2</v>
      </c>
      <c r="J13" s="12">
        <f t="shared" si="0"/>
        <v>4</v>
      </c>
      <c r="K13" s="145"/>
      <c r="L13" s="147"/>
      <c r="M13" s="150"/>
    </row>
    <row r="14" spans="1:13" x14ac:dyDescent="0.2">
      <c r="A14" s="45" t="s">
        <v>15</v>
      </c>
      <c r="B14" s="1">
        <v>1</v>
      </c>
      <c r="C14" s="12">
        <v>1</v>
      </c>
      <c r="D14" s="145"/>
      <c r="E14" s="147"/>
      <c r="F14" s="150"/>
      <c r="H14" s="45" t="s">
        <v>15</v>
      </c>
      <c r="I14" s="1">
        <v>1</v>
      </c>
      <c r="J14" s="12">
        <f t="shared" si="0"/>
        <v>2</v>
      </c>
      <c r="K14" s="145"/>
      <c r="L14" s="147"/>
      <c r="M14" s="150"/>
    </row>
    <row r="15" spans="1:13" x14ac:dyDescent="0.2">
      <c r="A15" s="45" t="s">
        <v>16</v>
      </c>
      <c r="B15" s="1">
        <v>2</v>
      </c>
      <c r="C15" s="12">
        <v>2</v>
      </c>
      <c r="D15" s="145"/>
      <c r="E15" s="147"/>
      <c r="F15" s="150"/>
      <c r="H15" s="45" t="s">
        <v>16</v>
      </c>
      <c r="I15" s="1">
        <v>2</v>
      </c>
      <c r="J15" s="12">
        <f t="shared" si="0"/>
        <v>4</v>
      </c>
      <c r="K15" s="145"/>
      <c r="L15" s="147"/>
      <c r="M15" s="150"/>
    </row>
    <row r="16" spans="1:13" x14ac:dyDescent="0.2">
      <c r="A16" s="45" t="s">
        <v>17</v>
      </c>
      <c r="B16" s="1">
        <v>1</v>
      </c>
      <c r="C16" s="12">
        <v>1</v>
      </c>
      <c r="D16" s="145"/>
      <c r="E16" s="147"/>
      <c r="F16" s="150"/>
      <c r="H16" s="45" t="s">
        <v>17</v>
      </c>
      <c r="I16" s="1">
        <v>1</v>
      </c>
      <c r="J16" s="12">
        <f t="shared" si="0"/>
        <v>2</v>
      </c>
      <c r="K16" s="145"/>
      <c r="L16" s="147"/>
      <c r="M16" s="150"/>
    </row>
    <row r="17" spans="1:13" x14ac:dyDescent="0.2">
      <c r="A17" s="45" t="s">
        <v>18</v>
      </c>
      <c r="B17" s="1">
        <v>2</v>
      </c>
      <c r="C17" s="12">
        <v>2</v>
      </c>
      <c r="D17" s="145"/>
      <c r="E17" s="147"/>
      <c r="F17" s="150"/>
      <c r="H17" s="45" t="s">
        <v>18</v>
      </c>
      <c r="I17" s="1">
        <v>2</v>
      </c>
      <c r="J17" s="12">
        <f t="shared" si="0"/>
        <v>4</v>
      </c>
      <c r="K17" s="145"/>
      <c r="L17" s="147"/>
      <c r="M17" s="150"/>
    </row>
    <row r="18" spans="1:13" x14ac:dyDescent="0.2">
      <c r="A18" s="45" t="s">
        <v>10</v>
      </c>
      <c r="B18" s="1">
        <v>1</v>
      </c>
      <c r="C18" s="12">
        <v>1</v>
      </c>
      <c r="D18" s="145"/>
      <c r="E18" s="147"/>
      <c r="F18" s="150"/>
      <c r="H18" s="45" t="s">
        <v>10</v>
      </c>
      <c r="I18" s="1">
        <v>1</v>
      </c>
      <c r="J18" s="12">
        <f t="shared" si="0"/>
        <v>2</v>
      </c>
      <c r="K18" s="145"/>
      <c r="L18" s="147"/>
      <c r="M18" s="150"/>
    </row>
    <row r="19" spans="1:13" x14ac:dyDescent="0.2">
      <c r="A19" s="45" t="s">
        <v>11</v>
      </c>
      <c r="B19" s="1">
        <v>1</v>
      </c>
      <c r="C19" s="12">
        <v>1</v>
      </c>
      <c r="D19" s="145"/>
      <c r="E19" s="147"/>
      <c r="F19" s="150"/>
      <c r="H19" s="45" t="s">
        <v>11</v>
      </c>
      <c r="I19" s="1">
        <v>1</v>
      </c>
      <c r="J19" s="12">
        <f t="shared" si="0"/>
        <v>2</v>
      </c>
      <c r="K19" s="145"/>
      <c r="L19" s="147"/>
      <c r="M19" s="150"/>
    </row>
    <row r="20" spans="1:13" ht="15" thickBot="1" x14ac:dyDescent="0.25">
      <c r="A20" s="70" t="s">
        <v>12</v>
      </c>
      <c r="B20" s="71">
        <v>1</v>
      </c>
      <c r="C20" s="72">
        <v>1</v>
      </c>
      <c r="D20" s="146"/>
      <c r="E20" s="148"/>
      <c r="F20" s="151"/>
      <c r="H20" s="70" t="s">
        <v>12</v>
      </c>
      <c r="I20" s="71">
        <v>1</v>
      </c>
      <c r="J20" s="72">
        <f t="shared" si="0"/>
        <v>2</v>
      </c>
      <c r="K20" s="146"/>
      <c r="L20" s="148"/>
      <c r="M20" s="151"/>
    </row>
    <row r="21" spans="1:13" x14ac:dyDescent="0.2">
      <c r="A21" s="54" t="s">
        <v>19</v>
      </c>
      <c r="B21" s="55">
        <v>1</v>
      </c>
      <c r="C21" s="60">
        <v>1</v>
      </c>
      <c r="D21" s="145">
        <v>38</v>
      </c>
      <c r="E21" s="147">
        <v>50</v>
      </c>
      <c r="F21" s="149">
        <v>3</v>
      </c>
      <c r="H21" s="54" t="s">
        <v>19</v>
      </c>
      <c r="I21" s="55">
        <v>1</v>
      </c>
      <c r="J21" s="60">
        <v>2</v>
      </c>
      <c r="K21" s="145">
        <f>L21-SUM(J21:J29)</f>
        <v>76</v>
      </c>
      <c r="L21" s="147">
        <v>100</v>
      </c>
      <c r="M21" s="149">
        <v>3</v>
      </c>
    </row>
    <row r="22" spans="1:13" x14ac:dyDescent="0.2">
      <c r="A22" s="45" t="s">
        <v>20</v>
      </c>
      <c r="B22" s="1">
        <v>2</v>
      </c>
      <c r="C22" s="12">
        <v>2</v>
      </c>
      <c r="D22" s="145"/>
      <c r="E22" s="147"/>
      <c r="F22" s="150"/>
      <c r="H22" s="45" t="s">
        <v>20</v>
      </c>
      <c r="I22" s="1">
        <v>2</v>
      </c>
      <c r="J22" s="12">
        <v>4</v>
      </c>
      <c r="K22" s="145"/>
      <c r="L22" s="147"/>
      <c r="M22" s="150"/>
    </row>
    <row r="23" spans="1:13" x14ac:dyDescent="0.2">
      <c r="A23" s="51" t="s">
        <v>21</v>
      </c>
      <c r="B23" s="4">
        <v>1</v>
      </c>
      <c r="C23" s="61">
        <v>1</v>
      </c>
      <c r="D23" s="145"/>
      <c r="E23" s="147"/>
      <c r="F23" s="150"/>
      <c r="H23" s="51" t="s">
        <v>21</v>
      </c>
      <c r="I23" s="4">
        <v>1</v>
      </c>
      <c r="J23" s="61">
        <f t="shared" si="0"/>
        <v>2</v>
      </c>
      <c r="K23" s="145"/>
      <c r="L23" s="147"/>
      <c r="M23" s="150"/>
    </row>
    <row r="24" spans="1:13" x14ac:dyDescent="0.2">
      <c r="A24" s="51" t="s">
        <v>22</v>
      </c>
      <c r="B24" s="4">
        <v>2</v>
      </c>
      <c r="C24" s="61">
        <v>2</v>
      </c>
      <c r="D24" s="145"/>
      <c r="E24" s="147"/>
      <c r="F24" s="150"/>
      <c r="H24" s="51" t="s">
        <v>22</v>
      </c>
      <c r="I24" s="4">
        <v>2</v>
      </c>
      <c r="J24" s="61">
        <f t="shared" si="0"/>
        <v>4</v>
      </c>
      <c r="K24" s="145"/>
      <c r="L24" s="147"/>
      <c r="M24" s="150"/>
    </row>
    <row r="25" spans="1:13" x14ac:dyDescent="0.2">
      <c r="A25" s="51" t="s">
        <v>23</v>
      </c>
      <c r="B25" s="4">
        <v>1</v>
      </c>
      <c r="C25" s="61">
        <v>1</v>
      </c>
      <c r="D25" s="145"/>
      <c r="E25" s="147"/>
      <c r="F25" s="150"/>
      <c r="H25" s="51" t="s">
        <v>23</v>
      </c>
      <c r="I25" s="4">
        <v>1</v>
      </c>
      <c r="J25" s="61">
        <f t="shared" si="0"/>
        <v>2</v>
      </c>
      <c r="K25" s="145"/>
      <c r="L25" s="147"/>
      <c r="M25" s="150"/>
    </row>
    <row r="26" spans="1:13" x14ac:dyDescent="0.2">
      <c r="A26" s="51" t="s">
        <v>24</v>
      </c>
      <c r="B26" s="4">
        <v>2</v>
      </c>
      <c r="C26" s="61">
        <v>2</v>
      </c>
      <c r="D26" s="145"/>
      <c r="E26" s="147"/>
      <c r="F26" s="150"/>
      <c r="H26" s="51" t="s">
        <v>24</v>
      </c>
      <c r="I26" s="4">
        <v>2</v>
      </c>
      <c r="J26" s="61">
        <f t="shared" si="0"/>
        <v>4</v>
      </c>
      <c r="K26" s="145"/>
      <c r="L26" s="147"/>
      <c r="M26" s="150"/>
    </row>
    <row r="27" spans="1:13" x14ac:dyDescent="0.2">
      <c r="A27" s="51" t="s">
        <v>10</v>
      </c>
      <c r="B27" s="4">
        <v>1</v>
      </c>
      <c r="C27" s="61">
        <v>1</v>
      </c>
      <c r="D27" s="145"/>
      <c r="E27" s="147"/>
      <c r="F27" s="150"/>
      <c r="H27" s="51" t="s">
        <v>10</v>
      </c>
      <c r="I27" s="4">
        <v>1</v>
      </c>
      <c r="J27" s="61">
        <f t="shared" si="0"/>
        <v>2</v>
      </c>
      <c r="K27" s="145"/>
      <c r="L27" s="147"/>
      <c r="M27" s="150"/>
    </row>
    <row r="28" spans="1:13" x14ac:dyDescent="0.2">
      <c r="A28" s="51" t="s">
        <v>11</v>
      </c>
      <c r="B28" s="4">
        <v>1</v>
      </c>
      <c r="C28" s="61">
        <v>1</v>
      </c>
      <c r="D28" s="145"/>
      <c r="E28" s="147"/>
      <c r="F28" s="150"/>
      <c r="H28" s="51" t="s">
        <v>11</v>
      </c>
      <c r="I28" s="4">
        <v>1</v>
      </c>
      <c r="J28" s="61">
        <f t="shared" si="0"/>
        <v>2</v>
      </c>
      <c r="K28" s="145"/>
      <c r="L28" s="147"/>
      <c r="M28" s="150"/>
    </row>
    <row r="29" spans="1:13" ht="15" thickBot="1" x14ac:dyDescent="0.25">
      <c r="A29" s="52" t="s">
        <v>12</v>
      </c>
      <c r="B29" s="53">
        <v>1</v>
      </c>
      <c r="C29" s="62">
        <v>1</v>
      </c>
      <c r="D29" s="146"/>
      <c r="E29" s="148"/>
      <c r="F29" s="151"/>
      <c r="H29" s="52" t="s">
        <v>12</v>
      </c>
      <c r="I29" s="53">
        <v>1</v>
      </c>
      <c r="J29" s="62">
        <v>2</v>
      </c>
      <c r="K29" s="146"/>
      <c r="L29" s="148"/>
      <c r="M29" s="151"/>
    </row>
  </sheetData>
  <mergeCells count="18">
    <mergeCell ref="K21:K29"/>
    <mergeCell ref="L21:L29"/>
    <mergeCell ref="M21:M29"/>
    <mergeCell ref="K3:K11"/>
    <mergeCell ref="L3:L11"/>
    <mergeCell ref="M3:M11"/>
    <mergeCell ref="K12:K20"/>
    <mergeCell ref="L12:L20"/>
    <mergeCell ref="M12:M20"/>
    <mergeCell ref="D21:D29"/>
    <mergeCell ref="E21:E29"/>
    <mergeCell ref="F21:F29"/>
    <mergeCell ref="D3:D11"/>
    <mergeCell ref="E3:E11"/>
    <mergeCell ref="F3:F11"/>
    <mergeCell ref="D12:D20"/>
    <mergeCell ref="E12:E20"/>
    <mergeCell ref="F12:F20"/>
  </mergeCells>
  <phoneticPr fontId="4" type="noConversion"/>
  <pageMargins left="0.7" right="0.7" top="0.75" bottom="0.75" header="0.3" footer="0.3"/>
  <pageSetup scale="84" orientation="portrait" r:id="rId1"/>
  <colBreaks count="1" manualBreakCount="1">
    <brk id="13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J15" sqref="J15"/>
    </sheetView>
  </sheetViews>
  <sheetFormatPr baseColWidth="10" defaultColWidth="9" defaultRowHeight="14" x14ac:dyDescent="0.2"/>
  <cols>
    <col min="1" max="1" width="2.59765625" style="20" customWidth="1"/>
    <col min="2" max="13" width="6.796875" customWidth="1"/>
    <col min="14" max="14" width="20.3984375" customWidth="1"/>
    <col min="15" max="15" width="17.796875" customWidth="1"/>
    <col min="16" max="16" width="14.3984375" customWidth="1"/>
  </cols>
  <sheetData>
    <row r="1" spans="1:16" ht="16" x14ac:dyDescent="0.2">
      <c r="B1" s="2" t="s">
        <v>57</v>
      </c>
    </row>
    <row r="2" spans="1:16" ht="15" thickBot="1" x14ac:dyDescent="0.25">
      <c r="B2" s="22">
        <v>1</v>
      </c>
      <c r="C2" s="22">
        <v>2</v>
      </c>
      <c r="D2" s="22">
        <v>3</v>
      </c>
      <c r="E2" s="22">
        <v>4</v>
      </c>
      <c r="F2" s="22">
        <v>5</v>
      </c>
      <c r="G2" s="22">
        <v>6</v>
      </c>
      <c r="H2" s="22">
        <v>7</v>
      </c>
      <c r="I2" s="22">
        <v>8</v>
      </c>
      <c r="J2" s="22">
        <v>9</v>
      </c>
      <c r="K2" s="22">
        <v>10</v>
      </c>
      <c r="L2" s="22">
        <v>11</v>
      </c>
      <c r="M2" s="22">
        <v>12</v>
      </c>
    </row>
    <row r="3" spans="1:16" x14ac:dyDescent="0.2">
      <c r="A3" s="21" t="s">
        <v>10</v>
      </c>
      <c r="B3" s="34">
        <v>1</v>
      </c>
      <c r="C3" s="35">
        <f>B9</f>
        <v>3</v>
      </c>
      <c r="D3" s="35">
        <f>C10</f>
        <v>6</v>
      </c>
      <c r="E3" s="35">
        <f>D10+1</f>
        <v>9</v>
      </c>
      <c r="F3" s="35">
        <f>E9</f>
        <v>11</v>
      </c>
      <c r="G3" s="35">
        <f>F10</f>
        <v>14</v>
      </c>
      <c r="H3" s="35">
        <f>G10+1</f>
        <v>17</v>
      </c>
      <c r="I3" s="35">
        <f>H9</f>
        <v>19</v>
      </c>
      <c r="J3" s="35">
        <f>I10</f>
        <v>22</v>
      </c>
      <c r="K3" s="35">
        <f>J10+1</f>
        <v>25</v>
      </c>
      <c r="L3" s="35">
        <f>K9</f>
        <v>27</v>
      </c>
      <c r="M3" s="36">
        <f>L10</f>
        <v>30</v>
      </c>
    </row>
    <row r="4" spans="1:16" x14ac:dyDescent="0.2">
      <c r="A4" s="21" t="s">
        <v>11</v>
      </c>
      <c r="B4" s="37">
        <f>B3</f>
        <v>1</v>
      </c>
      <c r="C4" s="19">
        <f>B9+1</f>
        <v>4</v>
      </c>
      <c r="D4" s="19">
        <f>C10</f>
        <v>6</v>
      </c>
      <c r="E4" s="19">
        <f>E3</f>
        <v>9</v>
      </c>
      <c r="F4" s="19">
        <f>E9+1</f>
        <v>12</v>
      </c>
      <c r="G4" s="19">
        <f>F10</f>
        <v>14</v>
      </c>
      <c r="H4" s="19">
        <f>H3</f>
        <v>17</v>
      </c>
      <c r="I4" s="19">
        <f>H9+1</f>
        <v>20</v>
      </c>
      <c r="J4" s="19">
        <f>I10</f>
        <v>22</v>
      </c>
      <c r="K4" s="19">
        <f>K3</f>
        <v>25</v>
      </c>
      <c r="L4" s="19">
        <f>K9+1</f>
        <v>28</v>
      </c>
      <c r="M4" s="38">
        <f>L10</f>
        <v>30</v>
      </c>
    </row>
    <row r="5" spans="1:16" x14ac:dyDescent="0.2">
      <c r="A5" s="21" t="s">
        <v>12</v>
      </c>
      <c r="B5" s="37">
        <f>B3</f>
        <v>1</v>
      </c>
      <c r="C5" s="19">
        <f>C4</f>
        <v>4</v>
      </c>
      <c r="D5" s="19">
        <f>C10+1</f>
        <v>7</v>
      </c>
      <c r="E5" s="19">
        <f>E3</f>
        <v>9</v>
      </c>
      <c r="F5" s="19">
        <f>F4</f>
        <v>12</v>
      </c>
      <c r="G5" s="19">
        <f>F10+1</f>
        <v>15</v>
      </c>
      <c r="H5" s="19">
        <f>H3</f>
        <v>17</v>
      </c>
      <c r="I5" s="19">
        <f>I4</f>
        <v>20</v>
      </c>
      <c r="J5" s="19">
        <f>I10+1</f>
        <v>23</v>
      </c>
      <c r="K5" s="19">
        <f>K3</f>
        <v>25</v>
      </c>
      <c r="L5" s="19">
        <f>L4</f>
        <v>28</v>
      </c>
      <c r="M5" s="38">
        <f>L10+1</f>
        <v>31</v>
      </c>
    </row>
    <row r="6" spans="1:16" x14ac:dyDescent="0.2">
      <c r="A6" s="21" t="s">
        <v>37</v>
      </c>
      <c r="B6" s="37">
        <f>B3+1</f>
        <v>2</v>
      </c>
      <c r="C6" s="19">
        <f>C4</f>
        <v>4</v>
      </c>
      <c r="D6" s="19">
        <f>D5</f>
        <v>7</v>
      </c>
      <c r="E6" s="19">
        <f>E3+1</f>
        <v>10</v>
      </c>
      <c r="F6" s="19">
        <f>F4</f>
        <v>12</v>
      </c>
      <c r="G6" s="19">
        <f>G5</f>
        <v>15</v>
      </c>
      <c r="H6" s="19">
        <f>H3+1</f>
        <v>18</v>
      </c>
      <c r="I6" s="19">
        <f>I4</f>
        <v>20</v>
      </c>
      <c r="J6" s="19">
        <f>J5</f>
        <v>23</v>
      </c>
      <c r="K6" s="19">
        <f>K3+1</f>
        <v>26</v>
      </c>
      <c r="L6" s="19">
        <f>L4</f>
        <v>28</v>
      </c>
      <c r="M6" s="38">
        <f>M5</f>
        <v>31</v>
      </c>
    </row>
    <row r="7" spans="1:16" x14ac:dyDescent="0.2">
      <c r="A7" s="21" t="s">
        <v>38</v>
      </c>
      <c r="B7" s="37">
        <f>B6</f>
        <v>2</v>
      </c>
      <c r="C7" s="19">
        <f>C4+1</f>
        <v>5</v>
      </c>
      <c r="D7" s="19">
        <f>D5</f>
        <v>7</v>
      </c>
      <c r="E7" s="19">
        <f>E6</f>
        <v>10</v>
      </c>
      <c r="F7" s="19">
        <f>F4+1</f>
        <v>13</v>
      </c>
      <c r="G7" s="19">
        <f>G5</f>
        <v>15</v>
      </c>
      <c r="H7" s="19">
        <f>H6</f>
        <v>18</v>
      </c>
      <c r="I7" s="19">
        <f>I4+1</f>
        <v>21</v>
      </c>
      <c r="J7" s="19">
        <f>J5</f>
        <v>23</v>
      </c>
      <c r="K7" s="19">
        <f>K6</f>
        <v>26</v>
      </c>
      <c r="L7" s="19">
        <f>L4+1</f>
        <v>29</v>
      </c>
      <c r="M7" s="38">
        <f>M5</f>
        <v>31</v>
      </c>
    </row>
    <row r="8" spans="1:16" x14ac:dyDescent="0.2">
      <c r="A8" s="21" t="s">
        <v>39</v>
      </c>
      <c r="B8" s="37">
        <f>B6</f>
        <v>2</v>
      </c>
      <c r="C8" s="19">
        <f>C7</f>
        <v>5</v>
      </c>
      <c r="D8" s="19">
        <f>D5+1</f>
        <v>8</v>
      </c>
      <c r="E8" s="19">
        <f>E6</f>
        <v>10</v>
      </c>
      <c r="F8" s="19">
        <f>F7</f>
        <v>13</v>
      </c>
      <c r="G8" s="19">
        <f>G5+1</f>
        <v>16</v>
      </c>
      <c r="H8" s="19">
        <f>H6</f>
        <v>18</v>
      </c>
      <c r="I8" s="19">
        <f>I7</f>
        <v>21</v>
      </c>
      <c r="J8" s="19">
        <f>J5+1</f>
        <v>24</v>
      </c>
      <c r="K8" s="19">
        <f>K6</f>
        <v>26</v>
      </c>
      <c r="L8" s="19">
        <f>L7</f>
        <v>29</v>
      </c>
      <c r="M8" s="38" t="s">
        <v>12</v>
      </c>
    </row>
    <row r="9" spans="1:16" x14ac:dyDescent="0.2">
      <c r="A9" s="21" t="s">
        <v>40</v>
      </c>
      <c r="B9" s="37">
        <f>B6+1</f>
        <v>3</v>
      </c>
      <c r="C9" s="19">
        <f>C7</f>
        <v>5</v>
      </c>
      <c r="D9" s="19">
        <f>D8</f>
        <v>8</v>
      </c>
      <c r="E9" s="19">
        <f>E6+1</f>
        <v>11</v>
      </c>
      <c r="F9" s="19">
        <f>F7</f>
        <v>13</v>
      </c>
      <c r="G9" s="19">
        <f>G8</f>
        <v>16</v>
      </c>
      <c r="H9" s="19">
        <f>H6+1</f>
        <v>19</v>
      </c>
      <c r="I9" s="19">
        <f>I7</f>
        <v>21</v>
      </c>
      <c r="J9" s="19">
        <f>J8</f>
        <v>24</v>
      </c>
      <c r="K9" s="19">
        <f>K6+1</f>
        <v>27</v>
      </c>
      <c r="L9" s="19">
        <f>L7</f>
        <v>29</v>
      </c>
      <c r="M9" s="38" t="s">
        <v>12</v>
      </c>
    </row>
    <row r="10" spans="1:16" ht="15" thickBot="1" x14ac:dyDescent="0.25">
      <c r="A10" s="21" t="s">
        <v>41</v>
      </c>
      <c r="B10" s="39">
        <f>B9</f>
        <v>3</v>
      </c>
      <c r="C10" s="40">
        <f>C7+1</f>
        <v>6</v>
      </c>
      <c r="D10" s="40">
        <f>D8</f>
        <v>8</v>
      </c>
      <c r="E10" s="40">
        <f>E9</f>
        <v>11</v>
      </c>
      <c r="F10" s="40">
        <f>F7+1</f>
        <v>14</v>
      </c>
      <c r="G10" s="40">
        <f>G8</f>
        <v>16</v>
      </c>
      <c r="H10" s="40">
        <f>H9</f>
        <v>19</v>
      </c>
      <c r="I10" s="40">
        <f>I7+1</f>
        <v>22</v>
      </c>
      <c r="J10" s="40">
        <f>J8</f>
        <v>24</v>
      </c>
      <c r="K10" s="40">
        <f>K9</f>
        <v>27</v>
      </c>
      <c r="L10" s="40">
        <f>L7+1</f>
        <v>30</v>
      </c>
      <c r="M10" s="41" t="s">
        <v>12</v>
      </c>
    </row>
    <row r="11" spans="1:16" x14ac:dyDescent="0.2">
      <c r="A11" s="21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</row>
    <row r="12" spans="1:16" ht="17" thickBot="1" x14ac:dyDescent="0.25">
      <c r="N12" s="2" t="s">
        <v>27</v>
      </c>
    </row>
    <row r="13" spans="1:16" ht="16" x14ac:dyDescent="0.2">
      <c r="N13" s="42" t="s">
        <v>28</v>
      </c>
      <c r="O13" s="43" t="s">
        <v>42</v>
      </c>
      <c r="P13" s="44" t="s">
        <v>56</v>
      </c>
    </row>
    <row r="14" spans="1:16" x14ac:dyDescent="0.2">
      <c r="N14" s="45" t="s">
        <v>31</v>
      </c>
      <c r="O14" s="33">
        <v>12.5</v>
      </c>
      <c r="P14" s="46">
        <f>O14*106</f>
        <v>1325</v>
      </c>
    </row>
    <row r="15" spans="1:16" ht="57" thickBot="1" x14ac:dyDescent="0.25">
      <c r="N15" s="47" t="s">
        <v>32</v>
      </c>
      <c r="O15" s="33">
        <v>2.5</v>
      </c>
      <c r="P15" s="107">
        <f t="shared" ref="P15:P16" si="0">O15*106</f>
        <v>265</v>
      </c>
    </row>
    <row r="16" spans="1:16" ht="16" x14ac:dyDescent="0.2">
      <c r="B16" s="23"/>
      <c r="C16" s="156" t="s">
        <v>43</v>
      </c>
      <c r="D16" s="156"/>
      <c r="E16" s="24"/>
      <c r="F16" s="25"/>
      <c r="N16" s="45" t="s">
        <v>34</v>
      </c>
      <c r="O16" s="33">
        <v>8.5</v>
      </c>
      <c r="P16" s="46">
        <f t="shared" si="0"/>
        <v>901</v>
      </c>
    </row>
    <row r="17" spans="2:16" ht="15" thickBot="1" x14ac:dyDescent="0.25">
      <c r="B17" s="26"/>
      <c r="C17" s="27" t="s">
        <v>44</v>
      </c>
      <c r="D17" s="27" t="s">
        <v>45</v>
      </c>
      <c r="E17" s="27"/>
      <c r="F17" s="28"/>
      <c r="N17" s="45" t="s">
        <v>35</v>
      </c>
      <c r="O17" s="33">
        <v>1.5</v>
      </c>
      <c r="P17" s="46"/>
    </row>
    <row r="18" spans="2:16" ht="17" thickBot="1" x14ac:dyDescent="0.25">
      <c r="B18" s="26"/>
      <c r="C18" s="29" t="s">
        <v>44</v>
      </c>
      <c r="D18" s="25" t="s">
        <v>46</v>
      </c>
      <c r="E18" s="27"/>
      <c r="F18" s="28"/>
      <c r="N18" s="48" t="s">
        <v>36</v>
      </c>
      <c r="O18" s="49">
        <f>SUM(O14:O17)</f>
        <v>25</v>
      </c>
      <c r="P18" s="50">
        <f>O18*106</f>
        <v>2650</v>
      </c>
    </row>
    <row r="19" spans="2:16" x14ac:dyDescent="0.2">
      <c r="B19" s="26"/>
      <c r="C19" s="27" t="s">
        <v>47</v>
      </c>
      <c r="D19" s="28" t="s">
        <v>48</v>
      </c>
      <c r="E19" s="27" t="s">
        <v>55</v>
      </c>
      <c r="F19" s="28"/>
    </row>
    <row r="20" spans="2:16" ht="15" thickBot="1" x14ac:dyDescent="0.25">
      <c r="B20" s="26"/>
      <c r="C20" s="30" t="s">
        <v>49</v>
      </c>
      <c r="D20" s="31" t="s">
        <v>46</v>
      </c>
      <c r="E20" s="27"/>
      <c r="F20" s="28"/>
    </row>
    <row r="21" spans="2:16" x14ac:dyDescent="0.2">
      <c r="B21" s="26"/>
      <c r="C21" s="27" t="s">
        <v>47</v>
      </c>
      <c r="D21" s="27" t="s">
        <v>50</v>
      </c>
      <c r="E21" s="27"/>
      <c r="F21" s="28"/>
    </row>
    <row r="22" spans="2:16" ht="15" thickBot="1" x14ac:dyDescent="0.25">
      <c r="B22" s="32"/>
      <c r="C22" s="30"/>
      <c r="D22" s="30"/>
      <c r="E22" s="30"/>
      <c r="F22" s="31"/>
    </row>
  </sheetData>
  <mergeCells count="1">
    <mergeCell ref="C16:D16"/>
  </mergeCells>
  <phoneticPr fontId="4" type="noConversion"/>
  <pageMargins left="0.7" right="0.7" top="0.75" bottom="0.75" header="0.3" footer="0.3"/>
  <pageSetup scale="97" orientation="landscape" r:id="rId1"/>
  <colBreaks count="1" manualBreakCount="1">
    <brk id="16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workbookViewId="0">
      <selection activeCell="O31" sqref="O31"/>
    </sheetView>
  </sheetViews>
  <sheetFormatPr baseColWidth="10" defaultColWidth="9" defaultRowHeight="14" x14ac:dyDescent="0.2"/>
  <cols>
    <col min="1" max="1" width="4.796875" style="17" customWidth="1"/>
    <col min="2" max="3" width="6.796875" customWidth="1"/>
    <col min="4" max="4" width="6.796875" style="17" customWidth="1"/>
    <col min="5" max="10" width="6.796875" customWidth="1"/>
    <col min="11" max="12" width="6.796875" style="17" customWidth="1"/>
    <col min="13" max="13" width="6.796875" customWidth="1"/>
    <col min="14" max="16" width="13" customWidth="1"/>
  </cols>
  <sheetData>
    <row r="1" spans="1:13" ht="16" x14ac:dyDescent="0.2">
      <c r="B1" s="2" t="s">
        <v>58</v>
      </c>
    </row>
    <row r="2" spans="1:13" s="16" customFormat="1" ht="15" thickBot="1" x14ac:dyDescent="0.25">
      <c r="A2" s="20"/>
      <c r="B2" s="22">
        <v>1</v>
      </c>
      <c r="C2" s="22">
        <v>2</v>
      </c>
      <c r="D2" s="22">
        <v>3</v>
      </c>
      <c r="E2" s="22">
        <v>4</v>
      </c>
      <c r="F2" s="22">
        <v>5</v>
      </c>
      <c r="G2" s="22">
        <v>6</v>
      </c>
      <c r="H2" s="22">
        <v>7</v>
      </c>
      <c r="I2" s="22">
        <v>8</v>
      </c>
      <c r="J2" s="22">
        <v>9</v>
      </c>
      <c r="K2" s="22">
        <v>10</v>
      </c>
      <c r="L2" s="22">
        <v>11</v>
      </c>
      <c r="M2" s="22">
        <v>12</v>
      </c>
    </row>
    <row r="3" spans="1:13" x14ac:dyDescent="0.2">
      <c r="A3" s="21" t="s">
        <v>10</v>
      </c>
      <c r="B3" s="34">
        <v>1</v>
      </c>
      <c r="C3" s="35">
        <f>B9</f>
        <v>3</v>
      </c>
      <c r="D3" s="35">
        <f>C10</f>
        <v>6</v>
      </c>
      <c r="E3" s="35">
        <f>D10+1</f>
        <v>9</v>
      </c>
      <c r="F3" s="35">
        <f>E9</f>
        <v>11</v>
      </c>
      <c r="G3" s="35">
        <f>F10</f>
        <v>14</v>
      </c>
      <c r="H3" s="35">
        <f>G10+1</f>
        <v>17</v>
      </c>
      <c r="I3" s="35">
        <f>H9</f>
        <v>19</v>
      </c>
      <c r="J3" s="35">
        <f>I10</f>
        <v>22</v>
      </c>
      <c r="K3" s="35">
        <f>J10+1</f>
        <v>25</v>
      </c>
      <c r="L3" s="35">
        <f>K9</f>
        <v>27</v>
      </c>
      <c r="M3" s="36">
        <f>L10</f>
        <v>30</v>
      </c>
    </row>
    <row r="4" spans="1:13" x14ac:dyDescent="0.2">
      <c r="A4" s="21" t="s">
        <v>11</v>
      </c>
      <c r="B4" s="37">
        <f>B3</f>
        <v>1</v>
      </c>
      <c r="C4" s="19">
        <f>B9+1</f>
        <v>4</v>
      </c>
      <c r="D4" s="19">
        <f>C10</f>
        <v>6</v>
      </c>
      <c r="E4" s="19">
        <f>E3</f>
        <v>9</v>
      </c>
      <c r="F4" s="19">
        <f>E9+1</f>
        <v>12</v>
      </c>
      <c r="G4" s="19">
        <f>F10</f>
        <v>14</v>
      </c>
      <c r="H4" s="19">
        <f>H3</f>
        <v>17</v>
      </c>
      <c r="I4" s="19">
        <f>H9+1</f>
        <v>20</v>
      </c>
      <c r="J4" s="19">
        <f>I10</f>
        <v>22</v>
      </c>
      <c r="K4" s="19">
        <f>K3</f>
        <v>25</v>
      </c>
      <c r="L4" s="19">
        <f>K9+1</f>
        <v>28</v>
      </c>
      <c r="M4" s="38">
        <f>L10</f>
        <v>30</v>
      </c>
    </row>
    <row r="5" spans="1:13" x14ac:dyDescent="0.2">
      <c r="A5" s="21" t="s">
        <v>12</v>
      </c>
      <c r="B5" s="37">
        <f>B3</f>
        <v>1</v>
      </c>
      <c r="C5" s="19">
        <f>C4</f>
        <v>4</v>
      </c>
      <c r="D5" s="19">
        <f>C10+1</f>
        <v>7</v>
      </c>
      <c r="E5" s="19">
        <f>E3</f>
        <v>9</v>
      </c>
      <c r="F5" s="19">
        <f>F4</f>
        <v>12</v>
      </c>
      <c r="G5" s="19">
        <f>F10+1</f>
        <v>15</v>
      </c>
      <c r="H5" s="19">
        <f>H3</f>
        <v>17</v>
      </c>
      <c r="I5" s="19">
        <f>I4</f>
        <v>20</v>
      </c>
      <c r="J5" s="19">
        <f>I10+1</f>
        <v>23</v>
      </c>
      <c r="K5" s="19">
        <f>K3</f>
        <v>25</v>
      </c>
      <c r="L5" s="19">
        <f>L4</f>
        <v>28</v>
      </c>
      <c r="M5" s="38">
        <f>L10+1</f>
        <v>31</v>
      </c>
    </row>
    <row r="6" spans="1:13" x14ac:dyDescent="0.2">
      <c r="A6" s="21" t="s">
        <v>37</v>
      </c>
      <c r="B6" s="37">
        <f>B3+1</f>
        <v>2</v>
      </c>
      <c r="C6" s="19">
        <f>C4</f>
        <v>4</v>
      </c>
      <c r="D6" s="19">
        <f>D5</f>
        <v>7</v>
      </c>
      <c r="E6" s="19">
        <f>E3+1</f>
        <v>10</v>
      </c>
      <c r="F6" s="19">
        <f>F4</f>
        <v>12</v>
      </c>
      <c r="G6" s="19">
        <f>G5</f>
        <v>15</v>
      </c>
      <c r="H6" s="19">
        <f>H3+1</f>
        <v>18</v>
      </c>
      <c r="I6" s="19">
        <f>I4</f>
        <v>20</v>
      </c>
      <c r="J6" s="19">
        <f>J5</f>
        <v>23</v>
      </c>
      <c r="K6" s="19">
        <f>K3+1</f>
        <v>26</v>
      </c>
      <c r="L6" s="19">
        <f>L4</f>
        <v>28</v>
      </c>
      <c r="M6" s="38">
        <f>M5</f>
        <v>31</v>
      </c>
    </row>
    <row r="7" spans="1:13" x14ac:dyDescent="0.2">
      <c r="A7" s="21" t="s">
        <v>38</v>
      </c>
      <c r="B7" s="37">
        <f>B6</f>
        <v>2</v>
      </c>
      <c r="C7" s="19">
        <f>C4+1</f>
        <v>5</v>
      </c>
      <c r="D7" s="19">
        <f>D5</f>
        <v>7</v>
      </c>
      <c r="E7" s="19">
        <f>E6</f>
        <v>10</v>
      </c>
      <c r="F7" s="19">
        <f>F4+1</f>
        <v>13</v>
      </c>
      <c r="G7" s="19">
        <f>G5</f>
        <v>15</v>
      </c>
      <c r="H7" s="19">
        <f>H6</f>
        <v>18</v>
      </c>
      <c r="I7" s="19">
        <f>I4+1</f>
        <v>21</v>
      </c>
      <c r="J7" s="19">
        <f>J5</f>
        <v>23</v>
      </c>
      <c r="K7" s="19">
        <f>K6</f>
        <v>26</v>
      </c>
      <c r="L7" s="19">
        <f>L4+1</f>
        <v>29</v>
      </c>
      <c r="M7" s="38">
        <f>M5</f>
        <v>31</v>
      </c>
    </row>
    <row r="8" spans="1:13" x14ac:dyDescent="0.2">
      <c r="A8" s="21" t="s">
        <v>39</v>
      </c>
      <c r="B8" s="37">
        <f>B6</f>
        <v>2</v>
      </c>
      <c r="C8" s="19">
        <f>C7</f>
        <v>5</v>
      </c>
      <c r="D8" s="19">
        <f>D5+1</f>
        <v>8</v>
      </c>
      <c r="E8" s="19">
        <f>E6</f>
        <v>10</v>
      </c>
      <c r="F8" s="19">
        <f>F7</f>
        <v>13</v>
      </c>
      <c r="G8" s="19">
        <f>G5+1</f>
        <v>16</v>
      </c>
      <c r="H8" s="19">
        <f>H6</f>
        <v>18</v>
      </c>
      <c r="I8" s="19">
        <f>I7</f>
        <v>21</v>
      </c>
      <c r="J8" s="19">
        <f>J5+1</f>
        <v>24</v>
      </c>
      <c r="K8" s="19">
        <f>K6</f>
        <v>26</v>
      </c>
      <c r="L8" s="19">
        <f>L7</f>
        <v>29</v>
      </c>
      <c r="M8" s="38" t="s">
        <v>12</v>
      </c>
    </row>
    <row r="9" spans="1:13" x14ac:dyDescent="0.2">
      <c r="A9" s="21" t="s">
        <v>40</v>
      </c>
      <c r="B9" s="37">
        <f>B6+1</f>
        <v>3</v>
      </c>
      <c r="C9" s="19">
        <f>C7</f>
        <v>5</v>
      </c>
      <c r="D9" s="19">
        <f>D8</f>
        <v>8</v>
      </c>
      <c r="E9" s="19">
        <f>E6+1</f>
        <v>11</v>
      </c>
      <c r="F9" s="19">
        <f>F7</f>
        <v>13</v>
      </c>
      <c r="G9" s="19">
        <f>G8</f>
        <v>16</v>
      </c>
      <c r="H9" s="19">
        <f>H6+1</f>
        <v>19</v>
      </c>
      <c r="I9" s="19">
        <f>I7</f>
        <v>21</v>
      </c>
      <c r="J9" s="19">
        <f>J8</f>
        <v>24</v>
      </c>
      <c r="K9" s="19">
        <f>K6+1</f>
        <v>27</v>
      </c>
      <c r="L9" s="19">
        <f>L7</f>
        <v>29</v>
      </c>
      <c r="M9" s="38" t="s">
        <v>12</v>
      </c>
    </row>
    <row r="10" spans="1:13" ht="15" thickBot="1" x14ac:dyDescent="0.25">
      <c r="A10" s="21" t="s">
        <v>41</v>
      </c>
      <c r="B10" s="39">
        <f>B9</f>
        <v>3</v>
      </c>
      <c r="C10" s="40">
        <f>C7+1</f>
        <v>6</v>
      </c>
      <c r="D10" s="40">
        <f>D8</f>
        <v>8</v>
      </c>
      <c r="E10" s="40">
        <f>E9</f>
        <v>11</v>
      </c>
      <c r="F10" s="40">
        <f>F7+1</f>
        <v>14</v>
      </c>
      <c r="G10" s="40">
        <f>G8</f>
        <v>16</v>
      </c>
      <c r="H10" s="40">
        <f>H9</f>
        <v>19</v>
      </c>
      <c r="I10" s="40">
        <f>I7+1</f>
        <v>22</v>
      </c>
      <c r="J10" s="40">
        <f>J8</f>
        <v>24</v>
      </c>
      <c r="K10" s="40">
        <f>K9</f>
        <v>27</v>
      </c>
      <c r="L10" s="40">
        <f>L7+1</f>
        <v>30</v>
      </c>
      <c r="M10" s="41" t="s">
        <v>12</v>
      </c>
    </row>
    <row r="11" spans="1:13" x14ac:dyDescent="0.2">
      <c r="A11"/>
      <c r="D11"/>
      <c r="K11"/>
      <c r="L11"/>
    </row>
    <row r="12" spans="1:13" ht="16" x14ac:dyDescent="0.2">
      <c r="A12"/>
      <c r="B12" s="2" t="s">
        <v>162</v>
      </c>
      <c r="D12"/>
      <c r="K12"/>
      <c r="L12"/>
    </row>
    <row r="13" spans="1:13" ht="15" thickBot="1" x14ac:dyDescent="0.25">
      <c r="A13" s="20"/>
      <c r="B13" s="22">
        <v>1</v>
      </c>
      <c r="C13" s="22">
        <v>2</v>
      </c>
      <c r="D13" s="22">
        <v>3</v>
      </c>
      <c r="E13" s="22">
        <v>4</v>
      </c>
      <c r="F13" s="22">
        <v>5</v>
      </c>
      <c r="G13" s="22">
        <v>6</v>
      </c>
      <c r="H13" s="22">
        <v>7</v>
      </c>
      <c r="I13" s="22">
        <v>8</v>
      </c>
      <c r="J13" s="22">
        <v>9</v>
      </c>
      <c r="K13" s="22">
        <v>10</v>
      </c>
      <c r="L13" s="22">
        <v>11</v>
      </c>
      <c r="M13" s="22">
        <v>12</v>
      </c>
    </row>
    <row r="14" spans="1:13" x14ac:dyDescent="0.2">
      <c r="A14" s="21" t="s">
        <v>10</v>
      </c>
      <c r="B14" s="108" t="s">
        <v>163</v>
      </c>
      <c r="C14" s="109" t="s">
        <v>163</v>
      </c>
      <c r="D14" s="109" t="s">
        <v>163</v>
      </c>
      <c r="E14" s="109" t="s">
        <v>163</v>
      </c>
      <c r="F14" s="109" t="s">
        <v>163</v>
      </c>
      <c r="G14" s="109" t="s">
        <v>163</v>
      </c>
      <c r="H14" s="109" t="s">
        <v>163</v>
      </c>
      <c r="I14" s="109" t="s">
        <v>163</v>
      </c>
      <c r="J14" s="109" t="s">
        <v>163</v>
      </c>
      <c r="K14" s="109" t="s">
        <v>163</v>
      </c>
      <c r="L14" s="109" t="s">
        <v>163</v>
      </c>
      <c r="M14" s="110" t="s">
        <v>163</v>
      </c>
    </row>
    <row r="15" spans="1:13" x14ac:dyDescent="0.2">
      <c r="A15" s="21" t="s">
        <v>11</v>
      </c>
      <c r="B15" s="111" t="s">
        <v>163</v>
      </c>
      <c r="C15" s="112" t="s">
        <v>163</v>
      </c>
      <c r="D15" s="112" t="s">
        <v>163</v>
      </c>
      <c r="E15" s="112" t="s">
        <v>163</v>
      </c>
      <c r="F15" s="112" t="s">
        <v>163</v>
      </c>
      <c r="G15" s="112" t="s">
        <v>163</v>
      </c>
      <c r="H15" s="112" t="s">
        <v>163</v>
      </c>
      <c r="I15" s="112" t="s">
        <v>163</v>
      </c>
      <c r="J15" s="112" t="s">
        <v>163</v>
      </c>
      <c r="K15" s="112" t="s">
        <v>163</v>
      </c>
      <c r="L15" s="112" t="s">
        <v>163</v>
      </c>
      <c r="M15" s="113" t="s">
        <v>163</v>
      </c>
    </row>
    <row r="16" spans="1:13" x14ac:dyDescent="0.2">
      <c r="A16" s="21" t="s">
        <v>12</v>
      </c>
      <c r="B16" s="111" t="s">
        <v>163</v>
      </c>
      <c r="C16" s="112" t="s">
        <v>163</v>
      </c>
      <c r="D16" s="112" t="s">
        <v>163</v>
      </c>
      <c r="E16" s="112" t="s">
        <v>163</v>
      </c>
      <c r="F16" s="112" t="s">
        <v>163</v>
      </c>
      <c r="G16" s="112" t="s">
        <v>163</v>
      </c>
      <c r="H16" s="112" t="s">
        <v>163</v>
      </c>
      <c r="I16" s="112" t="s">
        <v>163</v>
      </c>
      <c r="J16" s="112" t="s">
        <v>163</v>
      </c>
      <c r="K16" s="112" t="s">
        <v>163</v>
      </c>
      <c r="L16" s="112" t="s">
        <v>163</v>
      </c>
      <c r="M16" s="113" t="s">
        <v>163</v>
      </c>
    </row>
    <row r="17" spans="1:13" x14ac:dyDescent="0.2">
      <c r="A17" s="21" t="s">
        <v>37</v>
      </c>
      <c r="B17" s="111" t="s">
        <v>163</v>
      </c>
      <c r="C17" s="112" t="s">
        <v>163</v>
      </c>
      <c r="D17" s="112" t="s">
        <v>163</v>
      </c>
      <c r="E17" s="112" t="s">
        <v>163</v>
      </c>
      <c r="F17" s="112" t="s">
        <v>163</v>
      </c>
      <c r="G17" s="112" t="s">
        <v>163</v>
      </c>
      <c r="H17" s="112" t="s">
        <v>163</v>
      </c>
      <c r="I17" s="112" t="s">
        <v>163</v>
      </c>
      <c r="J17" s="112" t="s">
        <v>163</v>
      </c>
      <c r="K17" s="112" t="s">
        <v>163</v>
      </c>
      <c r="L17" s="112" t="s">
        <v>163</v>
      </c>
      <c r="M17" s="113" t="s">
        <v>163</v>
      </c>
    </row>
    <row r="18" spans="1:13" x14ac:dyDescent="0.2">
      <c r="A18" s="21" t="s">
        <v>38</v>
      </c>
      <c r="B18" s="111" t="s">
        <v>163</v>
      </c>
      <c r="C18" s="112" t="s">
        <v>163</v>
      </c>
      <c r="D18" s="112" t="s">
        <v>163</v>
      </c>
      <c r="E18" s="112" t="s">
        <v>163</v>
      </c>
      <c r="F18" s="112" t="s">
        <v>163</v>
      </c>
      <c r="G18" s="112" t="s">
        <v>163</v>
      </c>
      <c r="H18" s="112" t="s">
        <v>163</v>
      </c>
      <c r="I18" s="112" t="s">
        <v>163</v>
      </c>
      <c r="J18" s="112" t="s">
        <v>163</v>
      </c>
      <c r="K18" s="112" t="s">
        <v>163</v>
      </c>
      <c r="L18" s="112" t="s">
        <v>163</v>
      </c>
      <c r="M18" s="113" t="s">
        <v>163</v>
      </c>
    </row>
    <row r="19" spans="1:13" x14ac:dyDescent="0.2">
      <c r="A19" s="21" t="s">
        <v>39</v>
      </c>
      <c r="B19" s="111" t="s">
        <v>163</v>
      </c>
      <c r="C19" s="112" t="s">
        <v>163</v>
      </c>
      <c r="D19" s="112" t="s">
        <v>163</v>
      </c>
      <c r="E19" s="112" t="s">
        <v>163</v>
      </c>
      <c r="F19" s="112" t="s">
        <v>163</v>
      </c>
      <c r="G19" s="112" t="s">
        <v>163</v>
      </c>
      <c r="H19" s="112" t="s">
        <v>163</v>
      </c>
      <c r="I19" s="112" t="s">
        <v>163</v>
      </c>
      <c r="J19" s="112" t="s">
        <v>163</v>
      </c>
      <c r="K19" s="112" t="s">
        <v>163</v>
      </c>
      <c r="L19" s="112" t="s">
        <v>163</v>
      </c>
      <c r="M19" s="113" t="s">
        <v>163</v>
      </c>
    </row>
    <row r="20" spans="1:13" x14ac:dyDescent="0.2">
      <c r="A20" s="21" t="s">
        <v>40</v>
      </c>
      <c r="B20" s="111" t="s">
        <v>163</v>
      </c>
      <c r="C20" s="112" t="s">
        <v>163</v>
      </c>
      <c r="D20" s="112" t="s">
        <v>163</v>
      </c>
      <c r="E20" s="112" t="s">
        <v>163</v>
      </c>
      <c r="F20" s="112" t="s">
        <v>163</v>
      </c>
      <c r="G20" s="112" t="s">
        <v>163</v>
      </c>
      <c r="H20" s="112" t="s">
        <v>163</v>
      </c>
      <c r="I20" s="112" t="s">
        <v>163</v>
      </c>
      <c r="J20" s="112" t="s">
        <v>163</v>
      </c>
      <c r="K20" s="112" t="s">
        <v>163</v>
      </c>
      <c r="L20" s="112" t="s">
        <v>163</v>
      </c>
      <c r="M20" s="113" t="s">
        <v>163</v>
      </c>
    </row>
    <row r="21" spans="1:13" ht="15" thickBot="1" x14ac:dyDescent="0.25">
      <c r="A21" s="21" t="s">
        <v>41</v>
      </c>
      <c r="B21" s="114" t="s">
        <v>163</v>
      </c>
      <c r="C21" s="115" t="s">
        <v>163</v>
      </c>
      <c r="D21" s="115" t="s">
        <v>163</v>
      </c>
      <c r="E21" s="115" t="s">
        <v>163</v>
      </c>
      <c r="F21" s="115" t="s">
        <v>163</v>
      </c>
      <c r="G21" s="115" t="s">
        <v>163</v>
      </c>
      <c r="H21" s="115" t="s">
        <v>163</v>
      </c>
      <c r="I21" s="115" t="s">
        <v>163</v>
      </c>
      <c r="J21" s="115" t="s">
        <v>163</v>
      </c>
      <c r="K21" s="115" t="s">
        <v>163</v>
      </c>
      <c r="L21" s="115" t="s">
        <v>163</v>
      </c>
      <c r="M21" s="116" t="s">
        <v>163</v>
      </c>
    </row>
    <row r="22" spans="1:13" x14ac:dyDescent="0.2">
      <c r="A22" s="21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</row>
    <row r="23" spans="1:13" ht="16" x14ac:dyDescent="0.2">
      <c r="A23"/>
      <c r="B23" s="2" t="s">
        <v>160</v>
      </c>
      <c r="D23"/>
      <c r="K23"/>
      <c r="L23"/>
    </row>
    <row r="24" spans="1:13" ht="15" thickBot="1" x14ac:dyDescent="0.25">
      <c r="A24" s="20"/>
      <c r="B24" s="22">
        <v>1</v>
      </c>
      <c r="C24" s="22">
        <v>2</v>
      </c>
      <c r="D24" s="22">
        <v>3</v>
      </c>
      <c r="E24" s="22">
        <v>4</v>
      </c>
      <c r="F24" s="22">
        <v>5</v>
      </c>
      <c r="G24" s="22">
        <v>6</v>
      </c>
      <c r="H24" s="22">
        <v>7</v>
      </c>
      <c r="I24" s="22">
        <v>8</v>
      </c>
      <c r="J24" s="22">
        <v>9</v>
      </c>
      <c r="K24" s="22">
        <v>10</v>
      </c>
      <c r="L24" s="22">
        <v>11</v>
      </c>
      <c r="M24" s="22">
        <v>12</v>
      </c>
    </row>
    <row r="25" spans="1:13" x14ac:dyDescent="0.2">
      <c r="A25" s="21" t="s">
        <v>10</v>
      </c>
      <c r="B25" s="34">
        <v>3</v>
      </c>
      <c r="C25" s="35">
        <v>3</v>
      </c>
      <c r="D25" s="35">
        <v>3</v>
      </c>
      <c r="E25" s="35">
        <v>3</v>
      </c>
      <c r="F25" s="35">
        <v>3</v>
      </c>
      <c r="G25" s="35">
        <v>3</v>
      </c>
      <c r="H25" s="35">
        <v>3</v>
      </c>
      <c r="I25" s="35">
        <v>3</v>
      </c>
      <c r="J25" s="35">
        <v>3</v>
      </c>
      <c r="K25" s="35">
        <v>3</v>
      </c>
      <c r="L25" s="35">
        <v>3</v>
      </c>
      <c r="M25" s="36">
        <v>3</v>
      </c>
    </row>
    <row r="26" spans="1:13" x14ac:dyDescent="0.2">
      <c r="A26" s="21" t="s">
        <v>11</v>
      </c>
      <c r="B26" s="37">
        <v>3</v>
      </c>
      <c r="C26" s="19">
        <v>3</v>
      </c>
      <c r="D26" s="19">
        <v>3</v>
      </c>
      <c r="E26" s="19">
        <v>3</v>
      </c>
      <c r="F26" s="19">
        <v>3</v>
      </c>
      <c r="G26" s="19">
        <v>3</v>
      </c>
      <c r="H26" s="19">
        <v>3</v>
      </c>
      <c r="I26" s="19">
        <v>3</v>
      </c>
      <c r="J26" s="19">
        <v>3</v>
      </c>
      <c r="K26" s="19">
        <v>3</v>
      </c>
      <c r="L26" s="19">
        <v>3</v>
      </c>
      <c r="M26" s="38">
        <v>3</v>
      </c>
    </row>
    <row r="27" spans="1:13" x14ac:dyDescent="0.2">
      <c r="A27" s="21" t="s">
        <v>12</v>
      </c>
      <c r="B27" s="37">
        <v>3</v>
      </c>
      <c r="C27" s="19">
        <v>3</v>
      </c>
      <c r="D27" s="19">
        <v>3</v>
      </c>
      <c r="E27" s="19">
        <v>3</v>
      </c>
      <c r="F27" s="19">
        <v>3</v>
      </c>
      <c r="G27" s="19">
        <v>3</v>
      </c>
      <c r="H27" s="19">
        <v>3</v>
      </c>
      <c r="I27" s="19">
        <v>3</v>
      </c>
      <c r="J27" s="19">
        <v>3</v>
      </c>
      <c r="K27" s="19">
        <v>3</v>
      </c>
      <c r="L27" s="19">
        <v>3</v>
      </c>
      <c r="M27" s="38">
        <v>3</v>
      </c>
    </row>
    <row r="28" spans="1:13" x14ac:dyDescent="0.2">
      <c r="A28" s="21" t="s">
        <v>37</v>
      </c>
      <c r="B28" s="37">
        <v>3</v>
      </c>
      <c r="C28" s="19">
        <v>3</v>
      </c>
      <c r="D28" s="19">
        <v>3</v>
      </c>
      <c r="E28" s="19">
        <v>3</v>
      </c>
      <c r="F28" s="19">
        <v>3</v>
      </c>
      <c r="G28" s="19">
        <v>3</v>
      </c>
      <c r="H28" s="19">
        <v>3</v>
      </c>
      <c r="I28" s="19">
        <v>3</v>
      </c>
      <c r="J28" s="19">
        <v>3</v>
      </c>
      <c r="K28" s="19">
        <v>3</v>
      </c>
      <c r="L28" s="19">
        <v>3</v>
      </c>
      <c r="M28" s="38">
        <v>3</v>
      </c>
    </row>
    <row r="29" spans="1:13" x14ac:dyDescent="0.2">
      <c r="A29" s="21" t="s">
        <v>38</v>
      </c>
      <c r="B29" s="37">
        <v>3</v>
      </c>
      <c r="C29" s="19">
        <v>3</v>
      </c>
      <c r="D29" s="19">
        <v>3</v>
      </c>
      <c r="E29" s="19">
        <v>3</v>
      </c>
      <c r="F29" s="19">
        <v>3</v>
      </c>
      <c r="G29" s="19">
        <v>3</v>
      </c>
      <c r="H29" s="19">
        <v>3</v>
      </c>
      <c r="I29" s="19">
        <v>3</v>
      </c>
      <c r="J29" s="19">
        <v>3</v>
      </c>
      <c r="K29" s="19">
        <v>3</v>
      </c>
      <c r="L29" s="19">
        <v>3</v>
      </c>
      <c r="M29" s="38">
        <v>3</v>
      </c>
    </row>
    <row r="30" spans="1:13" x14ac:dyDescent="0.2">
      <c r="A30" s="21" t="s">
        <v>39</v>
      </c>
      <c r="B30" s="37">
        <v>3</v>
      </c>
      <c r="C30" s="19">
        <v>3</v>
      </c>
      <c r="D30" s="19">
        <v>3</v>
      </c>
      <c r="E30" s="19">
        <v>3</v>
      </c>
      <c r="F30" s="19">
        <v>3</v>
      </c>
      <c r="G30" s="19">
        <v>3</v>
      </c>
      <c r="H30" s="19">
        <v>3</v>
      </c>
      <c r="I30" s="19">
        <v>3</v>
      </c>
      <c r="J30" s="19">
        <v>3</v>
      </c>
      <c r="K30" s="19">
        <v>3</v>
      </c>
      <c r="L30" s="19">
        <v>3</v>
      </c>
      <c r="M30" s="38">
        <v>3</v>
      </c>
    </row>
    <row r="31" spans="1:13" x14ac:dyDescent="0.2">
      <c r="A31" s="21" t="s">
        <v>40</v>
      </c>
      <c r="B31" s="37">
        <v>3</v>
      </c>
      <c r="C31" s="19">
        <v>3</v>
      </c>
      <c r="D31" s="19">
        <v>3</v>
      </c>
      <c r="E31" s="19">
        <v>3</v>
      </c>
      <c r="F31" s="19">
        <v>3</v>
      </c>
      <c r="G31" s="19">
        <v>3</v>
      </c>
      <c r="H31" s="19">
        <v>3</v>
      </c>
      <c r="I31" s="19">
        <v>3</v>
      </c>
      <c r="J31" s="19">
        <v>3</v>
      </c>
      <c r="K31" s="19">
        <v>3</v>
      </c>
      <c r="L31" s="19">
        <v>3</v>
      </c>
      <c r="M31" s="38">
        <v>3</v>
      </c>
    </row>
    <row r="32" spans="1:13" ht="15" thickBot="1" x14ac:dyDescent="0.25">
      <c r="A32" s="21" t="s">
        <v>41</v>
      </c>
      <c r="B32" s="39">
        <v>3</v>
      </c>
      <c r="C32" s="40">
        <v>3</v>
      </c>
      <c r="D32" s="40">
        <v>3</v>
      </c>
      <c r="E32" s="40">
        <v>3</v>
      </c>
      <c r="F32" s="40">
        <v>3</v>
      </c>
      <c r="G32" s="40">
        <v>3</v>
      </c>
      <c r="H32" s="40">
        <v>3</v>
      </c>
      <c r="I32" s="40">
        <v>3</v>
      </c>
      <c r="J32" s="40">
        <v>3</v>
      </c>
      <c r="K32" s="40">
        <v>3</v>
      </c>
      <c r="L32" s="40">
        <v>3</v>
      </c>
      <c r="M32" s="41">
        <v>3</v>
      </c>
    </row>
    <row r="33" spans="1:13" x14ac:dyDescent="0.2">
      <c r="D33"/>
      <c r="K33"/>
      <c r="L33"/>
    </row>
    <row r="34" spans="1:13" ht="16" x14ac:dyDescent="0.2">
      <c r="A34"/>
      <c r="B34" s="2" t="s">
        <v>161</v>
      </c>
      <c r="D34"/>
      <c r="K34"/>
      <c r="L34"/>
    </row>
    <row r="35" spans="1:13" ht="15" thickBot="1" x14ac:dyDescent="0.25">
      <c r="A35" s="20"/>
      <c r="B35" s="22">
        <v>1</v>
      </c>
      <c r="C35" s="22">
        <v>2</v>
      </c>
      <c r="D35" s="22">
        <v>3</v>
      </c>
      <c r="E35" s="22">
        <v>4</v>
      </c>
      <c r="F35" s="22">
        <v>5</v>
      </c>
      <c r="G35" s="22">
        <v>6</v>
      </c>
      <c r="H35" s="22">
        <v>7</v>
      </c>
      <c r="I35" s="22">
        <v>8</v>
      </c>
      <c r="J35" s="22">
        <v>9</v>
      </c>
      <c r="K35" s="22">
        <v>10</v>
      </c>
      <c r="L35" s="22">
        <v>11</v>
      </c>
      <c r="M35" s="22">
        <v>12</v>
      </c>
    </row>
    <row r="36" spans="1:13" x14ac:dyDescent="0.2">
      <c r="A36" s="21" t="s">
        <v>10</v>
      </c>
      <c r="B36" s="34">
        <v>0</v>
      </c>
      <c r="C36" s="35">
        <v>0</v>
      </c>
      <c r="D36" s="35">
        <v>0</v>
      </c>
      <c r="E36" s="35">
        <v>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0</v>
      </c>
      <c r="L36" s="35">
        <v>0</v>
      </c>
      <c r="M36" s="36">
        <v>0</v>
      </c>
    </row>
    <row r="37" spans="1:13" x14ac:dyDescent="0.2">
      <c r="A37" s="21" t="s">
        <v>11</v>
      </c>
      <c r="B37" s="37">
        <v>0</v>
      </c>
      <c r="C37" s="19">
        <v>0</v>
      </c>
      <c r="D37" s="19">
        <v>0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38">
        <v>0</v>
      </c>
    </row>
    <row r="38" spans="1:13" x14ac:dyDescent="0.2">
      <c r="A38" s="21" t="s">
        <v>12</v>
      </c>
      <c r="B38" s="37">
        <v>0</v>
      </c>
      <c r="C38" s="19">
        <v>0</v>
      </c>
      <c r="D38" s="19">
        <v>0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38">
        <v>0</v>
      </c>
    </row>
    <row r="39" spans="1:13" x14ac:dyDescent="0.2">
      <c r="A39" s="21" t="s">
        <v>37</v>
      </c>
      <c r="B39" s="37">
        <v>0</v>
      </c>
      <c r="C39" s="19">
        <v>0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s="19">
        <v>0</v>
      </c>
      <c r="M39" s="38">
        <v>0</v>
      </c>
    </row>
    <row r="40" spans="1:13" x14ac:dyDescent="0.2">
      <c r="A40" s="21" t="s">
        <v>38</v>
      </c>
      <c r="B40" s="37">
        <v>0</v>
      </c>
      <c r="C40" s="19">
        <v>0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38">
        <v>0</v>
      </c>
    </row>
    <row r="41" spans="1:13" x14ac:dyDescent="0.2">
      <c r="A41" s="21" t="s">
        <v>39</v>
      </c>
      <c r="B41" s="37">
        <v>0</v>
      </c>
      <c r="C41" s="19">
        <v>0</v>
      </c>
      <c r="D41" s="19">
        <v>0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38">
        <v>0</v>
      </c>
    </row>
    <row r="42" spans="1:13" x14ac:dyDescent="0.2">
      <c r="A42" s="21" t="s">
        <v>40</v>
      </c>
      <c r="B42" s="37">
        <v>0</v>
      </c>
      <c r="C42" s="19">
        <v>0</v>
      </c>
      <c r="D42" s="19">
        <v>0</v>
      </c>
      <c r="E42" s="19">
        <v>0</v>
      </c>
      <c r="F42" s="19">
        <v>0</v>
      </c>
      <c r="G42" s="19">
        <v>0</v>
      </c>
      <c r="H42" s="19">
        <v>0</v>
      </c>
      <c r="I42" s="19">
        <v>0</v>
      </c>
      <c r="J42" s="19">
        <v>0</v>
      </c>
      <c r="K42" s="19">
        <v>0</v>
      </c>
      <c r="L42" s="19">
        <v>0</v>
      </c>
      <c r="M42" s="38">
        <v>0</v>
      </c>
    </row>
    <row r="43" spans="1:13" ht="15" thickBot="1" x14ac:dyDescent="0.25">
      <c r="A43" s="21" t="s">
        <v>41</v>
      </c>
      <c r="B43" s="39">
        <v>0</v>
      </c>
      <c r="C43" s="40">
        <v>0</v>
      </c>
      <c r="D43" s="40">
        <v>0</v>
      </c>
      <c r="E43" s="40">
        <v>0</v>
      </c>
      <c r="F43" s="40">
        <v>0</v>
      </c>
      <c r="G43" s="40">
        <v>0</v>
      </c>
      <c r="H43" s="40">
        <v>0</v>
      </c>
      <c r="I43" s="40">
        <v>0</v>
      </c>
      <c r="J43" s="40">
        <v>0</v>
      </c>
      <c r="K43" s="40">
        <v>0</v>
      </c>
      <c r="L43" s="40">
        <v>0</v>
      </c>
      <c r="M43" s="41">
        <v>0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Primer Sequences</vt:lpstr>
      <vt:lpstr>Primer Dilutions</vt:lpstr>
      <vt:lpstr>Primer Triplex</vt:lpstr>
      <vt:lpstr>Primer Multiplex</vt:lpstr>
      <vt:lpstr>Microsat Lab Notebook</vt:lpstr>
      <vt:lpstr>Microsat Dilutions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 Dodge</dc:creator>
  <cp:lastModifiedBy>Ryan Eckert</cp:lastModifiedBy>
  <cp:lastPrinted>2017-10-04T13:54:08Z</cp:lastPrinted>
  <dcterms:created xsi:type="dcterms:W3CDTF">2016-01-05T16:43:38Z</dcterms:created>
  <dcterms:modified xsi:type="dcterms:W3CDTF">2017-10-04T19:33:49Z</dcterms:modified>
</cp:coreProperties>
</file>