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q stats" sheetId="1" r:id="rId4"/>
    <sheet state="visible" name="raw" sheetId="2" r:id="rId5"/>
    <sheet state="visible" name="clean" sheetId="3" r:id="rId6"/>
    <sheet state="visible" name="zoox" sheetId="4" r:id="rId7"/>
    <sheet state="visible" name="plate maps" sheetId="5" r:id="rId8"/>
    <sheet state="visible" name="resend" sheetId="6" r:id="rId9"/>
    <sheet state="visible" name="plate maps resend" sheetId="7" r:id="rId10"/>
  </sheets>
  <definedNames/>
  <calcPr/>
  <pivotCaches>
    <pivotCache cacheId="0" r:id="rId11"/>
  </pivotCaches>
  <extLst>
    <ext uri="GoogleSheetsCustomDataVersion2">
      <go:sheetsCustomData xmlns:go="http://customooxmlschemas.google.com/" r:id="rId12" roundtripDataChecksum="Yd3WspspI8nm9hsPeQqIWTqWvbT4Qq/Ao6GjLz+rzdE="/>
    </ext>
  </extLst>
</workbook>
</file>

<file path=xl/sharedStrings.xml><?xml version="1.0" encoding="utf-8"?>
<sst xmlns="http://schemas.openxmlformats.org/spreadsheetml/2006/main" count="3943" uniqueCount="867">
  <si>
    <t>Project</t>
  </si>
  <si>
    <t>Sample ID</t>
  </si>
  <si>
    <t>Barcode Sequence</t>
  </si>
  <si>
    <t># Reads</t>
  </si>
  <si>
    <t>Yield (Mbases)</t>
  </si>
  <si>
    <t>Mean Quality Score</t>
  </si>
  <si>
    <t>% Bases &gt;= 30</t>
  </si>
  <si>
    <t>R1 Trimmed</t>
  </si>
  <si>
    <t>R2 Trimmed</t>
  </si>
  <si>
    <t>R1 Filtered</t>
  </si>
  <si>
    <t>R2 Filtered</t>
  </si>
  <si>
    <t>R1 Filter Rate</t>
  </si>
  <si>
    <t>R2 Filter Rate</t>
  </si>
  <si>
    <t>Aligned</t>
  </si>
  <si>
    <t>Alignment Rate</t>
  </si>
  <si>
    <t>30-794323015</t>
  </si>
  <si>
    <t>s001</t>
  </si>
  <si>
    <t>TTCCTCCT+AGGCTATA</t>
  </si>
  <si>
    <t>s002</t>
  </si>
  <si>
    <t>TGATCACG+AGGATAGG</t>
  </si>
  <si>
    <t>s003</t>
  </si>
  <si>
    <t>TGATCACG+TCAGAGCC</t>
  </si>
  <si>
    <t>s004</t>
  </si>
  <si>
    <t>TGATCACG+CTTCGCCT</t>
  </si>
  <si>
    <t>s005</t>
  </si>
  <si>
    <t>TGATCACG+TAAGATTA</t>
  </si>
  <si>
    <t>s006</t>
  </si>
  <si>
    <t>TGATCACG+ACGTCCTG</t>
  </si>
  <si>
    <t>s007</t>
  </si>
  <si>
    <t>TGATCACG+GTCAGTAC</t>
  </si>
  <si>
    <t>s008</t>
  </si>
  <si>
    <t>AAGCGACT+AGGCTATA</t>
  </si>
  <si>
    <t>s009</t>
  </si>
  <si>
    <t>AAGCGACT+GCCTCTAT</t>
  </si>
  <si>
    <t>s010</t>
  </si>
  <si>
    <t>AAGCGACT+AGGATAGG</t>
  </si>
  <si>
    <t>s011</t>
  </si>
  <si>
    <t>AAGCGACT+TCAGAGCC</t>
  </si>
  <si>
    <t>s012</t>
  </si>
  <si>
    <t>TTCCTCCT+GCCTCTAT</t>
  </si>
  <si>
    <t>s013</t>
  </si>
  <si>
    <t>AAGCGACT+CTTCGCCT</t>
  </si>
  <si>
    <t>s014</t>
  </si>
  <si>
    <t>AAGCGACT+TAAGATTA</t>
  </si>
  <si>
    <t>s015</t>
  </si>
  <si>
    <t>AAGCGACT+ACGTCCTG</t>
  </si>
  <si>
    <t>s016</t>
  </si>
  <si>
    <t>AAGCGACT+GTCAGTAC</t>
  </si>
  <si>
    <t>s017</t>
  </si>
  <si>
    <t>AAGCGTTC+AGGCTATA</t>
  </si>
  <si>
    <t>s018</t>
  </si>
  <si>
    <t>AAGCGTTC+GCCTCTAT</t>
  </si>
  <si>
    <t>s019</t>
  </si>
  <si>
    <t>AAGCGTTC+AGGATAGG</t>
  </si>
  <si>
    <t>s020</t>
  </si>
  <si>
    <t>AAGCGTTC+TCAGAGCC</t>
  </si>
  <si>
    <t>s021</t>
  </si>
  <si>
    <t>AAGCGTTC+CTTCGCCT</t>
  </si>
  <si>
    <t>s022</t>
  </si>
  <si>
    <t>AAGCGTTC+TAAGATTA</t>
  </si>
  <si>
    <t>s023</t>
  </si>
  <si>
    <t>AAGCGTTC+ACGTCCTG</t>
  </si>
  <si>
    <t>s024</t>
  </si>
  <si>
    <t>AAGCGTTC+GTCAGTAC</t>
  </si>
  <si>
    <t>s025</t>
  </si>
  <si>
    <t>AAGGCGTA+AGGCTATA</t>
  </si>
  <si>
    <t>s026</t>
  </si>
  <si>
    <t>TTCCTCCT+AGGATAGG</t>
  </si>
  <si>
    <t>s027</t>
  </si>
  <si>
    <t>AAGGCGTA+GCCTCTAT</t>
  </si>
  <si>
    <t>s028</t>
  </si>
  <si>
    <t>TTCCTCCT+TCAGAGCC</t>
  </si>
  <si>
    <t>s029</t>
  </si>
  <si>
    <t>AAGGCGTA+AGGATAGG</t>
  </si>
  <si>
    <t>s030</t>
  </si>
  <si>
    <t>AAGGCGTA+TCAGAGCC</t>
  </si>
  <si>
    <t>s031</t>
  </si>
  <si>
    <t>TTCCTCCT+CTTCGCCT</t>
  </si>
  <si>
    <t>s032</t>
  </si>
  <si>
    <t>AAGGCGTA+CTTCGCCT</t>
  </si>
  <si>
    <t>s033</t>
  </si>
  <si>
    <t>AAGGCGTA+TAAGATTA</t>
  </si>
  <si>
    <t>s034</t>
  </si>
  <si>
    <t>AAGGCGTA+ACGTCCTG</t>
  </si>
  <si>
    <t>s035</t>
  </si>
  <si>
    <t>AAGGCGTA+GTCAGTAC</t>
  </si>
  <si>
    <t>s036</t>
  </si>
  <si>
    <t>CTGATGAG+AGGCTATA</t>
  </si>
  <si>
    <t>s037</t>
  </si>
  <si>
    <t>CTGATGAG+GCCTCTAT</t>
  </si>
  <si>
    <t>s038</t>
  </si>
  <si>
    <t>CTGATGAG+AGGATAGG</t>
  </si>
  <si>
    <t>s039</t>
  </si>
  <si>
    <t>TTCCTCCT+TAAGATTA</t>
  </si>
  <si>
    <t>s040</t>
  </si>
  <si>
    <t>CTGATGAG+TCAGAGCC</t>
  </si>
  <si>
    <t>s041</t>
  </si>
  <si>
    <t>CTGATGAG+CTTCGCCT</t>
  </si>
  <si>
    <t>s042</t>
  </si>
  <si>
    <t>CTGATGAG+TAAGATTA</t>
  </si>
  <si>
    <t>s043</t>
  </si>
  <si>
    <t>CTGATGAG+ACGTCCTG</t>
  </si>
  <si>
    <t>s044</t>
  </si>
  <si>
    <t>CTGATGAG+GTCAGTAC</t>
  </si>
  <si>
    <t>s045</t>
  </si>
  <si>
    <t>GCAGAAGA+AGGCTATA</t>
  </si>
  <si>
    <t>s046</t>
  </si>
  <si>
    <t>GCAGAAGA+GCCTCTAT</t>
  </si>
  <si>
    <t>s047</t>
  </si>
  <si>
    <t>GCAGAAGA+AGGATAGG</t>
  </si>
  <si>
    <t>s048</t>
  </si>
  <si>
    <t>GCAGAAGA+TCAGAGCC</t>
  </si>
  <si>
    <t>s049</t>
  </si>
  <si>
    <t>GCAGAAGA+CTTCGCCT</t>
  </si>
  <si>
    <t>s050</t>
  </si>
  <si>
    <t>TTCCTCCT+ACGTCCTG</t>
  </si>
  <si>
    <t>s051</t>
  </si>
  <si>
    <t>GCAGAAGA+TAAGATTA</t>
  </si>
  <si>
    <t>s052</t>
  </si>
  <si>
    <t>TTCCTCCT+GTCAGTAC</t>
  </si>
  <si>
    <t>s053</t>
  </si>
  <si>
    <t>TGCTTGCT+AGGCTATA</t>
  </si>
  <si>
    <t>s054</t>
  </si>
  <si>
    <t>GCAGAAGA+ACGTCCTG</t>
  </si>
  <si>
    <t>s055</t>
  </si>
  <si>
    <t>GCAGAAGA+GTCAGTAC</t>
  </si>
  <si>
    <t>s056</t>
  </si>
  <si>
    <t>AATCCAGC+AGGCTATA</t>
  </si>
  <si>
    <t>s057</t>
  </si>
  <si>
    <t>TGCTTGCT+GCCTCTAT</t>
  </si>
  <si>
    <t>s058</t>
  </si>
  <si>
    <t>AATCCAGC+GCCTCTAT</t>
  </si>
  <si>
    <t>s059</t>
  </si>
  <si>
    <t>AATCCAGC+AGGATAGG</t>
  </si>
  <si>
    <t>s060</t>
  </si>
  <si>
    <t>AATCCAGC+TCAGAGCC</t>
  </si>
  <si>
    <t>s061</t>
  </si>
  <si>
    <t>AATCCAGC+CTTCGCCT</t>
  </si>
  <si>
    <t>s062</t>
  </si>
  <si>
    <t>AATCCAGC+TAAGATTA</t>
  </si>
  <si>
    <t>s063</t>
  </si>
  <si>
    <t>AATCCAGC+ACGTCCTG</t>
  </si>
  <si>
    <t>s064</t>
  </si>
  <si>
    <t>AATCCAGC+GTCAGTAC</t>
  </si>
  <si>
    <t>s065</t>
  </si>
  <si>
    <t>ACTCGCTA+AGGCTATA</t>
  </si>
  <si>
    <t>s066</t>
  </si>
  <si>
    <t>ACTCGCTA+GCCTCTAT</t>
  </si>
  <si>
    <t>s067</t>
  </si>
  <si>
    <t>ACTCGCTA+AGGATAGG</t>
  </si>
  <si>
    <t>s068</t>
  </si>
  <si>
    <t>ACTCGCTA+TCAGAGCC</t>
  </si>
  <si>
    <t>s069</t>
  </si>
  <si>
    <t>ACTCGCTA+CTTCGCCT</t>
  </si>
  <si>
    <t>s070</t>
  </si>
  <si>
    <t>TGCTTGCT+AGGATAGG</t>
  </si>
  <si>
    <t>s071</t>
  </si>
  <si>
    <t>TGCTTGCT+TCAGAGCC</t>
  </si>
  <si>
    <t>s072</t>
  </si>
  <si>
    <t>ACTCGCTA+TAAGATTA</t>
  </si>
  <si>
    <t>s073</t>
  </si>
  <si>
    <t>TGCTTGCT+CTTCGCCT</t>
  </si>
  <si>
    <t>s074</t>
  </si>
  <si>
    <t>TGCTTGCT+TAAGATTA</t>
  </si>
  <si>
    <t>s075</t>
  </si>
  <si>
    <t>ACTCGCTA+ACGTCCTG</t>
  </si>
  <si>
    <t>s076</t>
  </si>
  <si>
    <t>ACTCGCTA+GTCAGTAC</t>
  </si>
  <si>
    <t>s077</t>
  </si>
  <si>
    <t>GGAGCTAC+AGGCTATA</t>
  </si>
  <si>
    <t>s078</t>
  </si>
  <si>
    <t>GGAGCTAC+GCCTCTAT</t>
  </si>
  <si>
    <t>s079</t>
  </si>
  <si>
    <t>GGAGCTAC+AGGATAGG</t>
  </si>
  <si>
    <t>s080</t>
  </si>
  <si>
    <t>GGAGCTAC+TCAGAGCC</t>
  </si>
  <si>
    <t>s081</t>
  </si>
  <si>
    <t>GGAGCTAC+CTTCGCCT</t>
  </si>
  <si>
    <t>s082</t>
  </si>
  <si>
    <t>GGAGCTAC+TAAGATTA</t>
  </si>
  <si>
    <t>s083</t>
  </si>
  <si>
    <t>TGCTTGCT+ACGTCCTG</t>
  </si>
  <si>
    <t>s084</t>
  </si>
  <si>
    <t>GGAGCTAC+ACGTCCTG</t>
  </si>
  <si>
    <t>s085</t>
  </si>
  <si>
    <t>GGAGCTAC+GTCAGTAC</t>
  </si>
  <si>
    <t>s086</t>
  </si>
  <si>
    <t>GCGTAGTA+AGGCTATA</t>
  </si>
  <si>
    <t>s087</t>
  </si>
  <si>
    <t>GCGTAGTA+GCCTCTAT</t>
  </si>
  <si>
    <t>s088</t>
  </si>
  <si>
    <t>GCGTAGTA+AGGATAGG</t>
  </si>
  <si>
    <t>s089</t>
  </si>
  <si>
    <t>GCGTAGTA+TCAGAGCC</t>
  </si>
  <si>
    <t>s090</t>
  </si>
  <si>
    <t>GCGTAGTA+CTTCGCCT</t>
  </si>
  <si>
    <t>s091</t>
  </si>
  <si>
    <t>GCGTAGTA+TAAGATTA</t>
  </si>
  <si>
    <t>s092</t>
  </si>
  <si>
    <t>GCGTAGTA+ACGTCCTG</t>
  </si>
  <si>
    <t>s093</t>
  </si>
  <si>
    <t>GCGTAGTA+GTCAGTAC</t>
  </si>
  <si>
    <t>s094</t>
  </si>
  <si>
    <t>CGGAGCCT+AGGCTATA</t>
  </si>
  <si>
    <t>s095</t>
  </si>
  <si>
    <t>TGCTTGCT+GTCAGTAC</t>
  </si>
  <si>
    <t>s096</t>
  </si>
  <si>
    <t>CGGAGCCT+GCCTCTAT</t>
  </si>
  <si>
    <t>s097</t>
  </si>
  <si>
    <t>CGGAGCCT+AGGATAGG</t>
  </si>
  <si>
    <t>s098</t>
  </si>
  <si>
    <t>CGGAGCCT+TCAGAGCC</t>
  </si>
  <si>
    <t>s099</t>
  </si>
  <si>
    <t>GGTGATGA+AGGCTATA</t>
  </si>
  <si>
    <t>s100</t>
  </si>
  <si>
    <t>CGGAGCCT+CTTCGCCT</t>
  </si>
  <si>
    <t>s101</t>
  </si>
  <si>
    <t>CGGAGCCT+TAAGATTA</t>
  </si>
  <si>
    <t>s102</t>
  </si>
  <si>
    <t>GGTGATGA+GCCTCTAT</t>
  </si>
  <si>
    <t>s103</t>
  </si>
  <si>
    <t>CGGAGCCT+ACGTCCTG</t>
  </si>
  <si>
    <t>s104</t>
  </si>
  <si>
    <t>CGGAGCCT+GTCAGTAC</t>
  </si>
  <si>
    <t>s105</t>
  </si>
  <si>
    <t>GGTGATGA+AGGATAGG</t>
  </si>
  <si>
    <t>s106</t>
  </si>
  <si>
    <t>TACGCTGC+AGGCTATA</t>
  </si>
  <si>
    <t>s107</t>
  </si>
  <si>
    <t>TACGCTGC+GCCTCTAT</t>
  </si>
  <si>
    <t>s108</t>
  </si>
  <si>
    <t>GGTGATGA+TCAGAGCC</t>
  </si>
  <si>
    <t>s109</t>
  </si>
  <si>
    <t>GGTGATGA+CTTCGCCT</t>
  </si>
  <si>
    <t>s110</t>
  </si>
  <si>
    <t>TACGCTGC+AGGATAGG</t>
  </si>
  <si>
    <t>s111</t>
  </si>
  <si>
    <t>TACGCTGC+TCAGAGCC</t>
  </si>
  <si>
    <t>s112</t>
  </si>
  <si>
    <t>GGTGATGA+TAAGATTA</t>
  </si>
  <si>
    <t>s113</t>
  </si>
  <si>
    <t>TACGCTGC+CTTCGCCT</t>
  </si>
  <si>
    <t>s114</t>
  </si>
  <si>
    <t>GGTGATGA+ACGTCCTG</t>
  </si>
  <si>
    <t>s115</t>
  </si>
  <si>
    <t>GGTGATGA+GTCAGTAC</t>
  </si>
  <si>
    <t>s116</t>
  </si>
  <si>
    <t>TACGCTGC+TAAGATTA</t>
  </si>
  <si>
    <t>s117</t>
  </si>
  <si>
    <t>TACGCTGC+ACGTCCTG</t>
  </si>
  <si>
    <t>s118</t>
  </si>
  <si>
    <t>TACGCTGC+GTCAGTAC</t>
  </si>
  <si>
    <t>s119</t>
  </si>
  <si>
    <t>ATGCGCAG+AGGCTATA</t>
  </si>
  <si>
    <t>s120</t>
  </si>
  <si>
    <t>AACCTACG+AGGCTATA</t>
  </si>
  <si>
    <t>s121</t>
  </si>
  <si>
    <t>ATGCGCAG+GCCTCTAT</t>
  </si>
  <si>
    <t>s122</t>
  </si>
  <si>
    <t>ATGCGCAG+AGGATAGG</t>
  </si>
  <si>
    <t>s123</t>
  </si>
  <si>
    <t>ATGCGCAG+TCAGAGCC</t>
  </si>
  <si>
    <t>s124</t>
  </si>
  <si>
    <t>ATGCGCAG+CTTCGCCT</t>
  </si>
  <si>
    <t>s125</t>
  </si>
  <si>
    <t>ATGCGCAG+TAAGATTA</t>
  </si>
  <si>
    <t>s126</t>
  </si>
  <si>
    <t>ATGCGCAG+ACGTCCTG</t>
  </si>
  <si>
    <t>s127</t>
  </si>
  <si>
    <t>ATGCGCAG+GTCAGTAC</t>
  </si>
  <si>
    <t>s128</t>
  </si>
  <si>
    <t>AACCTACG+GCCTCTAT</t>
  </si>
  <si>
    <t>s129</t>
  </si>
  <si>
    <t>AACCTACG+AGGATAGG</t>
  </si>
  <si>
    <t>s130</t>
  </si>
  <si>
    <t>TAGCGCTC+AGGCTATA</t>
  </si>
  <si>
    <t>s131</t>
  </si>
  <si>
    <t>TAGCGCTC+GCCTCTAT</t>
  </si>
  <si>
    <t>s132</t>
  </si>
  <si>
    <t>TAGCGCTC+AGGATAGG</t>
  </si>
  <si>
    <t>s133</t>
  </si>
  <si>
    <t>TAGCGCTC+TCAGAGCC</t>
  </si>
  <si>
    <t>s134</t>
  </si>
  <si>
    <t>TAGCGCTC+CTTCGCCT</t>
  </si>
  <si>
    <t>s135</t>
  </si>
  <si>
    <t>TAGCGCTC+TAAGATTA</t>
  </si>
  <si>
    <t>s136</t>
  </si>
  <si>
    <t>AACCTACG+TCAGAGCC</t>
  </si>
  <si>
    <t>s137</t>
  </si>
  <si>
    <t>TAGCGCTC+ACGTCCTG</t>
  </si>
  <si>
    <t>s138</t>
  </si>
  <si>
    <t>AACCTACG+CTTCGCCT</t>
  </si>
  <si>
    <t>s139</t>
  </si>
  <si>
    <t>AACCTACG+TAAGATTA</t>
  </si>
  <si>
    <t>s140</t>
  </si>
  <si>
    <t>TAGCGCTC+GTCAGTAC</t>
  </si>
  <si>
    <t>s141</t>
  </si>
  <si>
    <t>ACTGAGCG+AGGCTATA</t>
  </si>
  <si>
    <t>s142</t>
  </si>
  <si>
    <t>ACTGAGCG+GCCTCTAT</t>
  </si>
  <si>
    <t>s143</t>
  </si>
  <si>
    <t>ACTGAGCG+AGGATAGG</t>
  </si>
  <si>
    <t>s144</t>
  </si>
  <si>
    <t>AACCTACG+ACGTCCTG</t>
  </si>
  <si>
    <t>s145</t>
  </si>
  <si>
    <t>AACCTACG+GTCAGTAC</t>
  </si>
  <si>
    <t>s146</t>
  </si>
  <si>
    <t>GGATCTGA+AGGCTATA</t>
  </si>
  <si>
    <t>s147</t>
  </si>
  <si>
    <t>GGATCTGA+GCCTCTAT</t>
  </si>
  <si>
    <t>s148</t>
  </si>
  <si>
    <t>GGATCTGA+AGGATAGG</t>
  </si>
  <si>
    <t>s149</t>
  </si>
  <si>
    <t>ACTGAGCG+TCAGAGCC</t>
  </si>
  <si>
    <t>s150</t>
  </si>
  <si>
    <t>GGATCTGA+TCAGAGCC</t>
  </si>
  <si>
    <t>s151</t>
  </si>
  <si>
    <t>GGATCTGA+CTTCGCCT</t>
  </si>
  <si>
    <t>s152</t>
  </si>
  <si>
    <t>ACTGAGCG+CTTCGCCT</t>
  </si>
  <si>
    <t>s153</t>
  </si>
  <si>
    <t>GGATCTGA+TAAGATTA</t>
  </si>
  <si>
    <t>s154</t>
  </si>
  <si>
    <t>ACTGAGCG+TAAGATTA</t>
  </si>
  <si>
    <t>s155</t>
  </si>
  <si>
    <t>ACTGAGCG+ACGTCCTG</t>
  </si>
  <si>
    <t>s156</t>
  </si>
  <si>
    <t>ACTGAGCG+GTCAGTAC</t>
  </si>
  <si>
    <t>s157</t>
  </si>
  <si>
    <t>s158</t>
  </si>
  <si>
    <t>s159</t>
  </si>
  <si>
    <t>s160</t>
  </si>
  <si>
    <t>s161</t>
  </si>
  <si>
    <t>s162</t>
  </si>
  <si>
    <t>s163</t>
  </si>
  <si>
    <t>s164</t>
  </si>
  <si>
    <t>GGATCTGA+ACGTCCTG</t>
  </si>
  <si>
    <t>s165</t>
  </si>
  <si>
    <t>s166</t>
  </si>
  <si>
    <t>CGATCAGT+AGGCTATA</t>
  </si>
  <si>
    <t>s167</t>
  </si>
  <si>
    <t>CGATCAGT+GCCTCTAT</t>
  </si>
  <si>
    <t>s168</t>
  </si>
  <si>
    <t>CGATCAGT+AGGATAGG</t>
  </si>
  <si>
    <t>s169</t>
  </si>
  <si>
    <t>GGATCTGA+GTCAGTAC</t>
  </si>
  <si>
    <t>s170</t>
  </si>
  <si>
    <t>CGATCAGT+TCAGAGCC</t>
  </si>
  <si>
    <t>s171</t>
  </si>
  <si>
    <t>TGATCACG+AGGCTATA</t>
  </si>
  <si>
    <t>s172</t>
  </si>
  <si>
    <t>CGATCAGT+CTTCGCCT</t>
  </si>
  <si>
    <t>s173</t>
  </si>
  <si>
    <t>TGATCACG+GCCTCTAT</t>
  </si>
  <si>
    <t>s174</t>
  </si>
  <si>
    <t>CGATCAGT+TAAGATTA</t>
  </si>
  <si>
    <t>s175</t>
  </si>
  <si>
    <t>CGATCAGT+ACGTCCTG</t>
  </si>
  <si>
    <t>s176</t>
  </si>
  <si>
    <t>CGATCAGT+GTCAGTAC</t>
  </si>
  <si>
    <t>s177</t>
  </si>
  <si>
    <t>TGCAGCTA+AGGCTATA</t>
  </si>
  <si>
    <t>s178</t>
  </si>
  <si>
    <t>TGCAGCTA+GCCTCTAT</t>
  </si>
  <si>
    <t>s179</t>
  </si>
  <si>
    <t>TGCAGCTA+AGGATAGG</t>
  </si>
  <si>
    <t>s180</t>
  </si>
  <si>
    <t>TGCAGCTA+TCAGAGCC</t>
  </si>
  <si>
    <t>original_order</t>
  </si>
  <si>
    <t>qubit_order</t>
  </si>
  <si>
    <t>qubit_tube</t>
  </si>
  <si>
    <t>original_genet_name</t>
  </si>
  <si>
    <t>genet</t>
  </si>
  <si>
    <t>experiment_number</t>
  </si>
  <si>
    <t>sequencing_type</t>
  </si>
  <si>
    <t>tube_label</t>
  </si>
  <si>
    <t>conc</t>
  </si>
  <si>
    <t>260/280</t>
  </si>
  <si>
    <t>260/230</t>
  </si>
  <si>
    <t>qubit_conc_r1</t>
  </si>
  <si>
    <t>qubit_conc_r2</t>
  </si>
  <si>
    <t>qubit_conc_r3</t>
  </si>
  <si>
    <t>qubit_conc_r4</t>
  </si>
  <si>
    <t>qubit_average</t>
  </si>
  <si>
    <t>notes</t>
  </si>
  <si>
    <t>DNA_volume</t>
  </si>
  <si>
    <t>water</t>
  </si>
  <si>
    <t>na</t>
  </si>
  <si>
    <t>1-OF-2</t>
  </si>
  <si>
    <t>WGS</t>
  </si>
  <si>
    <t>mb23</t>
  </si>
  <si>
    <t>1-OF-3</t>
  </si>
  <si>
    <t>gene_bank</t>
  </si>
  <si>
    <t>2brad</t>
  </si>
  <si>
    <t>DON’T NEED</t>
  </si>
  <si>
    <t>1-OF-4</t>
  </si>
  <si>
    <t>P105</t>
  </si>
  <si>
    <t>15-10</t>
  </si>
  <si>
    <t>P109</t>
  </si>
  <si>
    <t>FIND SAMPLE</t>
  </si>
  <si>
    <t>mb48</t>
  </si>
  <si>
    <t>15-111</t>
  </si>
  <si>
    <t>15-155</t>
  </si>
  <si>
    <t>15-349</t>
  </si>
  <si>
    <t>P197</t>
  </si>
  <si>
    <t>15-350</t>
  </si>
  <si>
    <t>P41</t>
  </si>
  <si>
    <t>P79</t>
  </si>
  <si>
    <t>15-353</t>
  </si>
  <si>
    <t>TubeA</t>
  </si>
  <si>
    <t>15-358</t>
  </si>
  <si>
    <t>P50</t>
  </si>
  <si>
    <t>15-431</t>
  </si>
  <si>
    <t>P53</t>
  </si>
  <si>
    <t>mb49</t>
  </si>
  <si>
    <t>cc5</t>
  </si>
  <si>
    <t>15-71</t>
  </si>
  <si>
    <t>P1_B6</t>
  </si>
  <si>
    <t>P36</t>
  </si>
  <si>
    <t>AE10</t>
  </si>
  <si>
    <t>P195</t>
  </si>
  <si>
    <t>AE3</t>
  </si>
  <si>
    <t>mb13_cc5</t>
  </si>
  <si>
    <t>AE5</t>
  </si>
  <si>
    <t>P82</t>
  </si>
  <si>
    <t>F-1-A</t>
  </si>
  <si>
    <t>P188</t>
  </si>
  <si>
    <t>F12</t>
  </si>
  <si>
    <t>Quarantine</t>
  </si>
  <si>
    <t>P2_G12</t>
  </si>
  <si>
    <t>P184</t>
  </si>
  <si>
    <t>P201</t>
  </si>
  <si>
    <t>F32</t>
  </si>
  <si>
    <t>P19</t>
  </si>
  <si>
    <t>F7</t>
  </si>
  <si>
    <t>P118</t>
  </si>
  <si>
    <t>GB1</t>
  </si>
  <si>
    <t>P27A</t>
  </si>
  <si>
    <t>GB10</t>
  </si>
  <si>
    <t>mb27</t>
  </si>
  <si>
    <t>mb38</t>
  </si>
  <si>
    <t>GB12</t>
  </si>
  <si>
    <t>P194</t>
  </si>
  <si>
    <t>GB13</t>
  </si>
  <si>
    <t>P200</t>
  </si>
  <si>
    <t>GB14</t>
  </si>
  <si>
    <t>P209</t>
  </si>
  <si>
    <t>GB15</t>
  </si>
  <si>
    <t>mb4</t>
  </si>
  <si>
    <t>GB16</t>
  </si>
  <si>
    <t>P20</t>
  </si>
  <si>
    <t>GB17</t>
  </si>
  <si>
    <t>TubeC</t>
  </si>
  <si>
    <t>GB18</t>
  </si>
  <si>
    <t>P185</t>
  </si>
  <si>
    <t>mb62</t>
  </si>
  <si>
    <t>GB19</t>
  </si>
  <si>
    <t>P2_F4</t>
  </si>
  <si>
    <t>P181</t>
  </si>
  <si>
    <t>GB2</t>
  </si>
  <si>
    <t>P179</t>
  </si>
  <si>
    <t>GB20</t>
  </si>
  <si>
    <t>P132</t>
  </si>
  <si>
    <t>mb33_cc5</t>
  </si>
  <si>
    <t>GB21</t>
  </si>
  <si>
    <t>P2_H6</t>
  </si>
  <si>
    <t>P207</t>
  </si>
  <si>
    <t>GB22</t>
  </si>
  <si>
    <t>P180</t>
  </si>
  <si>
    <t>mb73</t>
  </si>
  <si>
    <t>GB23</t>
  </si>
  <si>
    <t>mb3_cc5</t>
  </si>
  <si>
    <t>GB24</t>
  </si>
  <si>
    <t>P88</t>
  </si>
  <si>
    <t>GB25</t>
  </si>
  <si>
    <t>mb2_cc5</t>
  </si>
  <si>
    <t>GB26</t>
  </si>
  <si>
    <t>P211</t>
  </si>
  <si>
    <t>GB27</t>
  </si>
  <si>
    <t>P127</t>
  </si>
  <si>
    <t>GB28</t>
  </si>
  <si>
    <t>mb1</t>
  </si>
  <si>
    <t>GB29</t>
  </si>
  <si>
    <t>P66</t>
  </si>
  <si>
    <t>GB3</t>
  </si>
  <si>
    <t>P122</t>
  </si>
  <si>
    <t>GB30</t>
  </si>
  <si>
    <t>R</t>
  </si>
  <si>
    <t>GB31</t>
  </si>
  <si>
    <t>P187</t>
  </si>
  <si>
    <t>GB4</t>
  </si>
  <si>
    <t>mb28</t>
  </si>
  <si>
    <t>mb32</t>
  </si>
  <si>
    <t>GB5</t>
  </si>
  <si>
    <t>P1_B2</t>
  </si>
  <si>
    <t>mb29_cc5</t>
  </si>
  <si>
    <t>mb39</t>
  </si>
  <si>
    <t>GB6</t>
  </si>
  <si>
    <t>P76</t>
  </si>
  <si>
    <t>GB7</t>
  </si>
  <si>
    <t>P89</t>
  </si>
  <si>
    <t>GB8</t>
  </si>
  <si>
    <t>P86</t>
  </si>
  <si>
    <t>GB9</t>
  </si>
  <si>
    <t>P22</t>
  </si>
  <si>
    <t>label_ruboff</t>
  </si>
  <si>
    <t>P62</t>
  </si>
  <si>
    <t>remove</t>
  </si>
  <si>
    <t>P67</t>
  </si>
  <si>
    <t>P117</t>
  </si>
  <si>
    <t>M10</t>
  </si>
  <si>
    <t>P163</t>
  </si>
  <si>
    <t>mb80</t>
  </si>
  <si>
    <t>M11</t>
  </si>
  <si>
    <t>P137</t>
  </si>
  <si>
    <t>mb67</t>
  </si>
  <si>
    <t>M12</t>
  </si>
  <si>
    <t>P156</t>
  </si>
  <si>
    <t>Out of range</t>
  </si>
  <si>
    <t>mb72</t>
  </si>
  <si>
    <t>M13</t>
  </si>
  <si>
    <t>mb14</t>
  </si>
  <si>
    <t>M14</t>
  </si>
  <si>
    <t>P140</t>
  </si>
  <si>
    <t>M15</t>
  </si>
  <si>
    <t>P161</t>
  </si>
  <si>
    <t>mb81</t>
  </si>
  <si>
    <t>M16</t>
  </si>
  <si>
    <t>P147</t>
  </si>
  <si>
    <t>M17</t>
  </si>
  <si>
    <t>P157</t>
  </si>
  <si>
    <t>mb50</t>
  </si>
  <si>
    <t>M18</t>
  </si>
  <si>
    <t>mb8</t>
  </si>
  <si>
    <t>M19</t>
  </si>
  <si>
    <t>P149</t>
  </si>
  <si>
    <t>mb82</t>
  </si>
  <si>
    <t>M2</t>
  </si>
  <si>
    <t>mb7_cc5</t>
  </si>
  <si>
    <t>mb36</t>
  </si>
  <si>
    <t>M2-AE23</t>
  </si>
  <si>
    <t>P29B</t>
  </si>
  <si>
    <t>M20</t>
  </si>
  <si>
    <t>mb15</t>
  </si>
  <si>
    <t>M21</t>
  </si>
  <si>
    <t>P160</t>
  </si>
  <si>
    <t>M22</t>
  </si>
  <si>
    <t>mb30_cc5</t>
  </si>
  <si>
    <t>M23</t>
  </si>
  <si>
    <t>P175</t>
  </si>
  <si>
    <t>mb69</t>
  </si>
  <si>
    <t>M24</t>
  </si>
  <si>
    <t>P168</t>
  </si>
  <si>
    <t>mb70</t>
  </si>
  <si>
    <t>M26</t>
  </si>
  <si>
    <t>P171</t>
  </si>
  <si>
    <t>M27</t>
  </si>
  <si>
    <t>mb5_cc5</t>
  </si>
  <si>
    <t>M28</t>
  </si>
  <si>
    <t>P173</t>
  </si>
  <si>
    <t>M29</t>
  </si>
  <si>
    <t>mb6_cc5</t>
  </si>
  <si>
    <t>mb9_cc5</t>
  </si>
  <si>
    <t>M3</t>
  </si>
  <si>
    <t>P151</t>
  </si>
  <si>
    <t>M30</t>
  </si>
  <si>
    <t>P150</t>
  </si>
  <si>
    <t>mb83</t>
  </si>
  <si>
    <t>M31</t>
  </si>
  <si>
    <t>mb42_cc5</t>
  </si>
  <si>
    <t>M32</t>
  </si>
  <si>
    <t>P162</t>
  </si>
  <si>
    <t>M33</t>
  </si>
  <si>
    <t>P169</t>
  </si>
  <si>
    <t>mb79</t>
  </si>
  <si>
    <t>M34</t>
  </si>
  <si>
    <t>P159</t>
  </si>
  <si>
    <t>mb74</t>
  </si>
  <si>
    <t>M35</t>
  </si>
  <si>
    <t>P133</t>
  </si>
  <si>
    <t>M36</t>
  </si>
  <si>
    <t>P145</t>
  </si>
  <si>
    <t>M4</t>
  </si>
  <si>
    <t>mb22</t>
  </si>
  <si>
    <t>M5</t>
  </si>
  <si>
    <t>P174</t>
  </si>
  <si>
    <t>mb71</t>
  </si>
  <si>
    <t>M6</t>
  </si>
  <si>
    <t>O</t>
  </si>
  <si>
    <t>M7</t>
  </si>
  <si>
    <t>P158</t>
  </si>
  <si>
    <t>mb68</t>
  </si>
  <si>
    <t>M8</t>
  </si>
  <si>
    <t>P2_D1</t>
  </si>
  <si>
    <t>OF1</t>
  </si>
  <si>
    <t>L</t>
  </si>
  <si>
    <t>DIDN’T MEASURE</t>
  </si>
  <si>
    <t>P87</t>
  </si>
  <si>
    <t>OF100</t>
  </si>
  <si>
    <t>TubeB</t>
  </si>
  <si>
    <t>OF101</t>
  </si>
  <si>
    <t>P176</t>
  </si>
  <si>
    <t>OF11</t>
  </si>
  <si>
    <t>mb19_cc5</t>
  </si>
  <si>
    <t>OF125</t>
  </si>
  <si>
    <t>N</t>
  </si>
  <si>
    <t>P33</t>
  </si>
  <si>
    <t>P80</t>
  </si>
  <si>
    <t>OF126</t>
  </si>
  <si>
    <t>P100</t>
  </si>
  <si>
    <t>OF132</t>
  </si>
  <si>
    <t>P78</t>
  </si>
  <si>
    <t>OF2</t>
  </si>
  <si>
    <t>P104</t>
  </si>
  <si>
    <t>OF200</t>
  </si>
  <si>
    <t>P2_H11</t>
  </si>
  <si>
    <t>P212</t>
  </si>
  <si>
    <t>mb24</t>
  </si>
  <si>
    <t>OF201</t>
  </si>
  <si>
    <t>mb35_cc5</t>
  </si>
  <si>
    <t>OF202</t>
  </si>
  <si>
    <t>P112</t>
  </si>
  <si>
    <t>mb51</t>
  </si>
  <si>
    <t>OF21</t>
  </si>
  <si>
    <t>P55</t>
  </si>
  <si>
    <t>P72</t>
  </si>
  <si>
    <t>mb59</t>
  </si>
  <si>
    <t>OF211</t>
  </si>
  <si>
    <t>P107</t>
  </si>
  <si>
    <t>mb52</t>
  </si>
  <si>
    <t>OF22</t>
  </si>
  <si>
    <t>P40</t>
  </si>
  <si>
    <t>OF23</t>
  </si>
  <si>
    <t>P45</t>
  </si>
  <si>
    <t>P190</t>
  </si>
  <si>
    <t>OF232</t>
  </si>
  <si>
    <t>P37</t>
  </si>
  <si>
    <t>OF263</t>
  </si>
  <si>
    <t>P97</t>
  </si>
  <si>
    <t>OF3</t>
  </si>
  <si>
    <t>P84</t>
  </si>
  <si>
    <t>P116</t>
  </si>
  <si>
    <t>OF32</t>
  </si>
  <si>
    <t>P63</t>
  </si>
  <si>
    <t>OF354</t>
  </si>
  <si>
    <t>P1_H5</t>
  </si>
  <si>
    <t>P110</t>
  </si>
  <si>
    <t>OF373</t>
  </si>
  <si>
    <t>OF393</t>
  </si>
  <si>
    <t>P34</t>
  </si>
  <si>
    <t>P93</t>
  </si>
  <si>
    <t>P121</t>
  </si>
  <si>
    <t>OF416</t>
  </si>
  <si>
    <t>P98</t>
  </si>
  <si>
    <t>OF423</t>
  </si>
  <si>
    <t>P103</t>
  </si>
  <si>
    <t>mb45</t>
  </si>
  <si>
    <t>OF434</t>
  </si>
  <si>
    <t>P39</t>
  </si>
  <si>
    <t>OF443</t>
  </si>
  <si>
    <t>mb25</t>
  </si>
  <si>
    <t>OF453</t>
  </si>
  <si>
    <t>OF457</t>
  </si>
  <si>
    <t>P210</t>
  </si>
  <si>
    <t>OF46</t>
  </si>
  <si>
    <t>P123</t>
  </si>
  <si>
    <t>OF464</t>
  </si>
  <si>
    <t>P91</t>
  </si>
  <si>
    <t>OF483</t>
  </si>
  <si>
    <t>P77</t>
  </si>
  <si>
    <t>P120</t>
  </si>
  <si>
    <t>OF5</t>
  </si>
  <si>
    <t>P48</t>
  </si>
  <si>
    <t>OF509</t>
  </si>
  <si>
    <t>P213</t>
  </si>
  <si>
    <t>OF512</t>
  </si>
  <si>
    <t>mb41</t>
  </si>
  <si>
    <t>OF554</t>
  </si>
  <si>
    <t>P2_H4</t>
  </si>
  <si>
    <t>P205</t>
  </si>
  <si>
    <t>OF559</t>
  </si>
  <si>
    <t>P58</t>
  </si>
  <si>
    <t>mb46</t>
  </si>
  <si>
    <t>OF56</t>
  </si>
  <si>
    <t>P196</t>
  </si>
  <si>
    <t>OF566</t>
  </si>
  <si>
    <t>P56</t>
  </si>
  <si>
    <t>OF569</t>
  </si>
  <si>
    <t>P57</t>
  </si>
  <si>
    <t>OF57</t>
  </si>
  <si>
    <t>mb40</t>
  </si>
  <si>
    <t>OF58</t>
  </si>
  <si>
    <t>mb55</t>
  </si>
  <si>
    <t>OF592</t>
  </si>
  <si>
    <t>P52</t>
  </si>
  <si>
    <t>P191</t>
  </si>
  <si>
    <t>OF602</t>
  </si>
  <si>
    <t>P90</t>
  </si>
  <si>
    <t>OF608</t>
  </si>
  <si>
    <t>P108</t>
  </si>
  <si>
    <t>OF61</t>
  </si>
  <si>
    <t>mb56</t>
  </si>
  <si>
    <t>OF628</t>
  </si>
  <si>
    <t>OF635</t>
  </si>
  <si>
    <t>P198</t>
  </si>
  <si>
    <t>OF649</t>
  </si>
  <si>
    <t>P101</t>
  </si>
  <si>
    <t>P186</t>
  </si>
  <si>
    <t>OF654</t>
  </si>
  <si>
    <t>P38</t>
  </si>
  <si>
    <t>mb57</t>
  </si>
  <si>
    <t>OF655</t>
  </si>
  <si>
    <t>P68</t>
  </si>
  <si>
    <t>P113</t>
  </si>
  <si>
    <t>OF656</t>
  </si>
  <si>
    <t>Q</t>
  </si>
  <si>
    <t>OF657</t>
  </si>
  <si>
    <t>P192</t>
  </si>
  <si>
    <t>mb58</t>
  </si>
  <si>
    <t>OF662</t>
  </si>
  <si>
    <t>P2_G4</t>
  </si>
  <si>
    <t>mb21</t>
  </si>
  <si>
    <t>mb54</t>
  </si>
  <si>
    <t>OF674</t>
  </si>
  <si>
    <t>mb43</t>
  </si>
  <si>
    <t>OF677</t>
  </si>
  <si>
    <t>OF679</t>
  </si>
  <si>
    <t>OF680</t>
  </si>
  <si>
    <t>P61</t>
  </si>
  <si>
    <t>P73</t>
  </si>
  <si>
    <t>OF682</t>
  </si>
  <si>
    <t>P106</t>
  </si>
  <si>
    <t>mb31_cc5</t>
  </si>
  <si>
    <t>OF683</t>
  </si>
  <si>
    <t>mb34</t>
  </si>
  <si>
    <t>OF684</t>
  </si>
  <si>
    <t>P46</t>
  </si>
  <si>
    <t>mb47</t>
  </si>
  <si>
    <t>OF687</t>
  </si>
  <si>
    <t>P102</t>
  </si>
  <si>
    <t>OF689</t>
  </si>
  <si>
    <t>P23A</t>
  </si>
  <si>
    <t>OF693</t>
  </si>
  <si>
    <t>mb44</t>
  </si>
  <si>
    <t>OF696</t>
  </si>
  <si>
    <t>OF700</t>
  </si>
  <si>
    <t>I</t>
  </si>
  <si>
    <t>P60</t>
  </si>
  <si>
    <t>P92</t>
  </si>
  <si>
    <t>OF701</t>
  </si>
  <si>
    <t>P44</t>
  </si>
  <si>
    <t>OF705</t>
  </si>
  <si>
    <t>P75</t>
  </si>
  <si>
    <t>OF733</t>
  </si>
  <si>
    <t>P59</t>
  </si>
  <si>
    <t xml:space="preserve">P59_cc5 </t>
  </si>
  <si>
    <t>mb53</t>
  </si>
  <si>
    <t>mb61</t>
  </si>
  <si>
    <t>OF745</t>
  </si>
  <si>
    <t>P65</t>
  </si>
  <si>
    <t>OF75</t>
  </si>
  <si>
    <t>P115</t>
  </si>
  <si>
    <t>OF755</t>
  </si>
  <si>
    <t>mb77</t>
  </si>
  <si>
    <t>OF758</t>
  </si>
  <si>
    <t>K</t>
  </si>
  <si>
    <t>OF759</t>
  </si>
  <si>
    <t>P99</t>
  </si>
  <si>
    <t>mb78</t>
  </si>
  <si>
    <t>OF76</t>
  </si>
  <si>
    <t>P111</t>
  </si>
  <si>
    <t>OF793</t>
  </si>
  <si>
    <t>P49</t>
  </si>
  <si>
    <t>mb66</t>
  </si>
  <si>
    <t>OF8</t>
  </si>
  <si>
    <t>mb60</t>
  </si>
  <si>
    <t>OF96</t>
  </si>
  <si>
    <t>mb16</t>
  </si>
  <si>
    <t>OF97</t>
  </si>
  <si>
    <t>P143</t>
  </si>
  <si>
    <t>OF98</t>
  </si>
  <si>
    <t>mb26</t>
  </si>
  <si>
    <t>OF99</t>
  </si>
  <si>
    <t>mb20</t>
  </si>
  <si>
    <t>mb37</t>
  </si>
  <si>
    <t>S227</t>
  </si>
  <si>
    <t>mb75</t>
  </si>
  <si>
    <t>S31</t>
  </si>
  <si>
    <t>P35</t>
  </si>
  <si>
    <t>S335</t>
  </si>
  <si>
    <t>P119</t>
  </si>
  <si>
    <t>S373</t>
  </si>
  <si>
    <t>mb11_cc5</t>
  </si>
  <si>
    <t>S378</t>
  </si>
  <si>
    <t>P2_E7</t>
  </si>
  <si>
    <t>P2_E12</t>
  </si>
  <si>
    <t>P177</t>
  </si>
  <si>
    <t>S439</t>
  </si>
  <si>
    <t>mb17</t>
  </si>
  <si>
    <t>S483</t>
  </si>
  <si>
    <t>P202</t>
  </si>
  <si>
    <t>mb76</t>
  </si>
  <si>
    <t>S503</t>
  </si>
  <si>
    <t>mb10_cc5</t>
  </si>
  <si>
    <t>S509</t>
  </si>
  <si>
    <t>M</t>
  </si>
  <si>
    <t>P114</t>
  </si>
  <si>
    <t>S564</t>
  </si>
  <si>
    <t>S575</t>
  </si>
  <si>
    <t>HAVE MB SAMPLE ALREADY</t>
  </si>
  <si>
    <t>mb12_cc5</t>
  </si>
  <si>
    <t>S59</t>
  </si>
  <si>
    <t>P146</t>
  </si>
  <si>
    <t>mb63</t>
  </si>
  <si>
    <t>S630</t>
  </si>
  <si>
    <t>P43</t>
  </si>
  <si>
    <t>mb64</t>
  </si>
  <si>
    <t>UK 36</t>
  </si>
  <si>
    <t>P94</t>
  </si>
  <si>
    <t>UK25</t>
  </si>
  <si>
    <t>mb18</t>
  </si>
  <si>
    <t>mb65</t>
  </si>
  <si>
    <t>sampleid</t>
  </si>
  <si>
    <t>Nanodrop conc</t>
  </si>
  <si>
    <t>NOTES</t>
  </si>
  <si>
    <t>elution_volume</t>
  </si>
  <si>
    <t>volume_left</t>
  </si>
  <si>
    <t>concentration</t>
  </si>
  <si>
    <t>DNA_vol</t>
  </si>
  <si>
    <t>NO</t>
  </si>
  <si>
    <t>YES</t>
  </si>
  <si>
    <t>P21</t>
  </si>
  <si>
    <t>did not redo this, should be fine it just under 20</t>
  </si>
  <si>
    <t>will be fine, right at 20</t>
  </si>
  <si>
    <t>both extractions failed (ours and mb)</t>
  </si>
  <si>
    <t>only 1 extraction which failed</t>
  </si>
  <si>
    <t>one extract and failed</t>
  </si>
  <si>
    <t>yes</t>
  </si>
  <si>
    <t>both extract failed</t>
  </si>
  <si>
    <t>Genotype</t>
  </si>
  <si>
    <t>Symbiodinium</t>
  </si>
  <si>
    <t>Breviolum</t>
  </si>
  <si>
    <t>Cladocopium</t>
  </si>
  <si>
    <t>Durusdinium</t>
  </si>
  <si>
    <t>COUNTA of Genotype</t>
  </si>
  <si>
    <t>technical reps</t>
  </si>
  <si>
    <t>Grand Total</t>
  </si>
  <si>
    <t>Dilution Plate 1 Layout</t>
  </si>
  <si>
    <t>Dilution Plate 2 Layout</t>
  </si>
  <si>
    <t>A</t>
  </si>
  <si>
    <t>B</t>
  </si>
  <si>
    <t>C</t>
  </si>
  <si>
    <t>D</t>
  </si>
  <si>
    <t>E</t>
  </si>
  <si>
    <t>F</t>
  </si>
  <si>
    <t>G</t>
  </si>
  <si>
    <t>H</t>
  </si>
  <si>
    <t>Dilution Plate 1 µL NFW</t>
  </si>
  <si>
    <t>Dilution Plate 2 µL NFW</t>
  </si>
  <si>
    <t>Dilution Plate 1 µL DNA</t>
  </si>
  <si>
    <t>Dilution Plate 2 µL DNA</t>
  </si>
  <si>
    <t>Dilution Plate 1 Tube IDs</t>
  </si>
  <si>
    <t>Dilution Plate 2 Tube IDs</t>
  </si>
  <si>
    <t>volume_taken</t>
  </si>
  <si>
    <t>total_DNA</t>
  </si>
  <si>
    <t>Dilution Plate 3 Layout</t>
  </si>
  <si>
    <t>Dilution Plate 4 Layout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</si>
</sst>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6">
    <font>
      <sz val="12.0"/>
      <color theme="1"/>
      <name val="Calibri"/>
      <scheme val="minor"/>
    </font>
    <font>
      <b/>
      <sz val="11.0"/>
      <color rgb="FF000000"/>
      <name val="&quot;Aptos Narrow&quot;"/>
    </font>
    <font>
      <b/>
      <color theme="1"/>
      <name val="Calibri"/>
      <scheme val="minor"/>
    </font>
    <font>
      <sz val="11.0"/>
      <color rgb="FF000000"/>
      <name val="&quot;Aptos Narrow&quot;"/>
    </font>
    <font>
      <sz val="12.0"/>
      <color rgb="FF333333"/>
      <name val="Helvetica Neue"/>
    </font>
    <font>
      <sz val="12.0"/>
      <color theme="1"/>
      <name val="Calibri"/>
    </font>
    <font>
      <color theme="1"/>
      <name val="Calibri"/>
      <scheme val="minor"/>
    </font>
    <font>
      <strike/>
      <sz val="12.0"/>
      <color theme="1"/>
      <name val="Calibri"/>
    </font>
    <font>
      <strike/>
      <sz val="10.0"/>
      <color theme="1"/>
      <name val="Arial"/>
    </font>
    <font>
      <sz val="10.0"/>
      <color theme="1"/>
      <name val="Arial"/>
    </font>
    <font>
      <sz val="12.0"/>
      <color rgb="FF000000"/>
      <name val="Calibri"/>
    </font>
    <font>
      <color rgb="FF006100"/>
      <name val="Arial"/>
    </font>
    <font>
      <sz val="12.0"/>
      <color rgb="FF006100"/>
      <name val="Calibri"/>
    </font>
    <font>
      <sz val="12.0"/>
      <color rgb="FF9C0006"/>
      <name val="Calibri"/>
    </font>
    <font>
      <color theme="1"/>
      <name val="Arial"/>
    </font>
    <font>
      <b/>
      <sz val="12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C6EFCE"/>
        <bgColor rgb="FFC6EFCE"/>
      </patternFill>
    </fill>
    <fill>
      <patternFill patternType="solid">
        <fgColor rgb="FFF4CCCC"/>
        <bgColor rgb="FFF4CCCC"/>
      </patternFill>
    </fill>
  </fills>
  <borders count="10">
    <border/>
    <border>
      <top style="thin">
        <color rgb="FFDDDDDD"/>
      </top>
      <bottom style="thin">
        <color rgb="FFDDDDDD"/>
      </bottom>
    </border>
    <border>
      <bottom style="thin">
        <color rgb="FFDDDDDD"/>
      </bottom>
    </border>
    <border>
      <left style="thin">
        <color rgb="FF000000"/>
      </left>
    </border>
    <border>
      <left/>
      <right/>
      <top/>
      <bottom/>
    </border>
    <border>
      <left style="thin">
        <color rgb="FF000000"/>
      </left>
      <right/>
      <top/>
      <bottom/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1" fillId="2" fontId="4" numFmtId="10" xfId="0" applyAlignment="1" applyBorder="1" applyFill="1" applyFont="1" applyNumberFormat="1">
      <alignment horizontal="right" vertical="top"/>
    </xf>
    <xf borderId="0" fillId="0" fontId="5" numFmtId="0" xfId="0" applyAlignment="1" applyFont="1">
      <alignment horizontal="right" vertical="bottom"/>
    </xf>
    <xf borderId="0" fillId="0" fontId="6" numFmtId="164" xfId="0" applyFont="1" applyNumberFormat="1"/>
    <xf borderId="2" fillId="2" fontId="4" numFmtId="10" xfId="0" applyAlignment="1" applyBorder="1" applyFont="1" applyNumberFormat="1">
      <alignment horizontal="right" vertical="top"/>
    </xf>
    <xf borderId="0" fillId="2" fontId="4" numFmtId="10" xfId="0" applyAlignment="1" applyFont="1" applyNumberFormat="1">
      <alignment horizontal="right" vertical="top"/>
    </xf>
    <xf borderId="0" fillId="0" fontId="6" numFmtId="0" xfId="0" applyFont="1"/>
    <xf borderId="3" fillId="0" fontId="5" numFmtId="0" xfId="0" applyBorder="1" applyFont="1"/>
    <xf borderId="0" fillId="0" fontId="7" numFmtId="0" xfId="0" applyFont="1"/>
    <xf borderId="0" fillId="0" fontId="8" numFmtId="0" xfId="0" applyFont="1"/>
    <xf borderId="3" fillId="0" fontId="7" numFmtId="0" xfId="0" applyBorder="1" applyFont="1"/>
    <xf borderId="0" fillId="0" fontId="9" numFmtId="0" xfId="0" applyFont="1"/>
    <xf borderId="3" fillId="0" fontId="9" numFmtId="0" xfId="0" applyBorder="1" applyFont="1"/>
    <xf borderId="3" fillId="3" fontId="5" numFmtId="0" xfId="0" applyBorder="1" applyFill="1" applyFont="1"/>
    <xf borderId="4" fillId="0" fontId="9" numFmtId="0" xfId="0" applyBorder="1" applyFont="1"/>
    <xf borderId="0" fillId="0" fontId="10" numFmtId="0" xfId="0" applyAlignment="1" applyFont="1">
      <alignment horizontal="right" readingOrder="0" shrinkToFit="0" vertical="bottom" wrapText="0"/>
    </xf>
    <xf borderId="0" fillId="4" fontId="8" numFmtId="0" xfId="0" applyFill="1" applyFont="1"/>
    <xf borderId="0" fillId="4" fontId="9" numFmtId="0" xfId="0" applyFont="1"/>
    <xf borderId="5" fillId="3" fontId="5" numFmtId="0" xfId="0" applyBorder="1" applyFont="1"/>
    <xf borderId="3" fillId="0" fontId="8" numFmtId="0" xfId="0" applyBorder="1" applyFont="1"/>
    <xf borderId="5" fillId="0" fontId="5" numFmtId="0" xfId="0" applyBorder="1" applyFont="1"/>
    <xf borderId="5" fillId="0" fontId="7" numFmtId="0" xfId="0" applyBorder="1" applyFont="1"/>
    <xf borderId="4" fillId="0" fontId="8" numFmtId="0" xfId="0" applyBorder="1" applyFont="1"/>
    <xf borderId="0" fillId="0" fontId="10" numFmtId="0" xfId="0" applyAlignment="1" applyFont="1">
      <alignment readingOrder="0" shrinkToFit="0" vertical="bottom" wrapText="0"/>
    </xf>
    <xf borderId="4" fillId="4" fontId="8" numFmtId="0" xfId="0" applyBorder="1" applyFont="1"/>
    <xf borderId="4" fillId="4" fontId="9" numFmtId="0" xfId="0" applyBorder="1" applyFont="1"/>
    <xf borderId="0" fillId="0" fontId="6" numFmtId="0" xfId="0" applyAlignment="1" applyFont="1">
      <alignment readingOrder="0"/>
    </xf>
    <xf borderId="3" fillId="0" fontId="5" numFmtId="0" xfId="0" applyAlignment="1" applyBorder="1" applyFont="1">
      <alignment readingOrder="0"/>
    </xf>
    <xf borderId="3" fillId="0" fontId="6" numFmtId="0" xfId="0" applyAlignment="1" applyBorder="1" applyFont="1">
      <alignment readingOrder="0"/>
    </xf>
    <xf borderId="0" fillId="5" fontId="11" numFmtId="0" xfId="0" applyAlignment="1" applyFill="1" applyFont="1">
      <alignment horizontal="right" readingOrder="0" shrinkToFit="0" vertical="bottom" wrapText="0"/>
    </xf>
    <xf borderId="0" fillId="0" fontId="6" numFmtId="4" xfId="0" applyFont="1" applyNumberFormat="1"/>
    <xf borderId="0" fillId="0" fontId="9" numFmtId="0" xfId="0" applyAlignment="1" applyFont="1">
      <alignment readingOrder="0"/>
    </xf>
    <xf borderId="0" fillId="5" fontId="12" numFmtId="0" xfId="0" applyAlignment="1" applyFont="1">
      <alignment horizontal="right" readingOrder="0" shrinkToFit="0" vertical="bottom" wrapText="0"/>
    </xf>
    <xf borderId="0" fillId="0" fontId="6" numFmtId="4" xfId="0" applyAlignment="1" applyFont="1" applyNumberFormat="1">
      <alignment readingOrder="0"/>
    </xf>
    <xf borderId="0" fillId="0" fontId="6" numFmtId="3" xfId="0" applyFont="1" applyNumberFormat="1"/>
    <xf borderId="0" fillId="0" fontId="13" numFmtId="0" xfId="0" applyAlignment="1" applyFont="1">
      <alignment horizontal="right" readingOrder="0" shrinkToFit="0" vertical="bottom" wrapText="0"/>
    </xf>
    <xf borderId="0" fillId="6" fontId="6" numFmtId="0" xfId="0" applyAlignment="1" applyFill="1" applyFont="1">
      <alignment readingOrder="0"/>
    </xf>
    <xf borderId="0" fillId="6" fontId="6" numFmtId="0" xfId="0" applyFont="1"/>
    <xf borderId="0" fillId="6" fontId="9" numFmtId="0" xfId="0" applyFont="1"/>
    <xf borderId="0" fillId="6" fontId="9" numFmtId="0" xfId="0" applyAlignment="1" applyFont="1">
      <alignment readingOrder="0"/>
    </xf>
    <xf borderId="3" fillId="6" fontId="5" numFmtId="0" xfId="0" applyBorder="1" applyFont="1"/>
    <xf borderId="0" fillId="6" fontId="6" numFmtId="4" xfId="0" applyFont="1" applyNumberFormat="1"/>
    <xf borderId="3" fillId="6" fontId="6" numFmtId="0" xfId="0" applyAlignment="1" applyBorder="1" applyFont="1">
      <alignment readingOrder="0"/>
    </xf>
    <xf borderId="0" fillId="6" fontId="10" numFmtId="0" xfId="0" applyAlignment="1" applyFont="1">
      <alignment horizontal="right" readingOrder="0" shrinkToFit="0" vertical="bottom" wrapText="0"/>
    </xf>
    <xf borderId="3" fillId="0" fontId="6" numFmtId="0" xfId="0" applyBorder="1" applyFont="1"/>
    <xf borderId="0" fillId="0" fontId="14" numFmtId="0" xfId="0" applyAlignment="1" applyFont="1">
      <alignment vertical="bottom"/>
    </xf>
    <xf borderId="0" fillId="0" fontId="15" numFmtId="0" xfId="0" applyAlignment="1" applyFont="1">
      <alignment vertical="bottom"/>
    </xf>
    <xf borderId="0" fillId="0" fontId="15" numFmtId="0" xfId="0" applyAlignment="1" applyFont="1">
      <alignment readingOrder="0" vertical="bottom"/>
    </xf>
    <xf borderId="6" fillId="0" fontId="15" numFmtId="0" xfId="0" applyAlignment="1" applyBorder="1" applyFont="1">
      <alignment horizontal="center" vertical="bottom"/>
    </xf>
    <xf borderId="7" fillId="0" fontId="15" numFmtId="0" xfId="0" applyAlignment="1" applyBorder="1" applyFont="1">
      <alignment horizontal="center" vertical="bottom"/>
    </xf>
    <xf borderId="8" fillId="0" fontId="6" numFmtId="0" xfId="0" applyAlignment="1" applyBorder="1" applyFont="1">
      <alignment horizontal="left" readingOrder="0"/>
    </xf>
    <xf borderId="8" fillId="0" fontId="6" numFmtId="2" xfId="0" applyAlignment="1" applyBorder="1" applyFont="1" applyNumberFormat="1">
      <alignment horizontal="left"/>
    </xf>
    <xf borderId="8" fillId="0" fontId="6" numFmtId="2" xfId="0" applyAlignment="1" applyBorder="1" applyFont="1" applyNumberFormat="1">
      <alignment horizontal="left" readingOrder="0"/>
    </xf>
    <xf borderId="8" fillId="0" fontId="6" numFmtId="0" xfId="0" applyAlignment="1" applyBorder="1" applyFont="1">
      <alignment horizontal="left"/>
    </xf>
    <xf borderId="8" fillId="0" fontId="9" numFmtId="0" xfId="0" applyAlignment="1" applyBorder="1" applyFont="1">
      <alignment horizontal="left"/>
    </xf>
    <xf borderId="8" fillId="0" fontId="9" numFmtId="0" xfId="0" applyAlignment="1" applyBorder="1" applyFont="1">
      <alignment horizontal="left" readingOrder="0"/>
    </xf>
    <xf borderId="0" fillId="0" fontId="6" numFmtId="1" xfId="0" applyFont="1" applyNumberFormat="1"/>
    <xf borderId="0" fillId="0" fontId="6" numFmtId="2" xfId="0" applyAlignment="1" applyFont="1" applyNumberFormat="1">
      <alignment readingOrder="0"/>
    </xf>
    <xf borderId="6" fillId="0" fontId="15" numFmtId="0" xfId="0" applyAlignment="1" applyBorder="1" applyFont="1">
      <alignment horizontal="center" vertical="bottom"/>
    </xf>
    <xf borderId="9" fillId="0" fontId="14" numFmtId="0" xfId="0" applyAlignment="1" applyBorder="1" applyFont="1">
      <alignment vertical="bottom"/>
    </xf>
    <xf borderId="9" fillId="0" fontId="14" numFmtId="0" xfId="0" applyAlignment="1" applyBorder="1" applyFont="1">
      <alignment vertical="bottom"/>
    </xf>
  </cellXfs>
  <cellStyles count="1">
    <cellStyle xfId="0" name="Normal" builtinId="0"/>
  </cellStyles>
  <dxfs count="6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81" sheet="zoox"/>
  </cacheSource>
  <cacheFields>
    <cacheField name="WGS" numFmtId="0">
      <sharedItems>
        <s v="s001"/>
        <s v="s002"/>
        <s v="s003"/>
        <s v="s004"/>
        <s v="s005"/>
        <s v="s006"/>
        <s v="s007"/>
        <s v="s008"/>
        <s v="s009"/>
        <s v="s010"/>
        <s v="s011"/>
        <s v="s012"/>
        <s v="s013"/>
        <s v="s014"/>
        <s v="s015"/>
        <s v="s016"/>
        <s v="s017"/>
        <s v="s018"/>
        <s v="s019"/>
        <s v="s020"/>
        <s v="s021"/>
        <s v="s022"/>
        <s v="s023"/>
        <s v="s024"/>
        <s v="s025"/>
        <s v="s026"/>
        <s v="s027"/>
        <s v="s028"/>
        <s v="s029"/>
        <s v="s030"/>
        <s v="s031"/>
        <s v="s032"/>
        <s v="s033"/>
        <s v="s034"/>
        <s v="s035"/>
        <s v="s036"/>
        <s v="s037"/>
        <s v="s038"/>
        <s v="s039"/>
        <s v="s040"/>
        <s v="s041"/>
        <s v="s042"/>
        <s v="s043"/>
        <s v="s044"/>
        <s v="s045"/>
        <s v="s046"/>
        <s v="s047"/>
        <s v="s048"/>
        <s v="s049"/>
        <s v="s050"/>
        <s v="s051"/>
        <s v="s052"/>
        <s v="s053"/>
        <s v="s054"/>
        <s v="s055"/>
        <s v="s056"/>
        <s v="s057"/>
        <s v="s058"/>
        <s v="s059"/>
        <s v="s060"/>
        <s v="s061"/>
        <s v="s062"/>
        <s v="s063"/>
        <s v="s064"/>
        <s v="s065"/>
        <s v="s066"/>
        <s v="s067"/>
        <s v="s068"/>
        <s v="s069"/>
        <s v="s070"/>
        <s v="s071"/>
        <s v="s072"/>
        <s v="s073"/>
        <s v="s074"/>
        <s v="s075"/>
        <s v="s076"/>
        <s v="s077"/>
        <s v="s078"/>
        <s v="s079"/>
        <s v="s080"/>
        <s v="s081"/>
        <s v="s082"/>
        <s v="s083"/>
        <s v="s084"/>
        <s v="s085"/>
        <s v="s086"/>
        <s v="s087"/>
        <s v="s088"/>
        <s v="s089"/>
        <s v="s090"/>
        <s v="s091"/>
        <s v="s092"/>
        <s v="s093"/>
        <s v="s094"/>
        <s v="s095"/>
        <s v="s096"/>
        <s v="s097"/>
        <s v="s098"/>
        <s v="s099"/>
        <s v="s100"/>
        <s v="s101"/>
        <s v="s102"/>
        <s v="s103"/>
        <s v="s104"/>
        <s v="s105"/>
        <s v="s106"/>
        <s v="s107"/>
        <s v="s108"/>
        <s v="s109"/>
        <s v="s110"/>
        <s v="s111"/>
        <s v="s112"/>
        <s v="s113"/>
        <s v="s114"/>
        <s v="s115"/>
        <s v="s116"/>
        <s v="s117"/>
        <s v="s118"/>
        <s v="s119"/>
        <s v="s120"/>
        <s v="s121"/>
        <s v="s122"/>
        <s v="s123"/>
        <s v="s124"/>
        <s v="s125"/>
        <s v="s126"/>
        <s v="s127"/>
        <s v="s128"/>
        <s v="s129"/>
        <s v="s130"/>
        <s v="s131"/>
        <s v="s132"/>
        <s v="s133"/>
        <s v="s134"/>
        <s v="s135"/>
        <s v="s136"/>
        <s v="s137"/>
        <s v="s138"/>
        <s v="s139"/>
        <s v="s140"/>
        <s v="s141"/>
        <s v="s142"/>
        <s v="s143"/>
        <s v="s144"/>
        <s v="s145"/>
        <s v="s146"/>
        <s v="s147"/>
        <s v="s148"/>
        <s v="s149"/>
        <s v="s150"/>
        <s v="s151"/>
        <s v="s152"/>
        <s v="s153"/>
        <s v="s154"/>
        <s v="s155"/>
        <s v="s156"/>
        <s v="s157"/>
        <s v="s158"/>
        <s v="s159"/>
        <s v="s160"/>
        <s v="s161"/>
        <s v="s162"/>
        <s v="s163"/>
        <s v="s164"/>
        <s v="s165"/>
        <s v="s166"/>
        <s v="s167"/>
        <s v="s168"/>
        <s v="s169"/>
        <s v="s170"/>
        <s v="s171"/>
        <s v="s172"/>
        <s v="s173"/>
        <s v="s174"/>
        <s v="s175"/>
        <s v="s176"/>
        <s v="s177"/>
        <s v="s178"/>
        <s v="s179"/>
        <s v="s180"/>
      </sharedItems>
    </cacheField>
    <cacheField name="Genotype" numFmtId="0">
      <sharedItems>
        <s v="15-353"/>
        <s v="OF100"/>
        <s v="GB17"/>
        <s v="F32"/>
        <s v="GB1"/>
        <s v="GB16"/>
        <s v="GB9"/>
        <s v="M2-AE23"/>
        <s v="OF689"/>
        <s v="OF75"/>
        <s v="M8"/>
        <s v="GB19"/>
        <s v="M6"/>
        <s v="GB30"/>
        <s v="S509"/>
        <s v="OF656"/>
        <s v="OF758"/>
        <s v="OF1"/>
        <s v="S31"/>
        <s v="15-71"/>
        <s v="OF232"/>
        <s v="OF434"/>
        <s v="OF22"/>
        <s v="15-350"/>
        <s v="OF701"/>
        <s v="OF684"/>
        <s v="OF5"/>
        <s v="OF793"/>
        <s v="15-358"/>
        <s v="OF592"/>
        <s v="15-431"/>
        <s v="OF566"/>
        <s v="OF569"/>
        <s v="OF32"/>
        <s v="OF745"/>
        <s v="GB29"/>
        <s v="OF680"/>
        <s v="OF705"/>
        <s v="GB6"/>
        <s v="OF125"/>
        <s v="AE5"/>
        <s v="GB8"/>
        <s v="GB24"/>
        <s v="GB7"/>
        <s v="OF464"/>
        <s v="OF700"/>
        <s v="UK 36"/>
        <s v="OF263"/>
        <s v="OF416"/>
        <s v="OF126"/>
        <s v="OF649"/>
        <s v="OF687"/>
        <s v="OF2"/>
        <s v="1-OF-4"/>
        <s v="OF608"/>
        <s v="OF354"/>
        <s v="OF76"/>
        <s v="OF3"/>
        <s v="F7"/>
        <s v="S335"/>
        <s v="OF483"/>
        <s v="GB3"/>
        <s v="OF46"/>
        <s v="GB27"/>
        <s v="M35"/>
        <s v="M14"/>
        <s v="OF97"/>
        <s v="M36"/>
        <s v="M16"/>
        <s v="M3"/>
        <s v="M17"/>
        <s v="M21"/>
        <s v="M32"/>
        <s v="M26"/>
        <s v="M28"/>
        <s v="OF101"/>
        <s v="S378"/>
        <s v="GB2"/>
        <s v="GB31"/>
        <s v="F-1-A"/>
        <s v="OF23"/>
        <s v="GB12"/>
        <s v="AE10"/>
        <s v="OF56"/>
        <s v="15-349"/>
        <s v="OF635"/>
        <s v="GB13"/>
        <s v="F12"/>
        <s v="OF554"/>
        <s v="GB21"/>
        <s v="GB14"/>
        <s v="OF457"/>
        <s v="GB26"/>
        <s v="OF200"/>
        <s v="OF509"/>
        <s v="OF453"/>
        <s v="15-155"/>
        <s v="OF677"/>
        <s v="OF373"/>
        <s v="15-111"/>
        <s v="OF602"/>
        <s v="OF679"/>
        <s v="OF696"/>
        <s v="OF628"/>
        <s v="GB28"/>
        <s v="GB25"/>
        <s v="GB23"/>
        <s v="GB15"/>
        <s v="M27"/>
        <s v="M18"/>
        <s v="M29"/>
        <s v="S503"/>
        <s v="S373"/>
        <s v="S575"/>
        <s v="AE3"/>
        <s v="M13"/>
        <s v="M20"/>
        <s v="OF96"/>
        <s v="S439"/>
        <s v="UK25"/>
        <s v="OF11"/>
        <s v="OF662"/>
        <s v="M4"/>
        <s v="1-OF-2"/>
        <s v="OF443"/>
        <s v="OF98"/>
        <s v="GB4"/>
        <s v="M22"/>
        <s v="OF682"/>
        <s v="GB20"/>
        <s v="OF683"/>
        <s v="OF201"/>
        <s v="M2"/>
        <s v="OF99"/>
        <s v="GB10"/>
        <s v="GB5"/>
        <s v="OF57"/>
        <s v="OF512"/>
        <s v="M31"/>
        <s v="OF21"/>
        <s v="OF132"/>
        <s v="OF393"/>
        <s v="OF759"/>
        <s v="OF674"/>
        <s v="OF693"/>
        <s v="OF423"/>
        <s v="OF559"/>
        <s v="15-10"/>
        <s v="OF202"/>
        <s v="OF211"/>
        <s v="OF58"/>
        <s v="OF61"/>
        <s v="OF654"/>
        <s v="OF657"/>
        <s v="OF8"/>
        <s v="OF733"/>
        <s v="GB18"/>
        <s v="S59"/>
        <s v="S630"/>
        <s v="M11"/>
        <s v="M7"/>
        <s v="M23"/>
        <s v="M24"/>
        <s v="M5"/>
        <s v="M12"/>
        <s v="GB22"/>
        <s v="M34"/>
        <s v="S227"/>
        <s v="S483"/>
        <s v="OF755"/>
        <s v="M33"/>
        <s v="M10"/>
        <s v="M19"/>
        <s v="M30"/>
      </sharedItems>
    </cacheField>
    <cacheField name="Symbiodinium" numFmtId="0">
      <sharedItems containsSemiMixedTypes="0" containsString="0" containsNumber="1">
        <n v="0.17053704"/>
        <n v="0.08365959"/>
        <n v="0.09116513"/>
        <n v="0.04320968"/>
        <n v="0.085372"/>
        <n v="0.05760479"/>
        <n v="0.0614937"/>
        <n v="0.0517207"/>
        <n v="0.12551324"/>
        <n v="0.05954755"/>
        <n v="0.02965082"/>
        <n v="0.03362804"/>
        <n v="0.10347828"/>
        <n v="0.03183772"/>
        <n v="0.06273269"/>
        <n v="0.06122428"/>
        <n v="0.02016357"/>
        <n v="0.04533963"/>
        <n v="0.03068251"/>
        <n v="0.14962868"/>
        <n v="0.06297401"/>
        <n v="0.07802199"/>
        <n v="0.07361263"/>
        <n v="0.06126865"/>
        <n v="0.12054271"/>
        <n v="0.16059293"/>
        <n v="0.01616998"/>
        <n v="0.12450524"/>
        <n v="0.19637822"/>
        <n v="0.09120399"/>
        <n v="0.11848462"/>
        <n v="0.10894416"/>
        <n v="0.10146152"/>
        <n v="0.06178786"/>
        <n v="0.08927161"/>
        <n v="0.06160472"/>
        <n v="0.06679375"/>
        <n v="0.09017812"/>
        <n v="0.0602157"/>
        <n v="0.05171868"/>
        <n v="0.05380881"/>
        <n v="0.11554447"/>
        <n v="0.09037386"/>
        <n v="0.09028676"/>
        <n v="0.10457511"/>
        <n v="0.08234219"/>
        <n v="0.14685069"/>
        <n v="0.05588294"/>
        <n v="0.1115329"/>
        <n v="0.14752555"/>
        <n v="0.16657595"/>
        <n v="0.10830403"/>
        <n v="0.05046853"/>
        <n v="0.1431819"/>
        <n v="0.06124547"/>
        <n v="0.10157036"/>
        <n v="0.11304856"/>
        <n v="0.09857614"/>
        <n v="0.06515032"/>
        <n v="0.09864994"/>
        <n v="0.04631775"/>
        <n v="0.09003821"/>
        <n v="0.0778376"/>
        <n v="0.05755775"/>
        <n v="0.12294319"/>
        <n v="0.05043388"/>
        <n v="0.06272452"/>
        <n v="0.08836419"/>
        <n v="0.15010345"/>
        <n v="0.13541252"/>
        <n v="0.07182664"/>
        <n v="0.04774711"/>
        <n v="0.06610123"/>
        <n v="0.09727752"/>
        <n v="0.12123221"/>
        <n v="0.13842591"/>
        <n v="0.06409521"/>
        <n v="0.05610467"/>
        <n v="0.06795675"/>
        <n v="0.04886831"/>
        <n v="0.04122052"/>
        <n v="0.1118244"/>
        <n v="0.06401596"/>
        <n v="0.05666722"/>
        <n v="0.08405783"/>
        <n v="0.07645729"/>
        <n v="0.05782825"/>
        <n v="0.05707169"/>
        <n v="0.07428453"/>
        <n v="0.05419156"/>
        <n v="0.12544306"/>
        <n v="0.05704461"/>
        <n v="0.07821582"/>
        <n v="0.09447369"/>
        <n v="0.07942582"/>
        <n v="0.11793565"/>
        <n v="0.08134392"/>
        <n v="0.09877615"/>
        <n v="0.19787519"/>
        <n v="0.06008644"/>
        <n v="0.06842585"/>
        <n v="0.03536732"/>
        <n v="0.04578288"/>
        <n v="0.06699592"/>
        <n v="0.17364728"/>
        <n v="0.0034675"/>
        <n v="0.00423741"/>
        <n v="0.03472621"/>
        <n v="0.10695351"/>
        <n v="0.00435521"/>
        <n v="0.00516139"/>
        <n v="0.05797335"/>
        <n v="0.00678394"/>
        <n v="0.04403481"/>
        <n v="0.0357705"/>
        <n v="0.00624027"/>
        <n v="0.00560699"/>
        <n v="0.01220803"/>
        <n v="0.00366658"/>
        <n v="0.06330201"/>
        <n v="0.0061377"/>
        <n v="0.00894263"/>
        <n v="0.00730284"/>
        <n v="0.0061587"/>
        <n v="0.00699093"/>
        <n v="0.00388819"/>
        <n v="0.00385973"/>
        <n v="0.06622091"/>
        <n v="0.07852621"/>
        <n v="0.00455636"/>
        <n v="0.00623501"/>
        <n v="0.00394634"/>
        <n v="0.00665527"/>
        <n v="0.00754427"/>
        <n v="0.00598577"/>
        <n v="0.05299177"/>
        <n v="0.0060609"/>
        <n v="0.11396243"/>
        <n v="0.09688164"/>
        <n v="0.01969828"/>
        <n v="0.01462843"/>
        <n v="0.01966232"/>
        <n v="0.03254126"/>
        <n v="0.12132072"/>
        <n v="0.1048977"/>
        <n v="0.13984618"/>
        <n v="0.176302"/>
        <n v="0.11117749"/>
        <n v="0.0098445"/>
        <n v="0.12997399"/>
        <n v="0.05384978"/>
        <n v="0.00352012"/>
        <n v="0.11196035"/>
        <n v="0.00660945"/>
        <n v="0.00370726"/>
        <n v="0.00670659"/>
        <n v="0.00461684"/>
        <n v="0.0064538"/>
        <n v="0.00489677"/>
        <n v="0.00436357"/>
        <n v="0.00680055"/>
        <n v="0.00659754"/>
        <n v="0.00478937"/>
        <n v="0.1080274"/>
        <n v="0.00544799"/>
        <n v="0.01074798"/>
        <n v="0.00507844"/>
        <n v="0.00502809"/>
        <n v="0.06735271"/>
        <n v="0.00458453"/>
        <n v="0.13439112"/>
        <n v="0.00735901"/>
        <n v="0.08892461"/>
        <n v="0.00443506"/>
        <n v="0.00701856"/>
        <n v="0.10241253"/>
        <n v="0.08926795"/>
        <n v="0.00738952"/>
        <n v="0.01993051"/>
        <n v="0.00694703"/>
      </sharedItems>
    </cacheField>
    <cacheField name="Breviolum" numFmtId="0">
      <sharedItems containsSemiMixedTypes="0" containsString="0" containsNumber="1">
        <n v="0.03798151"/>
        <n v="0.75326875"/>
        <n v="0.01328729"/>
        <n v="0.00603665"/>
        <n v="0.01294788"/>
        <n v="0.00979357"/>
        <n v="0.01019588"/>
        <n v="0.00918797"/>
        <n v="0.01402464"/>
        <n v="0.01520419"/>
        <n v="0.00508644"/>
        <n v="0.00584489"/>
        <n v="0.01373909"/>
        <n v="0.00479431"/>
        <n v="0.01501456"/>
        <n v="0.00852524"/>
        <n v="0.00372441"/>
        <n v="0.00689331"/>
        <n v="0.00656258"/>
        <n v="0.03520389"/>
        <n v="0.01121992"/>
        <n v="0.01295797"/>
        <n v="0.01239112"/>
        <n v="0.01007291"/>
        <n v="0.06965629"/>
        <n v="0.06718672"/>
        <n v="0.00256226"/>
        <n v="0.02658375"/>
        <n v="0.0484826"/>
        <n v="0.02450302"/>
        <n v="0.03769739"/>
        <n v="0.02135491"/>
        <n v="0.02219771"/>
        <n v="0.00903418"/>
        <n v="0.01657891"/>
        <n v="0.00914949"/>
        <n v="0.00911556"/>
        <n v="0.01504532"/>
        <n v="0.01106233"/>
        <n v="0.00850083"/>
        <n v="0.00805124"/>
        <n v="0.01447129"/>
        <n v="0.01168842"/>
        <n v="0.01193118"/>
        <n v="0.01559594"/>
        <n v="0.01289748"/>
        <n v="0.57779515"/>
        <n v="0.00954189"/>
        <n v="0.0268385"/>
        <n v="0.05778997"/>
        <n v="0.02536838"/>
        <n v="0.02359877"/>
        <n v="0.01664646"/>
        <n v="0.02912754"/>
        <n v="0.01256196"/>
        <n v="0.0207487"/>
        <n v="0.02063849"/>
        <n v="0.01269757"/>
        <n v="0.00748169"/>
        <n v="0.01987051"/>
        <n v="0.00752863"/>
        <n v="0.0156349"/>
        <n v="0.00925315"/>
        <n v="0.0102681"/>
        <n v="0.01590348"/>
        <n v="0.00596483"/>
        <n v="0.00703988"/>
        <n v="0.01052927"/>
        <n v="0.01736477"/>
        <n v="0.02652982"/>
        <n v="0.0101856"/>
        <n v="0.0080645"/>
        <n v="0.01348092"/>
        <n v="0.01620426"/>
        <n v="0.01669926"/>
        <n v="0.02228026"/>
        <n v="0.00928285"/>
        <n v="0.00929121"/>
        <n v="0.01010984"/>
        <n v="0.00661423"/>
        <n v="0.006216"/>
        <n v="0.01762467"/>
        <n v="0.02278655"/>
        <n v="0.01032073"/>
        <n v="0.01477068"/>
        <n v="0.01379656"/>
        <n v="0.00883593"/>
        <n v="0.00804064"/>
        <n v="0.01040209"/>
        <n v="0.00795593"/>
        <n v="0.0144526"/>
        <n v="0.01008327"/>
        <n v="0.01383886"/>
        <n v="0.01275684"/>
        <n v="0.01733319"/>
        <n v="0.03245398"/>
        <n v="0.01130194"/>
        <n v="0.01575727"/>
        <n v="0.03227044"/>
        <n v="0.00999029"/>
        <n v="0.01731544"/>
        <n v="0.00570616"/>
        <n v="0.00704662"/>
        <n v="0.01103648"/>
        <n v="0.02301599"/>
        <n v="0.00114805"/>
        <n v="0.00121929"/>
        <n v="0.00458124"/>
        <n v="0.01545641"/>
        <n v="0.001229"/>
        <n v="0.00135694"/>
        <n v="0.00784635"/>
        <n v="0.00161024"/>
        <n v="0.00608629"/>
        <n v="0.01312895"/>
        <n v="0.00139228"/>
        <n v="0.00128675"/>
        <n v="0.62659068"/>
        <n v="9.901E-4"/>
        <n v="0.00979887"/>
        <n v="0.0011939"/>
        <n v="0.00144187"/>
        <n v="0.00123098"/>
        <n v="0.0011083"/>
        <n v="0.00127662"/>
        <n v="0.00123864"/>
        <n v="9.4734E-4"/>
        <n v="0.02410516"/>
        <n v="0.03699255"/>
        <n v="0.00108416"/>
        <n v="0.00140841"/>
        <n v="0.00100537"/>
        <n v="0.00135778"/>
        <n v="0.06465403"/>
        <n v="0.00140259"/>
        <n v="0.00661261"/>
        <n v="0.00125566"/>
        <n v="0.01467771"/>
        <n v="0.01126364"/>
        <n v="0.00348478"/>
        <n v="0.00241634"/>
        <n v="0.00382512"/>
        <n v="0.00674734"/>
        <n v="0.02041523"/>
        <n v="0.03144436"/>
        <n v="0.0577072"/>
        <n v="0.0471004"/>
        <n v="0.01895548"/>
        <n v="0.00159414"/>
        <n v="0.02906114"/>
        <n v="0.0172528"/>
        <n v="8.0049E-4"/>
        <n v="0.02020075"/>
        <n v="0.00129763"/>
        <n v="9.0211E-4"/>
        <n v="0.00166562"/>
        <n v="0.0011017"/>
        <n v="0.00166374"/>
        <n v="0.00117247"/>
        <n v="0.00108167"/>
        <n v="0.00156993"/>
        <n v="0.00156155"/>
        <n v="0.00126988"/>
        <n v="0.01508921"/>
        <n v="0.00124753"/>
        <n v="0.00223002"/>
        <n v="0.00103258"/>
        <n v="0.00106864"/>
        <n v="0.01442673"/>
        <n v="0.0011139"/>
        <n v="0.02358058"/>
        <n v="0.00165867"/>
        <n v="0.02245076"/>
        <n v="9.2842E-4"/>
        <n v="0.00137089"/>
        <n v="0.01599745"/>
        <n v="0.01320646"/>
        <n v="0.00150991"/>
        <n v="0.00424143"/>
        <n v="0.00155737"/>
      </sharedItems>
    </cacheField>
    <cacheField name="Cladocopium" numFmtId="0">
      <sharedItems containsSemiMixedTypes="0" containsString="0" containsNumber="1">
        <n v="0.24591782"/>
        <n v="0.03792255"/>
        <n v="0.09034342"/>
        <n v="0.02689232"/>
        <n v="0.08824481"/>
        <n v="0.05106267"/>
        <n v="0.0498675"/>
        <n v="0.05619"/>
        <n v="0.11193946"/>
        <n v="0.0554064"/>
        <n v="0.02999416"/>
        <n v="0.02791163"/>
        <n v="0.10623534"/>
        <n v="0.0266383"/>
        <n v="0.11064875"/>
        <n v="0.04494456"/>
        <n v="0.02172257"/>
        <n v="0.05305205"/>
        <n v="0.06286628"/>
        <n v="0.39952294"/>
        <n v="0.11067969"/>
        <n v="0.06929195"/>
        <n v="0.19787047"/>
        <n v="0.06366151"/>
        <n v="0.22427065"/>
        <n v="0.34899107"/>
        <n v="0.01236356"/>
        <n v="0.16747503"/>
        <n v="0.22413749"/>
        <n v="0.15595327"/>
        <n v="0.17287683"/>
        <n v="0.14339175"/>
        <n v="0.12398024"/>
        <n v="0.10974067"/>
        <n v="0.12343499"/>
        <n v="0.0676315"/>
        <n v="0.05683457"/>
        <n v="0.1192754"/>
        <n v="0.05417045"/>
        <n v="0.0669245"/>
        <n v="0.05632629"/>
        <n v="0.10035538"/>
        <n v="0.0488626"/>
        <n v="0.07290458"/>
        <n v="0.3183218"/>
        <n v="0.08803337"/>
        <n v="0.19882456"/>
        <n v="0.06010745"/>
        <n v="0.15899473"/>
        <n v="0.24109026"/>
        <n v="0.13540492"/>
        <n v="0.34135816"/>
        <n v="0.04553045"/>
        <n v="0.18407147"/>
        <n v="0.07253838"/>
        <n v="0.12598579"/>
        <n v="0.13542077"/>
        <n v="0.13560046"/>
        <n v="0.07879898"/>
        <n v="0.12224835"/>
        <n v="0.05128881"/>
        <n v="0.09523984"/>
        <n v="0.05353886"/>
        <n v="0.04474171"/>
        <n v="0.11479669"/>
        <n v="0.05141517"/>
        <n v="0.05253478"/>
        <n v="0.11689733"/>
        <n v="0.14410205"/>
        <n v="0.17987366"/>
        <n v="0.07428692"/>
        <n v="0.07625156"/>
        <n v="0.07894298"/>
        <n v="0.11347436"/>
        <n v="0.13378411"/>
        <n v="0.16208871"/>
        <n v="0.05526571"/>
        <n v="0.05051844"/>
        <n v="0.07771292"/>
        <n v="0.04129728"/>
        <n v="0.03749123"/>
        <n v="0.13453093"/>
        <n v="0.0396492"/>
        <n v="0.1105837"/>
        <n v="0.12426303"/>
        <n v="0.15085023"/>
        <n v="0.06384984"/>
        <n v="0.05460068"/>
        <n v="0.19406118"/>
        <n v="0.04968939"/>
        <n v="0.07917103"/>
        <n v="0.15679916"/>
        <n v="0.10612853"/>
        <n v="0.11326839"/>
        <n v="0.20775035"/>
        <n v="0.09346804"/>
        <n v="0.12306346"/>
        <n v="0.10579879"/>
        <n v="0.24747635"/>
        <n v="0.06544836"/>
        <n v="0.07963806"/>
        <n v="0.03518067"/>
        <n v="0.04192461"/>
        <n v="0.08935862"/>
        <n v="0.16541528"/>
        <n v="0.00332416"/>
        <n v="0.00371742"/>
        <n v="0.02685957"/>
        <n v="0.11957438"/>
        <n v="0.0034957"/>
        <n v="0.00479924"/>
        <n v="0.14144209"/>
        <n v="0.00641683"/>
        <n v="0.05059468"/>
        <n v="0.11670705"/>
        <n v="0.00670361"/>
        <n v="0.00425678"/>
        <n v="0.01003849"/>
        <n v="0.00356864"/>
        <n v="0.06971432"/>
        <n v="0.00564427"/>
        <n v="0.01059702"/>
        <n v="0.00746609"/>
        <n v="0.00521205"/>
        <n v="0.02203391"/>
        <n v="0.00958244"/>
        <n v="0.00335561"/>
        <n v="0.09560625"/>
        <n v="0.12777499"/>
        <n v="0.00372073"/>
        <n v="0.00559965"/>
        <n v="0.00337327"/>
        <n v="0.00593963"/>
        <n v="0.00482456"/>
        <n v="0.00576449"/>
        <n v="0.06642729"/>
        <n v="0.00560077"/>
        <n v="0.09731391"/>
        <n v="0.05466255"/>
        <n v="0.01898198"/>
        <n v="0.02202856"/>
        <n v="0.02678939"/>
        <n v="0.03864697"/>
        <n v="0.11878225"/>
        <n v="0.1605202"/>
        <n v="0.23168046"/>
        <n v="0.12027864"/>
        <n v="0.3276749"/>
        <n v="0.00656379"/>
        <n v="0.19682684"/>
        <n v="0.06475044"/>
        <n v="0.0023199"/>
        <n v="0.14363279"/>
        <n v="0.00525453"/>
        <n v="0.00298099"/>
        <n v="0.00585769"/>
        <n v="0.0037769"/>
        <n v="0.00783628"/>
        <n v="0.00608753"/>
        <n v="0.00557019"/>
        <n v="0.01195689"/>
        <n v="0.02435658"/>
        <n v="0.00980094"/>
        <n v="0.14186327"/>
        <n v="0.01490252"/>
        <n v="0.01334582"/>
        <n v="0.004096"/>
        <n v="0.00398406"/>
        <n v="0.07785973"/>
        <n v="0.00342233"/>
        <n v="0.15731282"/>
        <n v="0.00877681"/>
        <n v="0.06645709"/>
        <n v="0.00282251"/>
        <n v="0.00707732"/>
        <n v="0.07130671"/>
        <n v="0.09640685"/>
        <n v="0.01057751"/>
        <n v="0.02766127"/>
        <n v="0.0085894"/>
      </sharedItems>
    </cacheField>
    <cacheField name="Durusdinium" numFmtId="0">
      <sharedItems containsSemiMixedTypes="0" containsString="0" containsNumber="1">
        <n v="0.54556363"/>
        <n v="0.12514911"/>
        <n v="0.80520416"/>
        <n v="0.92386136"/>
        <n v="0.8134353"/>
        <n v="0.88153897"/>
        <n v="0.87844292"/>
        <n v="0.88290133"/>
        <n v="0.74852266"/>
        <n v="0.86984186"/>
        <n v="0.93526859"/>
        <n v="0.93261545"/>
        <n v="0.77654728"/>
        <n v="0.93672967"/>
        <n v="0.811604"/>
        <n v="0.88530593"/>
        <n v="0.95438945"/>
        <n v="0.89471501"/>
        <n v="0.89988864"/>
        <n v="0.41564448"/>
        <n v="0.81512638"/>
        <n v="0.83972809"/>
        <n v="0.71612579"/>
        <n v="0.86499693"/>
        <n v="0.58553036"/>
        <n v="0.42322928"/>
        <n v="0.96890421"/>
        <n v="0.68143598"/>
        <n v="0.53100169"/>
        <n v="0.72833972"/>
        <n v="0.67094116"/>
        <n v="0.72630918"/>
        <n v="0.75236054"/>
        <n v="0.81943729"/>
        <n v="0.77071449"/>
        <n v="0.86161429"/>
        <n v="0.86725612"/>
        <n v="0.77550116"/>
        <n v="0.87455151"/>
        <n v="0.87285599"/>
        <n v="0.88181366"/>
        <n v="0.76962886"/>
        <n v="0.84907512"/>
        <n v="0.82487747"/>
        <n v="0.56150715"/>
        <n v="0.81672696"/>
        <n v="0.0765296"/>
        <n v="0.87446773"/>
        <n v="0.70263387"/>
        <n v="0.55359422"/>
        <n v="0.67265075"/>
        <n v="0.52673904"/>
        <n v="0.88735456"/>
        <n v="0.64361908"/>
        <n v="0.85365419"/>
        <n v="0.75169514"/>
        <n v="0.73089218"/>
        <n v="0.75312583"/>
        <n v="0.84856902"/>
        <n v="0.75923119"/>
        <n v="0.89486482"/>
        <n v="0.79908705"/>
        <n v="0.85937039"/>
        <n v="0.88743244"/>
        <n v="0.74635664"/>
        <n v="0.89218613"/>
        <n v="0.87770082"/>
        <n v="0.78420921"/>
        <n v="0.68842973"/>
        <n v="0.658184"/>
        <n v="0.84370084"/>
        <n v="0.86793682"/>
        <n v="0.84147487"/>
        <n v="0.77304386"/>
        <n v="0.72828442"/>
        <n v="0.67720513"/>
        <n v="0.87135623"/>
        <n v="0.88408569"/>
        <n v="0.84422048"/>
        <n v="0.90322017"/>
        <n v="0.91507225"/>
        <n v="0.73602"/>
        <n v="0.87354829"/>
        <n v="0.82242834"/>
        <n v="0.77690846"/>
        <n v="0.75889592"/>
        <n v="0.86948599"/>
        <n v="0.88028699"/>
        <n v="0.7212522"/>
        <n v="0.88816312"/>
        <n v="0.7809333"/>
        <n v="0.77607296"/>
        <n v="0.80181679"/>
        <n v="0.77950108"/>
        <n v="0.69549064"/>
        <n v="0.75614233"/>
        <n v="0.78429068"/>
        <n v="0.77966778"/>
        <n v="0.52237802"/>
        <n v="0.8644749"/>
        <n v="0.83462066"/>
        <n v="0.92374585"/>
        <n v="0.90524589"/>
        <n v="0.83260898"/>
        <n v="0.63792145"/>
        <n v="0.99206029"/>
        <n v="0.99082588"/>
        <n v="0.93383298"/>
        <n v="0.7580157"/>
        <n v="0.99092009"/>
        <n v="0.98868243"/>
        <n v="0.79273822"/>
        <n v="0.985189"/>
        <n v="0.89928421"/>
        <n v="0.83439349"/>
        <n v="0.98566383"/>
        <n v="0.98884948"/>
        <n v="0.3511628"/>
        <n v="0.99177468"/>
        <n v="0.8571848"/>
        <n v="0.98702413"/>
        <n v="0.97901847"/>
        <n v="0.98400009"/>
        <n v="0.98752095"/>
        <n v="0.96969854"/>
        <n v="0.98529073"/>
        <n v="0.99183732"/>
        <n v="0.81406768"/>
        <n v="0.75670625"/>
        <n v="0.99063875"/>
        <n v="0.98675692"/>
        <n v="0.99167502"/>
        <n v="0.98604732"/>
        <n v="0.92297713"/>
        <n v="0.98684715"/>
        <n v="0.87396832"/>
        <n v="0.98708266"/>
        <n v="0.77404595"/>
        <n v="0.83719217"/>
        <n v="0.95783497"/>
        <n v="0.96092668"/>
        <n v="0.94972317"/>
        <n v="0.92206443"/>
        <n v="0.73948179"/>
        <n v="0.70313774"/>
        <n v="0.57076616"/>
        <n v="0.65631896"/>
        <n v="0.54219213"/>
        <n v="0.98199757"/>
        <n v="0.64413803"/>
        <n v="0.86414698"/>
        <n v="0.99335949"/>
        <n v="0.7242061"/>
        <n v="0.98683838"/>
        <n v="0.99240964"/>
        <n v="0.9857701"/>
        <n v="0.99050455"/>
        <n v="0.98404618"/>
        <n v="0.98784322"/>
        <n v="0.98898457"/>
        <n v="0.97967263"/>
        <n v="0.96748433"/>
        <n v="0.98413981"/>
        <n v="0.73502012"/>
        <n v="0.97840196"/>
        <n v="0.97367618"/>
        <n v="0.98979298"/>
        <n v="0.98991921"/>
        <n v="0.84036083"/>
        <n v="0.99087924"/>
        <n v="0.68471547"/>
        <n v="0.98220551"/>
        <n v="0.82216754"/>
        <n v="0.991814"/>
        <n v="0.98453323"/>
        <n v="0.8102833"/>
        <n v="0.80111873"/>
        <n v="0.98052305"/>
        <n v="0.94816678"/>
        <n v="0.982906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zoox" cacheId="0" dataCaption="" compact="0" compactData="0">
  <location ref="H1:I176" firstHeaderRow="0" firstDataRow="1" firstDataCol="0"/>
  <pivotFields>
    <pivotField name="W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name="Genotype" axis="axisRow" dataField="1" compact="0" outline="0" multipleItemSelectionAllowed="1" showAll="0" sortType="ascending">
      <items>
        <item x="123"/>
        <item x="53"/>
        <item x="147"/>
        <item x="99"/>
        <item x="96"/>
        <item x="84"/>
        <item x="23"/>
        <item x="0"/>
        <item x="28"/>
        <item x="30"/>
        <item x="19"/>
        <item x="82"/>
        <item x="114"/>
        <item x="40"/>
        <item x="79"/>
        <item x="87"/>
        <item x="3"/>
        <item x="58"/>
        <item x="4"/>
        <item x="134"/>
        <item x="81"/>
        <item x="86"/>
        <item x="90"/>
        <item x="107"/>
        <item x="5"/>
        <item x="2"/>
        <item x="156"/>
        <item x="11"/>
        <item x="77"/>
        <item x="129"/>
        <item x="89"/>
        <item x="165"/>
        <item x="106"/>
        <item x="42"/>
        <item x="105"/>
        <item x="92"/>
        <item x="63"/>
        <item x="104"/>
        <item x="35"/>
        <item x="61"/>
        <item x="13"/>
        <item x="78"/>
        <item x="126"/>
        <item x="135"/>
        <item x="38"/>
        <item x="43"/>
        <item x="41"/>
        <item x="6"/>
        <item x="171"/>
        <item x="159"/>
        <item x="164"/>
        <item x="115"/>
        <item x="65"/>
        <item x="68"/>
        <item x="70"/>
        <item x="109"/>
        <item x="172"/>
        <item x="132"/>
        <item x="7"/>
        <item x="116"/>
        <item x="71"/>
        <item x="127"/>
        <item x="161"/>
        <item x="162"/>
        <item x="73"/>
        <item x="108"/>
        <item x="74"/>
        <item x="110"/>
        <item x="69"/>
        <item x="173"/>
        <item x="138"/>
        <item x="72"/>
        <item x="170"/>
        <item x="166"/>
        <item x="64"/>
        <item x="67"/>
        <item x="122"/>
        <item x="163"/>
        <item x="12"/>
        <item x="160"/>
        <item x="10"/>
        <item x="17"/>
        <item x="1"/>
        <item x="75"/>
        <item x="120"/>
        <item x="39"/>
        <item x="49"/>
        <item x="140"/>
        <item x="52"/>
        <item x="93"/>
        <item x="131"/>
        <item x="148"/>
        <item x="139"/>
        <item x="149"/>
        <item x="22"/>
        <item x="80"/>
        <item x="20"/>
        <item x="47"/>
        <item x="57"/>
        <item x="33"/>
        <item x="55"/>
        <item x="98"/>
        <item x="141"/>
        <item x="48"/>
        <item x="145"/>
        <item x="21"/>
        <item x="124"/>
        <item x="95"/>
        <item x="91"/>
        <item x="62"/>
        <item x="44"/>
        <item x="60"/>
        <item x="26"/>
        <item x="94"/>
        <item x="137"/>
        <item x="88"/>
        <item x="146"/>
        <item x="83"/>
        <item x="31"/>
        <item x="32"/>
        <item x="136"/>
        <item x="150"/>
        <item x="29"/>
        <item x="100"/>
        <item x="54"/>
        <item x="151"/>
        <item x="103"/>
        <item x="85"/>
        <item x="50"/>
        <item x="152"/>
        <item x="15"/>
        <item x="153"/>
        <item x="121"/>
        <item x="143"/>
        <item x="97"/>
        <item x="101"/>
        <item x="36"/>
        <item x="128"/>
        <item x="130"/>
        <item x="25"/>
        <item x="51"/>
        <item x="8"/>
        <item x="144"/>
        <item x="102"/>
        <item x="45"/>
        <item x="24"/>
        <item x="37"/>
        <item x="155"/>
        <item x="34"/>
        <item x="9"/>
        <item x="169"/>
        <item x="16"/>
        <item x="142"/>
        <item x="56"/>
        <item x="27"/>
        <item x="154"/>
        <item x="117"/>
        <item x="66"/>
        <item x="125"/>
        <item x="133"/>
        <item x="167"/>
        <item x="18"/>
        <item x="59"/>
        <item x="112"/>
        <item x="76"/>
        <item x="118"/>
        <item x="168"/>
        <item x="111"/>
        <item x="14"/>
        <item x="113"/>
        <item x="157"/>
        <item x="158"/>
        <item x="46"/>
        <item x="119"/>
        <item t="default"/>
      </items>
    </pivotField>
    <pivotField name="Symbiodini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name="Breviol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name="Cladocopi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name="Durusdini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</pivotFields>
  <rowFields>
    <field x="1"/>
  </rowFields>
  <dataFields>
    <dataField name="COUNTA of Genotyp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1.44"/>
    <col customWidth="1" min="2" max="2" width="6.67"/>
    <col customWidth="1" min="3" max="3" width="20.44"/>
    <col customWidth="1" min="4" max="4" width="8.11"/>
    <col customWidth="1" min="5" max="5" width="8.0"/>
    <col customWidth="1" min="6" max="6" width="6.44"/>
    <col customWidth="1" min="7" max="7" width="7.5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/>
      <c r="Q1" s="3"/>
      <c r="R1" s="3"/>
      <c r="S1" s="3"/>
    </row>
    <row r="2">
      <c r="A2" s="4" t="s">
        <v>15</v>
      </c>
      <c r="B2" s="4" t="s">
        <v>16</v>
      </c>
      <c r="C2" s="4" t="s">
        <v>17</v>
      </c>
      <c r="D2" s="5">
        <v>2.4550282E7</v>
      </c>
      <c r="E2" s="5">
        <v>7365.0</v>
      </c>
      <c r="F2" s="5">
        <v>35.12</v>
      </c>
      <c r="G2" s="5">
        <v>89.53</v>
      </c>
      <c r="H2" s="6">
        <v>0.007</v>
      </c>
      <c r="I2" s="6">
        <v>0.008</v>
      </c>
      <c r="J2" s="7">
        <v>1586308.0</v>
      </c>
      <c r="K2" s="7">
        <v>1692224.0</v>
      </c>
      <c r="L2" s="8">
        <f t="shared" ref="L2:L181" si="1">J2/D2</f>
        <v>0.06461465494</v>
      </c>
      <c r="M2" s="8">
        <f t="shared" ref="M2:M181" si="2">K2/D2</f>
        <v>0.06892890273</v>
      </c>
      <c r="N2" s="7">
        <v>1.8807292E7</v>
      </c>
      <c r="O2" s="8">
        <f t="shared" ref="O2:O181" si="3">N2/D2</f>
        <v>0.7660723408</v>
      </c>
    </row>
    <row r="3">
      <c r="A3" s="4" t="s">
        <v>15</v>
      </c>
      <c r="B3" s="4" t="s">
        <v>18</v>
      </c>
      <c r="C3" s="4" t="s">
        <v>19</v>
      </c>
      <c r="D3" s="5">
        <v>2.4537896E7</v>
      </c>
      <c r="E3" s="5">
        <v>7361.0</v>
      </c>
      <c r="F3" s="5">
        <v>35.21</v>
      </c>
      <c r="G3" s="5">
        <v>89.88</v>
      </c>
      <c r="H3" s="9">
        <v>0.006</v>
      </c>
      <c r="I3" s="9">
        <v>0.007</v>
      </c>
      <c r="J3" s="7">
        <v>1739538.0</v>
      </c>
      <c r="K3" s="7">
        <v>1799073.0</v>
      </c>
      <c r="L3" s="8">
        <f t="shared" si="1"/>
        <v>0.07089189717</v>
      </c>
      <c r="M3" s="8">
        <f t="shared" si="2"/>
        <v>0.07331814431</v>
      </c>
      <c r="N3" s="7">
        <v>2.0001933E7</v>
      </c>
      <c r="O3" s="8">
        <f t="shared" si="3"/>
        <v>0.8151445829</v>
      </c>
    </row>
    <row r="4">
      <c r="A4" s="4" t="s">
        <v>15</v>
      </c>
      <c r="B4" s="4" t="s">
        <v>20</v>
      </c>
      <c r="C4" s="4" t="s">
        <v>21</v>
      </c>
      <c r="D4" s="5">
        <v>2.4643689E7</v>
      </c>
      <c r="E4" s="5">
        <v>7393.0</v>
      </c>
      <c r="F4" s="5">
        <v>35.12</v>
      </c>
      <c r="G4" s="5">
        <v>89.43</v>
      </c>
      <c r="H4" s="9">
        <v>0.006</v>
      </c>
      <c r="I4" s="9">
        <v>0.007</v>
      </c>
      <c r="J4" s="7">
        <v>1738285.0</v>
      </c>
      <c r="K4" s="7">
        <v>1814729.0</v>
      </c>
      <c r="L4" s="8">
        <f t="shared" si="1"/>
        <v>0.07053672037</v>
      </c>
      <c r="M4" s="8">
        <f t="shared" si="2"/>
        <v>0.07363869103</v>
      </c>
      <c r="N4" s="7">
        <v>1.9776283E7</v>
      </c>
      <c r="O4" s="8">
        <f t="shared" si="3"/>
        <v>0.8024887427</v>
      </c>
    </row>
    <row r="5">
      <c r="A5" s="4" t="s">
        <v>15</v>
      </c>
      <c r="B5" s="4" t="s">
        <v>22</v>
      </c>
      <c r="C5" s="4" t="s">
        <v>23</v>
      </c>
      <c r="D5" s="5">
        <v>2.5500611E7</v>
      </c>
      <c r="E5" s="5">
        <v>7650.0</v>
      </c>
      <c r="F5" s="5">
        <v>35.25</v>
      </c>
      <c r="G5" s="5">
        <v>90.07</v>
      </c>
      <c r="H5" s="9">
        <v>0.006</v>
      </c>
      <c r="I5" s="9">
        <v>0.006</v>
      </c>
      <c r="J5" s="7">
        <v>1804712.0</v>
      </c>
      <c r="K5" s="7">
        <v>1857343.0</v>
      </c>
      <c r="L5" s="8">
        <f t="shared" si="1"/>
        <v>0.07077132387</v>
      </c>
      <c r="M5" s="8">
        <f t="shared" si="2"/>
        <v>0.0728352352</v>
      </c>
      <c r="N5" s="7">
        <v>1.6428819E7</v>
      </c>
      <c r="O5" s="8">
        <f t="shared" si="3"/>
        <v>0.644251975</v>
      </c>
    </row>
    <row r="6">
      <c r="A6" s="4" t="s">
        <v>15</v>
      </c>
      <c r="B6" s="4" t="s">
        <v>24</v>
      </c>
      <c r="C6" s="4" t="s">
        <v>25</v>
      </c>
      <c r="D6" s="5">
        <v>2.6525495E7</v>
      </c>
      <c r="E6" s="5">
        <v>7958.0</v>
      </c>
      <c r="F6" s="5">
        <v>35.26</v>
      </c>
      <c r="G6" s="5">
        <v>90.13</v>
      </c>
      <c r="H6" s="9">
        <v>0.006</v>
      </c>
      <c r="I6" s="9">
        <v>0.006</v>
      </c>
      <c r="J6" s="7">
        <v>1883338.0</v>
      </c>
      <c r="K6" s="7">
        <v>1965492.0</v>
      </c>
      <c r="L6" s="8">
        <f t="shared" si="1"/>
        <v>0.07100105012</v>
      </c>
      <c r="M6" s="8">
        <f t="shared" si="2"/>
        <v>0.07409822135</v>
      </c>
      <c r="N6" s="7">
        <v>2.0696913E7</v>
      </c>
      <c r="O6" s="8">
        <f t="shared" si="3"/>
        <v>0.7802649112</v>
      </c>
    </row>
    <row r="7">
      <c r="A7" s="4" t="s">
        <v>15</v>
      </c>
      <c r="B7" s="4" t="s">
        <v>26</v>
      </c>
      <c r="C7" s="4" t="s">
        <v>27</v>
      </c>
      <c r="D7" s="5">
        <v>1.9762388E7</v>
      </c>
      <c r="E7" s="5">
        <v>5929.0</v>
      </c>
      <c r="F7" s="5">
        <v>35.03</v>
      </c>
      <c r="G7" s="5">
        <v>88.95</v>
      </c>
      <c r="H7" s="9">
        <v>0.006</v>
      </c>
      <c r="I7" s="9">
        <v>0.007</v>
      </c>
      <c r="J7" s="7">
        <v>1406860.0</v>
      </c>
      <c r="K7" s="7">
        <v>1468775.0</v>
      </c>
      <c r="L7" s="8">
        <f t="shared" si="1"/>
        <v>0.07118876524</v>
      </c>
      <c r="M7" s="8">
        <f t="shared" si="2"/>
        <v>0.07432173683</v>
      </c>
      <c r="N7" s="7">
        <v>1.5272964E7</v>
      </c>
      <c r="O7" s="8">
        <f t="shared" si="3"/>
        <v>0.7728298827</v>
      </c>
    </row>
    <row r="8">
      <c r="A8" s="4" t="s">
        <v>15</v>
      </c>
      <c r="B8" s="4" t="s">
        <v>28</v>
      </c>
      <c r="C8" s="4" t="s">
        <v>29</v>
      </c>
      <c r="D8" s="5">
        <v>2.5562224E7</v>
      </c>
      <c r="E8" s="5">
        <v>7669.0</v>
      </c>
      <c r="F8" s="5">
        <v>35.2</v>
      </c>
      <c r="G8" s="5">
        <v>89.81</v>
      </c>
      <c r="H8" s="9">
        <v>0.006</v>
      </c>
      <c r="I8" s="9">
        <v>0.007</v>
      </c>
      <c r="J8" s="7">
        <v>1806048.0</v>
      </c>
      <c r="K8" s="7">
        <v>1884512.0</v>
      </c>
      <c r="L8" s="8">
        <f t="shared" si="1"/>
        <v>0.07065300734</v>
      </c>
      <c r="M8" s="8">
        <f t="shared" si="2"/>
        <v>0.07372253682</v>
      </c>
      <c r="N8" s="7">
        <v>2.0663438E7</v>
      </c>
      <c r="O8" s="8">
        <f t="shared" si="3"/>
        <v>0.8083583807</v>
      </c>
    </row>
    <row r="9">
      <c r="A9" s="4" t="s">
        <v>15</v>
      </c>
      <c r="B9" s="4" t="s">
        <v>30</v>
      </c>
      <c r="C9" s="4" t="s">
        <v>31</v>
      </c>
      <c r="D9" s="5">
        <v>2.4134469E7</v>
      </c>
      <c r="E9" s="5">
        <v>7240.0</v>
      </c>
      <c r="F9" s="5">
        <v>35.14</v>
      </c>
      <c r="G9" s="5">
        <v>89.53</v>
      </c>
      <c r="H9" s="9">
        <v>0.006</v>
      </c>
      <c r="I9" s="9">
        <v>0.006</v>
      </c>
      <c r="J9" s="7">
        <v>1714207.0</v>
      </c>
      <c r="K9" s="7">
        <v>1777122.0</v>
      </c>
      <c r="L9" s="8">
        <f t="shared" si="1"/>
        <v>0.07102733439</v>
      </c>
      <c r="M9" s="8">
        <f t="shared" si="2"/>
        <v>0.07363418686</v>
      </c>
      <c r="N9" s="7">
        <v>1.7458921E7</v>
      </c>
      <c r="O9" s="8">
        <f t="shared" si="3"/>
        <v>0.7234019112</v>
      </c>
    </row>
    <row r="10">
      <c r="A10" s="4" t="s">
        <v>15</v>
      </c>
      <c r="B10" s="4" t="s">
        <v>32</v>
      </c>
      <c r="C10" s="4" t="s">
        <v>33</v>
      </c>
      <c r="D10" s="5">
        <v>2.4739035E7</v>
      </c>
      <c r="E10" s="5">
        <v>7422.0</v>
      </c>
      <c r="F10" s="5">
        <v>35.23</v>
      </c>
      <c r="G10" s="5">
        <v>89.97</v>
      </c>
      <c r="H10" s="9">
        <v>0.005</v>
      </c>
      <c r="I10" s="9">
        <v>0.006</v>
      </c>
      <c r="J10" s="7">
        <v>1744227.0</v>
      </c>
      <c r="K10" s="7">
        <v>1804777.0</v>
      </c>
      <c r="L10" s="8">
        <f t="shared" si="1"/>
        <v>0.07050505406</v>
      </c>
      <c r="M10" s="8">
        <f t="shared" si="2"/>
        <v>0.07295260304</v>
      </c>
      <c r="N10" s="7">
        <v>8489282.0</v>
      </c>
      <c r="O10" s="8">
        <f t="shared" si="3"/>
        <v>0.3431533202</v>
      </c>
    </row>
    <row r="11">
      <c r="A11" s="4" t="s">
        <v>15</v>
      </c>
      <c r="B11" s="4" t="s">
        <v>34</v>
      </c>
      <c r="C11" s="4" t="s">
        <v>35</v>
      </c>
      <c r="D11" s="5">
        <v>2.4511839E7</v>
      </c>
      <c r="E11" s="5">
        <v>7353.0</v>
      </c>
      <c r="F11" s="5">
        <v>35.12</v>
      </c>
      <c r="G11" s="5">
        <v>89.42</v>
      </c>
      <c r="H11" s="9">
        <v>0.006</v>
      </c>
      <c r="I11" s="9">
        <v>0.007</v>
      </c>
      <c r="J11" s="7">
        <v>1727006.0</v>
      </c>
      <c r="K11" s="7">
        <v>1808534.0</v>
      </c>
      <c r="L11" s="8">
        <f t="shared" si="1"/>
        <v>0.07045599475</v>
      </c>
      <c r="M11" s="8">
        <f t="shared" si="2"/>
        <v>0.07378206099</v>
      </c>
      <c r="N11" s="7">
        <v>1.9025706E7</v>
      </c>
      <c r="O11" s="8">
        <f t="shared" si="3"/>
        <v>0.7761843573</v>
      </c>
    </row>
    <row r="12">
      <c r="A12" s="4" t="s">
        <v>15</v>
      </c>
      <c r="B12" s="4" t="s">
        <v>36</v>
      </c>
      <c r="C12" s="4" t="s">
        <v>37</v>
      </c>
      <c r="D12" s="5">
        <v>2.4772288E7</v>
      </c>
      <c r="E12" s="5">
        <v>7432.0</v>
      </c>
      <c r="F12" s="5">
        <v>35.12</v>
      </c>
      <c r="G12" s="5">
        <v>89.42</v>
      </c>
      <c r="H12" s="9">
        <v>0.006</v>
      </c>
      <c r="I12" s="9">
        <v>0.006</v>
      </c>
      <c r="J12" s="7">
        <v>1743535.0</v>
      </c>
      <c r="K12" s="7">
        <v>1820783.0</v>
      </c>
      <c r="L12" s="8">
        <f t="shared" si="1"/>
        <v>0.07038247739</v>
      </c>
      <c r="M12" s="8">
        <f t="shared" si="2"/>
        <v>0.07350080057</v>
      </c>
      <c r="N12" s="7">
        <v>1.8890251E7</v>
      </c>
      <c r="O12" s="8">
        <f t="shared" si="3"/>
        <v>0.7625557639</v>
      </c>
    </row>
    <row r="13">
      <c r="A13" s="4" t="s">
        <v>15</v>
      </c>
      <c r="B13" s="4" t="s">
        <v>38</v>
      </c>
      <c r="C13" s="4" t="s">
        <v>39</v>
      </c>
      <c r="D13" s="5">
        <v>2.4199784E7</v>
      </c>
      <c r="E13" s="5">
        <v>7260.0</v>
      </c>
      <c r="F13" s="5">
        <v>35.01</v>
      </c>
      <c r="G13" s="5">
        <v>88.88</v>
      </c>
      <c r="H13" s="9">
        <v>0.006</v>
      </c>
      <c r="I13" s="9">
        <v>0.007</v>
      </c>
      <c r="J13" s="7">
        <v>1696630.0</v>
      </c>
      <c r="K13" s="7">
        <v>1799393.0</v>
      </c>
      <c r="L13" s="8">
        <f t="shared" si="1"/>
        <v>0.07010930345</v>
      </c>
      <c r="M13" s="8">
        <f t="shared" si="2"/>
        <v>0.07435574632</v>
      </c>
      <c r="N13" s="7">
        <v>1.7566038E7</v>
      </c>
      <c r="O13" s="8">
        <f t="shared" si="3"/>
        <v>0.7258758177</v>
      </c>
    </row>
    <row r="14">
      <c r="A14" s="4" t="s">
        <v>15</v>
      </c>
      <c r="B14" s="4" t="s">
        <v>40</v>
      </c>
      <c r="C14" s="4" t="s">
        <v>41</v>
      </c>
      <c r="D14" s="5">
        <v>2.4226277E7</v>
      </c>
      <c r="E14" s="5">
        <v>7267.0</v>
      </c>
      <c r="F14" s="5">
        <v>35.19</v>
      </c>
      <c r="G14" s="5">
        <v>89.79</v>
      </c>
      <c r="H14" s="9">
        <v>0.006</v>
      </c>
      <c r="I14" s="9">
        <v>0.006</v>
      </c>
      <c r="J14" s="7">
        <v>1703721.0</v>
      </c>
      <c r="K14" s="7">
        <v>1763575.0</v>
      </c>
      <c r="L14" s="8">
        <f t="shared" si="1"/>
        <v>0.07032533311</v>
      </c>
      <c r="M14" s="8">
        <f t="shared" si="2"/>
        <v>0.07279595623</v>
      </c>
      <c r="N14" s="7">
        <v>1.8014174E7</v>
      </c>
      <c r="O14" s="8">
        <f t="shared" si="3"/>
        <v>0.7435799566</v>
      </c>
    </row>
    <row r="15">
      <c r="A15" s="4" t="s">
        <v>15</v>
      </c>
      <c r="B15" s="4" t="s">
        <v>42</v>
      </c>
      <c r="C15" s="4" t="s">
        <v>43</v>
      </c>
      <c r="D15" s="5">
        <v>2.4709523E7</v>
      </c>
      <c r="E15" s="5">
        <v>7413.0</v>
      </c>
      <c r="F15" s="5">
        <v>35.24</v>
      </c>
      <c r="G15" s="5">
        <v>90.01</v>
      </c>
      <c r="H15" s="9">
        <v>0.006</v>
      </c>
      <c r="I15" s="9">
        <v>0.006</v>
      </c>
      <c r="J15" s="7">
        <v>1741943.0</v>
      </c>
      <c r="K15" s="7">
        <v>1811666.0</v>
      </c>
      <c r="L15" s="8">
        <f t="shared" si="1"/>
        <v>0.07049682829</v>
      </c>
      <c r="M15" s="8">
        <f t="shared" si="2"/>
        <v>0.07331853391</v>
      </c>
      <c r="N15" s="7">
        <v>1.4161228E7</v>
      </c>
      <c r="O15" s="8">
        <f t="shared" si="3"/>
        <v>0.573108109</v>
      </c>
    </row>
    <row r="16">
      <c r="A16" s="4" t="s">
        <v>15</v>
      </c>
      <c r="B16" s="4" t="s">
        <v>44</v>
      </c>
      <c r="C16" s="4" t="s">
        <v>45</v>
      </c>
      <c r="D16" s="5">
        <v>2.5581201E7</v>
      </c>
      <c r="E16" s="5">
        <v>7674.0</v>
      </c>
      <c r="F16" s="5">
        <v>35.08</v>
      </c>
      <c r="G16" s="5">
        <v>89.22</v>
      </c>
      <c r="H16" s="9">
        <v>0.006</v>
      </c>
      <c r="I16" s="9">
        <v>0.007</v>
      </c>
      <c r="J16" s="7">
        <v>1851989.0</v>
      </c>
      <c r="K16" s="7">
        <v>1899129.0</v>
      </c>
      <c r="L16" s="8">
        <f t="shared" si="1"/>
        <v>0.07239648365</v>
      </c>
      <c r="M16" s="8">
        <f t="shared" si="2"/>
        <v>0.07423924311</v>
      </c>
      <c r="N16" s="7">
        <v>1.1433624E7</v>
      </c>
      <c r="O16" s="8">
        <f t="shared" si="3"/>
        <v>0.446954152</v>
      </c>
    </row>
    <row r="17">
      <c r="A17" s="4" t="s">
        <v>15</v>
      </c>
      <c r="B17" s="4" t="s">
        <v>46</v>
      </c>
      <c r="C17" s="4" t="s">
        <v>47</v>
      </c>
      <c r="D17" s="5">
        <v>2.6026614E7</v>
      </c>
      <c r="E17" s="5">
        <v>7808.0</v>
      </c>
      <c r="F17" s="5">
        <v>35.25</v>
      </c>
      <c r="G17" s="5">
        <v>90.07</v>
      </c>
      <c r="H17" s="9">
        <v>0.006</v>
      </c>
      <c r="I17" s="9">
        <v>0.007</v>
      </c>
      <c r="J17" s="7">
        <v>1834893.0</v>
      </c>
      <c r="K17" s="7">
        <v>1906202.0</v>
      </c>
      <c r="L17" s="8">
        <f t="shared" si="1"/>
        <v>0.07050064215</v>
      </c>
      <c r="M17" s="8">
        <f t="shared" si="2"/>
        <v>0.07324049144</v>
      </c>
      <c r="N17" s="7">
        <v>2.1552521E7</v>
      </c>
      <c r="O17" s="8">
        <f t="shared" si="3"/>
        <v>0.8280954641</v>
      </c>
    </row>
    <row r="18">
      <c r="A18" s="4" t="s">
        <v>15</v>
      </c>
      <c r="B18" s="4" t="s">
        <v>48</v>
      </c>
      <c r="C18" s="4" t="s">
        <v>49</v>
      </c>
      <c r="D18" s="5">
        <v>2.4782166E7</v>
      </c>
      <c r="E18" s="5">
        <v>7435.0</v>
      </c>
      <c r="F18" s="5">
        <v>35.32</v>
      </c>
      <c r="G18" s="5">
        <v>90.42</v>
      </c>
      <c r="H18" s="9">
        <v>0.006</v>
      </c>
      <c r="I18" s="9">
        <v>0.007</v>
      </c>
      <c r="J18" s="7">
        <v>1770423.0</v>
      </c>
      <c r="K18" s="7">
        <v>1801231.0</v>
      </c>
      <c r="L18" s="8">
        <f t="shared" si="1"/>
        <v>0.07143939719</v>
      </c>
      <c r="M18" s="8">
        <f t="shared" si="2"/>
        <v>0.07268254922</v>
      </c>
      <c r="N18" s="7">
        <v>1.685472E7</v>
      </c>
      <c r="O18" s="8">
        <f t="shared" si="3"/>
        <v>0.6801148858</v>
      </c>
    </row>
    <row r="19">
      <c r="A19" s="4" t="s">
        <v>15</v>
      </c>
      <c r="B19" s="4" t="s">
        <v>50</v>
      </c>
      <c r="C19" s="4" t="s">
        <v>51</v>
      </c>
      <c r="D19" s="5">
        <v>2.4500744E7</v>
      </c>
      <c r="E19" s="5">
        <v>7350.0</v>
      </c>
      <c r="F19" s="5">
        <v>35.28</v>
      </c>
      <c r="G19" s="5">
        <v>90.22</v>
      </c>
      <c r="H19" s="9">
        <v>0.006</v>
      </c>
      <c r="I19" s="9">
        <v>0.006</v>
      </c>
      <c r="J19" s="7">
        <v>1726490.0</v>
      </c>
      <c r="K19" s="7">
        <v>1762640.0</v>
      </c>
      <c r="L19" s="8">
        <f t="shared" si="1"/>
        <v>0.0704668397</v>
      </c>
      <c r="M19" s="8">
        <f t="shared" si="2"/>
        <v>0.0719423051</v>
      </c>
      <c r="N19" s="7">
        <v>1.8511451E7</v>
      </c>
      <c r="O19" s="8">
        <f t="shared" si="3"/>
        <v>0.7555464846</v>
      </c>
    </row>
    <row r="20">
      <c r="A20" s="4" t="s">
        <v>15</v>
      </c>
      <c r="B20" s="4" t="s">
        <v>52</v>
      </c>
      <c r="C20" s="4" t="s">
        <v>53</v>
      </c>
      <c r="D20" s="5">
        <v>2.4386411E7</v>
      </c>
      <c r="E20" s="5">
        <v>7316.0</v>
      </c>
      <c r="F20" s="5">
        <v>35.28</v>
      </c>
      <c r="G20" s="5">
        <v>90.25</v>
      </c>
      <c r="H20" s="9">
        <v>0.006</v>
      </c>
      <c r="I20" s="9">
        <v>0.007</v>
      </c>
      <c r="J20" s="7">
        <v>1775524.0</v>
      </c>
      <c r="K20" s="7">
        <v>1795263.0</v>
      </c>
      <c r="L20" s="8">
        <f t="shared" si="1"/>
        <v>0.07280792569</v>
      </c>
      <c r="M20" s="8">
        <f t="shared" si="2"/>
        <v>0.07361735189</v>
      </c>
      <c r="N20" s="7">
        <v>8314031.0</v>
      </c>
      <c r="O20" s="8">
        <f t="shared" si="3"/>
        <v>0.3409288476</v>
      </c>
    </row>
    <row r="21">
      <c r="A21" s="4" t="s">
        <v>15</v>
      </c>
      <c r="B21" s="4" t="s">
        <v>54</v>
      </c>
      <c r="C21" s="4" t="s">
        <v>55</v>
      </c>
      <c r="D21" s="5">
        <v>2.5065122E7</v>
      </c>
      <c r="E21" s="5">
        <v>7520.0</v>
      </c>
      <c r="F21" s="5">
        <v>35.22</v>
      </c>
      <c r="G21" s="5">
        <v>89.95</v>
      </c>
      <c r="H21" s="9">
        <v>0.006</v>
      </c>
      <c r="I21" s="9">
        <v>0.007</v>
      </c>
      <c r="J21" s="7">
        <v>1817509.0</v>
      </c>
      <c r="K21" s="7">
        <v>1837772.0</v>
      </c>
      <c r="L21" s="8">
        <f t="shared" si="1"/>
        <v>0.07251147631</v>
      </c>
      <c r="M21" s="8">
        <f t="shared" si="2"/>
        <v>0.07331989048</v>
      </c>
      <c r="N21" s="7">
        <v>7353428.0</v>
      </c>
      <c r="O21" s="8">
        <f t="shared" si="3"/>
        <v>0.2933729188</v>
      </c>
    </row>
    <row r="22">
      <c r="A22" s="4" t="s">
        <v>15</v>
      </c>
      <c r="B22" s="4" t="s">
        <v>56</v>
      </c>
      <c r="C22" s="4" t="s">
        <v>57</v>
      </c>
      <c r="D22" s="5">
        <v>2.6907837E7</v>
      </c>
      <c r="E22" s="5">
        <v>8072.0</v>
      </c>
      <c r="F22" s="5">
        <v>35.28</v>
      </c>
      <c r="G22" s="5">
        <v>90.21</v>
      </c>
      <c r="H22" s="9">
        <v>0.006</v>
      </c>
      <c r="I22" s="9">
        <v>0.006</v>
      </c>
      <c r="J22" s="7">
        <v>1905441.0</v>
      </c>
      <c r="K22" s="7">
        <v>1944864.0</v>
      </c>
      <c r="L22" s="8">
        <f t="shared" si="1"/>
        <v>0.0708136072</v>
      </c>
      <c r="M22" s="8">
        <f t="shared" si="2"/>
        <v>0.07227871939</v>
      </c>
      <c r="N22" s="7">
        <v>1.6798946E7</v>
      </c>
      <c r="O22" s="8">
        <f t="shared" si="3"/>
        <v>0.6243142472</v>
      </c>
    </row>
    <row r="23">
      <c r="A23" s="4" t="s">
        <v>15</v>
      </c>
      <c r="B23" s="4" t="s">
        <v>58</v>
      </c>
      <c r="C23" s="4" t="s">
        <v>59</v>
      </c>
      <c r="D23" s="5">
        <v>2.5174675E7</v>
      </c>
      <c r="E23" s="5">
        <v>7552.0</v>
      </c>
      <c r="F23" s="5">
        <v>35.34</v>
      </c>
      <c r="G23" s="5">
        <v>90.57</v>
      </c>
      <c r="H23" s="9">
        <v>0.006</v>
      </c>
      <c r="I23" s="9">
        <v>0.007</v>
      </c>
      <c r="J23" s="7">
        <v>1776613.0</v>
      </c>
      <c r="K23" s="7">
        <v>1809370.0</v>
      </c>
      <c r="L23" s="8">
        <f t="shared" si="1"/>
        <v>0.07057143737</v>
      </c>
      <c r="M23" s="8">
        <f t="shared" si="2"/>
        <v>0.07187262596</v>
      </c>
      <c r="N23" s="7">
        <v>1.5974479E7</v>
      </c>
      <c r="O23" s="8">
        <f t="shared" si="3"/>
        <v>0.63454559</v>
      </c>
    </row>
    <row r="24">
      <c r="A24" s="4" t="s">
        <v>15</v>
      </c>
      <c r="B24" s="4" t="s">
        <v>60</v>
      </c>
      <c r="C24" s="4" t="s">
        <v>61</v>
      </c>
      <c r="D24" s="5">
        <v>2.5116195E7</v>
      </c>
      <c r="E24" s="5">
        <v>7535.0</v>
      </c>
      <c r="F24" s="5">
        <v>35.28</v>
      </c>
      <c r="G24" s="5">
        <v>90.24</v>
      </c>
      <c r="H24" s="9">
        <v>0.006</v>
      </c>
      <c r="I24" s="9">
        <v>0.007</v>
      </c>
      <c r="J24" s="7">
        <v>1823984.0</v>
      </c>
      <c r="K24" s="7">
        <v>1842005.0</v>
      </c>
      <c r="L24" s="8">
        <f t="shared" si="1"/>
        <v>0.07262182827</v>
      </c>
      <c r="M24" s="8">
        <f t="shared" si="2"/>
        <v>0.07333933345</v>
      </c>
      <c r="N24" s="7">
        <v>7892961.0</v>
      </c>
      <c r="O24" s="8">
        <f t="shared" si="3"/>
        <v>0.3142578324</v>
      </c>
    </row>
    <row r="25">
      <c r="A25" s="4" t="s">
        <v>15</v>
      </c>
      <c r="B25" s="4" t="s">
        <v>62</v>
      </c>
      <c r="C25" s="4" t="s">
        <v>63</v>
      </c>
      <c r="D25" s="5">
        <v>2.6028876E7</v>
      </c>
      <c r="E25" s="5">
        <v>7808.0</v>
      </c>
      <c r="F25" s="5">
        <v>35.32</v>
      </c>
      <c r="G25" s="5">
        <v>90.45</v>
      </c>
      <c r="H25" s="9">
        <v>0.006</v>
      </c>
      <c r="I25" s="9">
        <v>0.006</v>
      </c>
      <c r="J25" s="7">
        <v>1842277.0</v>
      </c>
      <c r="K25" s="7">
        <v>1876851.0</v>
      </c>
      <c r="L25" s="8">
        <f t="shared" si="1"/>
        <v>0.07077820033</v>
      </c>
      <c r="M25" s="8">
        <f t="shared" si="2"/>
        <v>0.07210649434</v>
      </c>
      <c r="N25" s="7">
        <v>1.9006396E7</v>
      </c>
      <c r="O25" s="8">
        <f t="shared" si="3"/>
        <v>0.7302042547</v>
      </c>
    </row>
    <row r="26">
      <c r="A26" s="4" t="s">
        <v>15</v>
      </c>
      <c r="B26" s="4" t="s">
        <v>64</v>
      </c>
      <c r="C26" s="4" t="s">
        <v>65</v>
      </c>
      <c r="D26" s="5">
        <v>2.6749521E7</v>
      </c>
      <c r="E26" s="5">
        <v>8025.0</v>
      </c>
      <c r="F26" s="5">
        <v>35.15</v>
      </c>
      <c r="G26" s="5">
        <v>89.57</v>
      </c>
      <c r="H26" s="9">
        <v>0.006</v>
      </c>
      <c r="I26" s="9">
        <v>0.007</v>
      </c>
      <c r="J26" s="7">
        <v>1908976.0</v>
      </c>
      <c r="K26" s="7">
        <v>1961966.0</v>
      </c>
      <c r="L26" s="8">
        <f t="shared" si="1"/>
        <v>0.07136486668</v>
      </c>
      <c r="M26" s="8">
        <f t="shared" si="2"/>
        <v>0.07334583673</v>
      </c>
      <c r="N26" s="7">
        <v>1.6594225E7</v>
      </c>
      <c r="O26" s="8">
        <f t="shared" si="3"/>
        <v>0.6203559682</v>
      </c>
    </row>
    <row r="27">
      <c r="A27" s="4" t="s">
        <v>15</v>
      </c>
      <c r="B27" s="4" t="s">
        <v>66</v>
      </c>
      <c r="C27" s="4" t="s">
        <v>67</v>
      </c>
      <c r="D27" s="5">
        <v>2.4362732E7</v>
      </c>
      <c r="E27" s="5">
        <v>7308.0</v>
      </c>
      <c r="F27" s="5">
        <v>35.11</v>
      </c>
      <c r="G27" s="5">
        <v>89.38</v>
      </c>
      <c r="H27" s="9">
        <v>0.006</v>
      </c>
      <c r="I27" s="9">
        <v>0.007</v>
      </c>
      <c r="J27" s="7">
        <v>1744377.0</v>
      </c>
      <c r="K27" s="7">
        <v>1782039.0</v>
      </c>
      <c r="L27" s="8">
        <f t="shared" si="1"/>
        <v>0.07160022119</v>
      </c>
      <c r="M27" s="8">
        <f t="shared" si="2"/>
        <v>0.07314610693</v>
      </c>
      <c r="N27" s="7">
        <v>9492579.0</v>
      </c>
      <c r="O27" s="8">
        <f t="shared" si="3"/>
        <v>0.3896352429</v>
      </c>
    </row>
    <row r="28">
      <c r="A28" s="4" t="s">
        <v>15</v>
      </c>
      <c r="B28" s="4" t="s">
        <v>68</v>
      </c>
      <c r="C28" s="4" t="s">
        <v>69</v>
      </c>
      <c r="D28" s="5">
        <v>2.5120802E7</v>
      </c>
      <c r="E28" s="5">
        <v>7536.0</v>
      </c>
      <c r="F28" s="5">
        <v>35.03</v>
      </c>
      <c r="G28" s="5">
        <v>88.96</v>
      </c>
      <c r="H28" s="9">
        <v>0.006</v>
      </c>
      <c r="I28" s="9">
        <v>0.007</v>
      </c>
      <c r="J28" s="7">
        <v>1764831.0</v>
      </c>
      <c r="K28" s="7">
        <v>1849493.0</v>
      </c>
      <c r="L28" s="8">
        <f t="shared" si="1"/>
        <v>0.07025376817</v>
      </c>
      <c r="M28" s="8">
        <f t="shared" si="2"/>
        <v>0.07362396312</v>
      </c>
      <c r="N28" s="7">
        <v>1.8918386E7</v>
      </c>
      <c r="O28" s="8">
        <f t="shared" si="3"/>
        <v>0.7530964179</v>
      </c>
    </row>
    <row r="29">
      <c r="A29" s="4" t="s">
        <v>15</v>
      </c>
      <c r="B29" s="4" t="s">
        <v>70</v>
      </c>
      <c r="C29" s="4" t="s">
        <v>71</v>
      </c>
      <c r="D29" s="5">
        <v>1.9399521E7</v>
      </c>
      <c r="E29" s="5">
        <v>5820.0</v>
      </c>
      <c r="F29" s="5">
        <v>34.99</v>
      </c>
      <c r="G29" s="5">
        <v>88.8</v>
      </c>
      <c r="H29" s="9">
        <v>0.006</v>
      </c>
      <c r="I29" s="9">
        <v>0.007</v>
      </c>
      <c r="J29" s="7">
        <v>1385486.0</v>
      </c>
      <c r="K29" s="7">
        <v>1432967.0</v>
      </c>
      <c r="L29" s="8">
        <f t="shared" si="1"/>
        <v>0.0714185675</v>
      </c>
      <c r="M29" s="8">
        <f t="shared" si="2"/>
        <v>0.07386610216</v>
      </c>
      <c r="N29" s="7">
        <v>1.0719912E7</v>
      </c>
      <c r="O29" s="8">
        <f t="shared" si="3"/>
        <v>0.5525864273</v>
      </c>
    </row>
    <row r="30">
      <c r="A30" s="4" t="s">
        <v>15</v>
      </c>
      <c r="B30" s="4" t="s">
        <v>72</v>
      </c>
      <c r="C30" s="4" t="s">
        <v>73</v>
      </c>
      <c r="D30" s="5">
        <v>2.2797232E7</v>
      </c>
      <c r="E30" s="5">
        <v>6839.0</v>
      </c>
      <c r="F30" s="5">
        <v>35.16</v>
      </c>
      <c r="G30" s="5">
        <v>89.58</v>
      </c>
      <c r="H30" s="9">
        <v>0.006</v>
      </c>
      <c r="I30" s="9">
        <v>0.007</v>
      </c>
      <c r="J30" s="7">
        <v>1614831.0</v>
      </c>
      <c r="K30" s="7">
        <v>1698388.0</v>
      </c>
      <c r="L30" s="8">
        <f t="shared" si="1"/>
        <v>0.07083452061</v>
      </c>
      <c r="M30" s="8">
        <f t="shared" si="2"/>
        <v>0.07449974628</v>
      </c>
      <c r="N30" s="7">
        <v>6359796.0</v>
      </c>
      <c r="O30" s="8">
        <f t="shared" si="3"/>
        <v>0.2789722893</v>
      </c>
    </row>
    <row r="31">
      <c r="A31" s="4" t="s">
        <v>15</v>
      </c>
      <c r="B31" s="4" t="s">
        <v>74</v>
      </c>
      <c r="C31" s="4" t="s">
        <v>75</v>
      </c>
      <c r="D31" s="5">
        <v>2.1133994E7</v>
      </c>
      <c r="E31" s="5">
        <v>6340.0</v>
      </c>
      <c r="F31" s="5">
        <v>34.91</v>
      </c>
      <c r="G31" s="5">
        <v>88.4</v>
      </c>
      <c r="H31" s="9">
        <v>0.006</v>
      </c>
      <c r="I31" s="9">
        <v>0.007</v>
      </c>
      <c r="J31" s="7">
        <v>1529555.0</v>
      </c>
      <c r="K31" s="7">
        <v>1579801.0</v>
      </c>
      <c r="L31" s="8">
        <f t="shared" si="1"/>
        <v>0.07237415701</v>
      </c>
      <c r="M31" s="8">
        <f t="shared" si="2"/>
        <v>0.07475165366</v>
      </c>
      <c r="N31" s="7">
        <v>1.176812E7</v>
      </c>
      <c r="O31" s="8">
        <f t="shared" si="3"/>
        <v>0.5568336965</v>
      </c>
    </row>
    <row r="32">
      <c r="A32" s="4" t="s">
        <v>15</v>
      </c>
      <c r="B32" s="4" t="s">
        <v>76</v>
      </c>
      <c r="C32" s="4" t="s">
        <v>77</v>
      </c>
      <c r="D32" s="5">
        <v>1.9761108E7</v>
      </c>
      <c r="E32" s="5">
        <v>5928.0</v>
      </c>
      <c r="F32" s="5">
        <v>35.04</v>
      </c>
      <c r="G32" s="5">
        <v>89.04</v>
      </c>
      <c r="H32" s="9">
        <v>0.006</v>
      </c>
      <c r="I32" s="9">
        <v>0.007</v>
      </c>
      <c r="J32" s="7">
        <v>1401885.0</v>
      </c>
      <c r="K32" s="7">
        <v>1444265.0</v>
      </c>
      <c r="L32" s="8">
        <f t="shared" si="1"/>
        <v>0.07094161927</v>
      </c>
      <c r="M32" s="8">
        <f t="shared" si="2"/>
        <v>0.07308623585</v>
      </c>
      <c r="N32" s="7">
        <v>1.1309894E7</v>
      </c>
      <c r="O32" s="8">
        <f t="shared" si="3"/>
        <v>0.5723309644</v>
      </c>
    </row>
    <row r="33">
      <c r="A33" s="4" t="s">
        <v>15</v>
      </c>
      <c r="B33" s="4" t="s">
        <v>78</v>
      </c>
      <c r="C33" s="4" t="s">
        <v>79</v>
      </c>
      <c r="D33" s="5">
        <v>2.7111915E7</v>
      </c>
      <c r="E33" s="5">
        <v>8133.0</v>
      </c>
      <c r="F33" s="5">
        <v>35.17</v>
      </c>
      <c r="G33" s="5">
        <v>89.68</v>
      </c>
      <c r="H33" s="9">
        <v>0.007</v>
      </c>
      <c r="I33" s="9">
        <v>0.008</v>
      </c>
      <c r="J33" s="7">
        <v>1906644.0</v>
      </c>
      <c r="K33" s="7">
        <v>1973792.0</v>
      </c>
      <c r="L33" s="8">
        <f t="shared" si="1"/>
        <v>0.07032494754</v>
      </c>
      <c r="M33" s="8">
        <f t="shared" si="2"/>
        <v>0.07280164459</v>
      </c>
      <c r="N33" s="7">
        <v>2.0273728E7</v>
      </c>
      <c r="O33" s="8">
        <f t="shared" si="3"/>
        <v>0.7477792697</v>
      </c>
    </row>
    <row r="34">
      <c r="A34" s="4" t="s">
        <v>15</v>
      </c>
      <c r="B34" s="4" t="s">
        <v>80</v>
      </c>
      <c r="C34" s="4" t="s">
        <v>81</v>
      </c>
      <c r="D34" s="5">
        <v>2.5479325E7</v>
      </c>
      <c r="E34" s="5">
        <v>7644.0</v>
      </c>
      <c r="F34" s="5">
        <v>35.13</v>
      </c>
      <c r="G34" s="5">
        <v>89.48</v>
      </c>
      <c r="H34" s="9">
        <v>0.006</v>
      </c>
      <c r="I34" s="9">
        <v>0.007</v>
      </c>
      <c r="J34" s="7">
        <v>1789814.0</v>
      </c>
      <c r="K34" s="7">
        <v>1852737.0</v>
      </c>
      <c r="L34" s="8">
        <f t="shared" si="1"/>
        <v>0.07024573846</v>
      </c>
      <c r="M34" s="8">
        <f t="shared" si="2"/>
        <v>0.07271530937</v>
      </c>
      <c r="N34" s="7">
        <v>1.7666515E7</v>
      </c>
      <c r="O34" s="8">
        <f t="shared" si="3"/>
        <v>0.6933666806</v>
      </c>
    </row>
    <row r="35">
      <c r="A35" s="4" t="s">
        <v>15</v>
      </c>
      <c r="B35" s="4" t="s">
        <v>82</v>
      </c>
      <c r="C35" s="4" t="s">
        <v>83</v>
      </c>
      <c r="D35" s="5">
        <v>2.2655636E7</v>
      </c>
      <c r="E35" s="5">
        <v>6797.0</v>
      </c>
      <c r="F35" s="5">
        <v>34.93</v>
      </c>
      <c r="G35" s="5">
        <v>88.47</v>
      </c>
      <c r="H35" s="9">
        <v>0.006</v>
      </c>
      <c r="I35" s="9">
        <v>0.007</v>
      </c>
      <c r="J35" s="7">
        <v>1653211.0</v>
      </c>
      <c r="K35" s="7">
        <v>1689782.0</v>
      </c>
      <c r="L35" s="8">
        <f t="shared" si="1"/>
        <v>0.07297129068</v>
      </c>
      <c r="M35" s="8">
        <f t="shared" si="2"/>
        <v>0.0745855027</v>
      </c>
      <c r="N35" s="7">
        <v>1.134913E7</v>
      </c>
      <c r="O35" s="8">
        <f t="shared" si="3"/>
        <v>0.5009406931</v>
      </c>
    </row>
    <row r="36">
      <c r="A36" s="4" t="s">
        <v>15</v>
      </c>
      <c r="B36" s="4" t="s">
        <v>84</v>
      </c>
      <c r="C36" s="4" t="s">
        <v>85</v>
      </c>
      <c r="D36" s="5">
        <v>1.9603998E7</v>
      </c>
      <c r="E36" s="5">
        <v>5881.0</v>
      </c>
      <c r="F36" s="5">
        <v>34.94</v>
      </c>
      <c r="G36" s="5">
        <v>88.51</v>
      </c>
      <c r="H36" s="9">
        <v>0.006</v>
      </c>
      <c r="I36" s="9">
        <v>0.007</v>
      </c>
      <c r="J36" s="7">
        <v>1395275.0</v>
      </c>
      <c r="K36" s="7">
        <v>1453708.0</v>
      </c>
      <c r="L36" s="8">
        <f t="shared" si="1"/>
        <v>0.07117298216</v>
      </c>
      <c r="M36" s="8">
        <f t="shared" si="2"/>
        <v>0.07415364968</v>
      </c>
      <c r="N36" s="7">
        <v>1.2427078E7</v>
      </c>
      <c r="O36" s="8">
        <f t="shared" si="3"/>
        <v>0.6339052881</v>
      </c>
    </row>
    <row r="37">
      <c r="A37" s="4" t="s">
        <v>15</v>
      </c>
      <c r="B37" s="4" t="s">
        <v>86</v>
      </c>
      <c r="C37" s="4" t="s">
        <v>87</v>
      </c>
      <c r="D37" s="5">
        <v>2.5675607E7</v>
      </c>
      <c r="E37" s="5">
        <v>7703.0</v>
      </c>
      <c r="F37" s="5">
        <v>35.37</v>
      </c>
      <c r="G37" s="5">
        <v>90.7</v>
      </c>
      <c r="H37" s="9">
        <v>0.006</v>
      </c>
      <c r="I37" s="9">
        <v>0.006</v>
      </c>
      <c r="J37" s="7">
        <v>1848580.0</v>
      </c>
      <c r="K37" s="7">
        <v>1888780.0</v>
      </c>
      <c r="L37" s="8">
        <f t="shared" si="1"/>
        <v>0.07199751889</v>
      </c>
      <c r="M37" s="8">
        <f t="shared" si="2"/>
        <v>0.07356320729</v>
      </c>
      <c r="N37" s="7">
        <v>1.9162797E7</v>
      </c>
      <c r="O37" s="8">
        <f t="shared" si="3"/>
        <v>0.746342511</v>
      </c>
    </row>
    <row r="38">
      <c r="A38" s="4" t="s">
        <v>15</v>
      </c>
      <c r="B38" s="4" t="s">
        <v>88</v>
      </c>
      <c r="C38" s="4" t="s">
        <v>89</v>
      </c>
      <c r="D38" s="5">
        <v>2.4785352E7</v>
      </c>
      <c r="E38" s="5">
        <v>7436.0</v>
      </c>
      <c r="F38" s="5">
        <v>35.33</v>
      </c>
      <c r="G38" s="5">
        <v>90.5</v>
      </c>
      <c r="H38" s="9">
        <v>0.006</v>
      </c>
      <c r="I38" s="9">
        <v>0.007</v>
      </c>
      <c r="J38" s="7">
        <v>1765172.0</v>
      </c>
      <c r="K38" s="7">
        <v>1812664.0</v>
      </c>
      <c r="L38" s="8">
        <f t="shared" si="1"/>
        <v>0.0712183551</v>
      </c>
      <c r="M38" s="8">
        <f t="shared" si="2"/>
        <v>0.07313448685</v>
      </c>
      <c r="N38" s="7">
        <v>1.5597711E7</v>
      </c>
      <c r="O38" s="8">
        <f t="shared" si="3"/>
        <v>0.6293116596</v>
      </c>
    </row>
    <row r="39">
      <c r="A39" s="4" t="s">
        <v>15</v>
      </c>
      <c r="B39" s="4" t="s">
        <v>90</v>
      </c>
      <c r="C39" s="4" t="s">
        <v>91</v>
      </c>
      <c r="D39" s="5">
        <v>2.4842654E7</v>
      </c>
      <c r="E39" s="5">
        <v>7453.0</v>
      </c>
      <c r="F39" s="5">
        <v>35.26</v>
      </c>
      <c r="G39" s="5">
        <v>90.1</v>
      </c>
      <c r="H39" s="9">
        <v>0.006</v>
      </c>
      <c r="I39" s="9">
        <v>0.006</v>
      </c>
      <c r="J39" s="7">
        <v>1777215.0</v>
      </c>
      <c r="K39" s="7">
        <v>1828713.0</v>
      </c>
      <c r="L39" s="8">
        <f t="shared" si="1"/>
        <v>0.0715388541</v>
      </c>
      <c r="M39" s="8">
        <f t="shared" si="2"/>
        <v>0.07361182102</v>
      </c>
      <c r="N39" s="7">
        <v>1.7849205E7</v>
      </c>
      <c r="O39" s="8">
        <f t="shared" si="3"/>
        <v>0.7184902628</v>
      </c>
    </row>
    <row r="40">
      <c r="A40" s="4" t="s">
        <v>15</v>
      </c>
      <c r="B40" s="4" t="s">
        <v>92</v>
      </c>
      <c r="C40" s="4" t="s">
        <v>93</v>
      </c>
      <c r="D40" s="5">
        <v>2.4702523E7</v>
      </c>
      <c r="E40" s="5">
        <v>7410.0</v>
      </c>
      <c r="F40" s="5">
        <v>35.22</v>
      </c>
      <c r="G40" s="5">
        <v>89.97</v>
      </c>
      <c r="H40" s="9">
        <v>0.006</v>
      </c>
      <c r="I40" s="9">
        <v>0.007</v>
      </c>
      <c r="J40" s="7">
        <v>1728140.0</v>
      </c>
      <c r="K40" s="7">
        <v>1795886.0</v>
      </c>
      <c r="L40" s="8">
        <f t="shared" si="1"/>
        <v>0.06995803627</v>
      </c>
      <c r="M40" s="8">
        <f t="shared" si="2"/>
        <v>0.07270050917</v>
      </c>
      <c r="N40" s="7">
        <v>1.7582095E7</v>
      </c>
      <c r="O40" s="8">
        <f t="shared" si="3"/>
        <v>0.711753006</v>
      </c>
    </row>
    <row r="41">
      <c r="A41" s="4" t="s">
        <v>15</v>
      </c>
      <c r="B41" s="4" t="s">
        <v>94</v>
      </c>
      <c r="C41" s="4" t="s">
        <v>95</v>
      </c>
      <c r="D41" s="5">
        <v>2.6281851E7</v>
      </c>
      <c r="E41" s="5">
        <v>7884.0</v>
      </c>
      <c r="F41" s="5">
        <v>35.22</v>
      </c>
      <c r="G41" s="5">
        <v>89.94</v>
      </c>
      <c r="H41" s="9">
        <v>0.006</v>
      </c>
      <c r="I41" s="9">
        <v>0.006</v>
      </c>
      <c r="J41" s="7">
        <v>1877670.0</v>
      </c>
      <c r="K41" s="7">
        <v>1943361.0</v>
      </c>
      <c r="L41" s="8">
        <f t="shared" si="1"/>
        <v>0.07144359809</v>
      </c>
      <c r="M41" s="8">
        <f t="shared" si="2"/>
        <v>0.07394307958</v>
      </c>
      <c r="N41" s="7">
        <v>1.7142937E7</v>
      </c>
      <c r="O41" s="8">
        <f t="shared" si="3"/>
        <v>0.6522728175</v>
      </c>
    </row>
    <row r="42">
      <c r="A42" s="4" t="s">
        <v>15</v>
      </c>
      <c r="B42" s="4" t="s">
        <v>96</v>
      </c>
      <c r="C42" s="4" t="s">
        <v>97</v>
      </c>
      <c r="D42" s="5">
        <v>2.871338E7</v>
      </c>
      <c r="E42" s="5">
        <v>8614.0</v>
      </c>
      <c r="F42" s="5">
        <v>35.37</v>
      </c>
      <c r="G42" s="5">
        <v>90.69</v>
      </c>
      <c r="H42" s="9">
        <v>0.006</v>
      </c>
      <c r="I42" s="9">
        <v>0.006</v>
      </c>
      <c r="J42" s="7">
        <v>2056127.0</v>
      </c>
      <c r="K42" s="7">
        <v>2103280.0</v>
      </c>
      <c r="L42" s="8">
        <f t="shared" si="1"/>
        <v>0.07160867164</v>
      </c>
      <c r="M42" s="8">
        <f t="shared" si="2"/>
        <v>0.07325086771</v>
      </c>
      <c r="N42" s="7">
        <v>2.19578E7</v>
      </c>
      <c r="O42" s="8">
        <f t="shared" si="3"/>
        <v>0.7647236236</v>
      </c>
    </row>
    <row r="43">
      <c r="A43" s="4" t="s">
        <v>15</v>
      </c>
      <c r="B43" s="4" t="s">
        <v>98</v>
      </c>
      <c r="C43" s="4" t="s">
        <v>99</v>
      </c>
      <c r="D43" s="5">
        <v>2.7212395E7</v>
      </c>
      <c r="E43" s="5">
        <v>8164.0</v>
      </c>
      <c r="F43" s="5">
        <v>35.47</v>
      </c>
      <c r="G43" s="5">
        <v>91.17</v>
      </c>
      <c r="H43" s="9">
        <v>0.006</v>
      </c>
      <c r="I43" s="9">
        <v>0.006</v>
      </c>
      <c r="J43" s="7">
        <v>1963024.0</v>
      </c>
      <c r="K43" s="7">
        <v>2014867.0</v>
      </c>
      <c r="L43" s="8">
        <f t="shared" si="1"/>
        <v>0.07213712722</v>
      </c>
      <c r="M43" s="8">
        <f t="shared" si="2"/>
        <v>0.0740422517</v>
      </c>
      <c r="N43" s="7">
        <v>1.37585E7</v>
      </c>
      <c r="O43" s="8">
        <f t="shared" si="3"/>
        <v>0.5055968062</v>
      </c>
    </row>
    <row r="44">
      <c r="A44" s="4" t="s">
        <v>15</v>
      </c>
      <c r="B44" s="4" t="s">
        <v>100</v>
      </c>
      <c r="C44" s="4" t="s">
        <v>101</v>
      </c>
      <c r="D44" s="5">
        <v>2.5857916E7</v>
      </c>
      <c r="E44" s="5">
        <v>7758.0</v>
      </c>
      <c r="F44" s="5">
        <v>35.34</v>
      </c>
      <c r="G44" s="5">
        <v>90.47</v>
      </c>
      <c r="H44" s="9">
        <v>0.006</v>
      </c>
      <c r="I44" s="9">
        <v>0.006</v>
      </c>
      <c r="J44" s="7">
        <v>1844174.0</v>
      </c>
      <c r="K44" s="7">
        <v>1907974.0</v>
      </c>
      <c r="L44" s="8">
        <f t="shared" si="1"/>
        <v>0.07131951392</v>
      </c>
      <c r="M44" s="8">
        <f t="shared" si="2"/>
        <v>0.07378684346</v>
      </c>
      <c r="N44" s="7">
        <v>6722310.0</v>
      </c>
      <c r="O44" s="8">
        <f t="shared" si="3"/>
        <v>0.2599710665</v>
      </c>
    </row>
    <row r="45">
      <c r="A45" s="4" t="s">
        <v>15</v>
      </c>
      <c r="B45" s="4" t="s">
        <v>102</v>
      </c>
      <c r="C45" s="4" t="s">
        <v>103</v>
      </c>
      <c r="D45" s="5">
        <v>2.8457391E7</v>
      </c>
      <c r="E45" s="5">
        <v>8537.0</v>
      </c>
      <c r="F45" s="5">
        <v>35.33</v>
      </c>
      <c r="G45" s="5">
        <v>90.51</v>
      </c>
      <c r="H45" s="9">
        <v>0.006</v>
      </c>
      <c r="I45" s="9">
        <v>0.006</v>
      </c>
      <c r="J45" s="7">
        <v>2050520.0</v>
      </c>
      <c r="K45" s="7">
        <v>2124101.0</v>
      </c>
      <c r="L45" s="8">
        <f t="shared" si="1"/>
        <v>0.07205579738</v>
      </c>
      <c r="M45" s="8">
        <f t="shared" si="2"/>
        <v>0.07464145255</v>
      </c>
      <c r="N45" s="7">
        <v>2.1677067E7</v>
      </c>
      <c r="O45" s="8">
        <f t="shared" si="3"/>
        <v>0.76173768</v>
      </c>
    </row>
    <row r="46">
      <c r="A46" s="4" t="s">
        <v>15</v>
      </c>
      <c r="B46" s="4" t="s">
        <v>104</v>
      </c>
      <c r="C46" s="4" t="s">
        <v>105</v>
      </c>
      <c r="D46" s="5">
        <v>2.7815296E7</v>
      </c>
      <c r="E46" s="5">
        <v>8344.0</v>
      </c>
      <c r="F46" s="5">
        <v>35.07</v>
      </c>
      <c r="G46" s="5">
        <v>89.14</v>
      </c>
      <c r="H46" s="9">
        <v>0.006</v>
      </c>
      <c r="I46" s="9">
        <v>0.006</v>
      </c>
      <c r="J46" s="7">
        <v>2011377.0</v>
      </c>
      <c r="K46" s="7">
        <v>2096985.0</v>
      </c>
      <c r="L46" s="8">
        <f t="shared" si="1"/>
        <v>0.07231190349</v>
      </c>
      <c r="M46" s="8">
        <f t="shared" si="2"/>
        <v>0.07538963454</v>
      </c>
      <c r="N46" s="7">
        <v>2630529.0</v>
      </c>
      <c r="O46" s="8">
        <f t="shared" si="3"/>
        <v>0.09457131069</v>
      </c>
    </row>
    <row r="47">
      <c r="A47" s="4" t="s">
        <v>15</v>
      </c>
      <c r="B47" s="4" t="s">
        <v>106</v>
      </c>
      <c r="C47" s="4" t="s">
        <v>107</v>
      </c>
      <c r="D47" s="5">
        <v>2.0448667E7</v>
      </c>
      <c r="E47" s="5">
        <v>6135.0</v>
      </c>
      <c r="F47" s="5">
        <v>34.73</v>
      </c>
      <c r="G47" s="5">
        <v>87.49</v>
      </c>
      <c r="H47" s="9">
        <v>0.007</v>
      </c>
      <c r="I47" s="9">
        <v>0.008</v>
      </c>
      <c r="J47" s="7">
        <v>1445462.0</v>
      </c>
      <c r="K47" s="7">
        <v>1617193.0</v>
      </c>
      <c r="L47" s="8">
        <f t="shared" si="1"/>
        <v>0.07068734603</v>
      </c>
      <c r="M47" s="8">
        <f t="shared" si="2"/>
        <v>0.07908549736</v>
      </c>
      <c r="N47" s="7">
        <v>1.6314006E7</v>
      </c>
      <c r="O47" s="8">
        <f t="shared" si="3"/>
        <v>0.7978029081</v>
      </c>
    </row>
    <row r="48">
      <c r="A48" s="4" t="s">
        <v>15</v>
      </c>
      <c r="B48" s="4" t="s">
        <v>108</v>
      </c>
      <c r="C48" s="4" t="s">
        <v>109</v>
      </c>
      <c r="D48" s="5">
        <v>2.232935E7</v>
      </c>
      <c r="E48" s="5">
        <v>6699.0</v>
      </c>
      <c r="F48" s="5">
        <v>34.78</v>
      </c>
      <c r="G48" s="5">
        <v>87.7</v>
      </c>
      <c r="H48" s="9">
        <v>0.006</v>
      </c>
      <c r="I48" s="9">
        <v>0.007</v>
      </c>
      <c r="J48" s="7">
        <v>1597830.0</v>
      </c>
      <c r="K48" s="7">
        <v>1746574.0</v>
      </c>
      <c r="L48" s="8">
        <f t="shared" si="1"/>
        <v>0.07155738971</v>
      </c>
      <c r="M48" s="8">
        <f t="shared" si="2"/>
        <v>0.07821875693</v>
      </c>
      <c r="N48" s="7">
        <v>1.4715424E7</v>
      </c>
      <c r="O48" s="8">
        <f t="shared" si="3"/>
        <v>0.6590171232</v>
      </c>
    </row>
    <row r="49">
      <c r="A49" s="4" t="s">
        <v>15</v>
      </c>
      <c r="B49" s="4" t="s">
        <v>110</v>
      </c>
      <c r="C49" s="4" t="s">
        <v>111</v>
      </c>
      <c r="D49" s="5">
        <v>1.9510706E7</v>
      </c>
      <c r="E49" s="5">
        <v>5853.0</v>
      </c>
      <c r="F49" s="5">
        <v>34.87</v>
      </c>
      <c r="G49" s="5">
        <v>88.16</v>
      </c>
      <c r="H49" s="9">
        <v>0.006</v>
      </c>
      <c r="I49" s="9">
        <v>0.008</v>
      </c>
      <c r="J49" s="7">
        <v>1384825.0</v>
      </c>
      <c r="K49" s="7">
        <v>1497752.0</v>
      </c>
      <c r="L49" s="8">
        <f t="shared" si="1"/>
        <v>0.07097769809</v>
      </c>
      <c r="M49" s="8">
        <f t="shared" si="2"/>
        <v>0.07676564856</v>
      </c>
      <c r="N49" s="7">
        <v>1.5084478E7</v>
      </c>
      <c r="O49" s="8">
        <f t="shared" si="3"/>
        <v>0.7731385015</v>
      </c>
    </row>
    <row r="50">
      <c r="A50" s="4" t="s">
        <v>15</v>
      </c>
      <c r="B50" s="4" t="s">
        <v>112</v>
      </c>
      <c r="C50" s="4" t="s">
        <v>113</v>
      </c>
      <c r="D50" s="5">
        <v>2.6113998E7</v>
      </c>
      <c r="E50" s="5">
        <v>7834.0</v>
      </c>
      <c r="F50" s="5">
        <v>35.04</v>
      </c>
      <c r="G50" s="5">
        <v>89.02</v>
      </c>
      <c r="H50" s="9">
        <v>0.007</v>
      </c>
      <c r="I50" s="9">
        <v>0.008</v>
      </c>
      <c r="J50" s="7">
        <v>1847505.0</v>
      </c>
      <c r="K50" s="7">
        <v>1940757.0</v>
      </c>
      <c r="L50" s="8">
        <f t="shared" si="1"/>
        <v>0.07074768865</v>
      </c>
      <c r="M50" s="8">
        <f t="shared" si="2"/>
        <v>0.07431864703</v>
      </c>
      <c r="N50" s="7">
        <v>1.7324087E7</v>
      </c>
      <c r="O50" s="8">
        <f t="shared" si="3"/>
        <v>0.6634023255</v>
      </c>
    </row>
    <row r="51">
      <c r="A51" s="4" t="s">
        <v>15</v>
      </c>
      <c r="B51" s="4" t="s">
        <v>114</v>
      </c>
      <c r="C51" s="4" t="s">
        <v>115</v>
      </c>
      <c r="D51" s="5">
        <v>2.4525263E7</v>
      </c>
      <c r="E51" s="5">
        <v>7358.0</v>
      </c>
      <c r="F51" s="5">
        <v>35.09</v>
      </c>
      <c r="G51" s="5">
        <v>89.29</v>
      </c>
      <c r="H51" s="9">
        <v>0.006</v>
      </c>
      <c r="I51" s="9">
        <v>0.007</v>
      </c>
      <c r="J51" s="7">
        <v>1730050.0</v>
      </c>
      <c r="K51" s="7">
        <v>1785635.0</v>
      </c>
      <c r="L51" s="8">
        <f t="shared" si="1"/>
        <v>0.0705415473</v>
      </c>
      <c r="M51" s="8">
        <f t="shared" si="2"/>
        <v>0.07280798579</v>
      </c>
      <c r="N51" s="7">
        <v>5101247.0</v>
      </c>
      <c r="O51" s="8">
        <f t="shared" si="3"/>
        <v>0.2079996859</v>
      </c>
    </row>
    <row r="52">
      <c r="A52" s="4" t="s">
        <v>15</v>
      </c>
      <c r="B52" s="4" t="s">
        <v>116</v>
      </c>
      <c r="C52" s="4" t="s">
        <v>117</v>
      </c>
      <c r="D52" s="5">
        <v>2.6254692E7</v>
      </c>
      <c r="E52" s="5">
        <v>7876.0</v>
      </c>
      <c r="F52" s="5">
        <v>35.11</v>
      </c>
      <c r="G52" s="5">
        <v>89.31</v>
      </c>
      <c r="H52" s="9">
        <v>0.006</v>
      </c>
      <c r="I52" s="9">
        <v>0.008</v>
      </c>
      <c r="J52" s="7">
        <v>1868811.0</v>
      </c>
      <c r="K52" s="7">
        <v>1996986.0</v>
      </c>
      <c r="L52" s="8">
        <f t="shared" si="1"/>
        <v>0.07118007707</v>
      </c>
      <c r="M52" s="8">
        <f t="shared" si="2"/>
        <v>0.07606206159</v>
      </c>
      <c r="N52" s="7">
        <v>1.0245328E7</v>
      </c>
      <c r="O52" s="8">
        <f t="shared" si="3"/>
        <v>0.390228459</v>
      </c>
    </row>
    <row r="53">
      <c r="A53" s="4" t="s">
        <v>15</v>
      </c>
      <c r="B53" s="4" t="s">
        <v>118</v>
      </c>
      <c r="C53" s="4" t="s">
        <v>119</v>
      </c>
      <c r="D53" s="5">
        <v>2.4342148E7</v>
      </c>
      <c r="E53" s="5">
        <v>7303.0</v>
      </c>
      <c r="F53" s="5">
        <v>35.17</v>
      </c>
      <c r="G53" s="5">
        <v>89.71</v>
      </c>
      <c r="H53" s="9">
        <v>0.006</v>
      </c>
      <c r="I53" s="9">
        <v>0.007</v>
      </c>
      <c r="J53" s="7">
        <v>1725018.0</v>
      </c>
      <c r="K53" s="7">
        <v>1773838.0</v>
      </c>
      <c r="L53" s="8">
        <f t="shared" si="1"/>
        <v>0.07086547991</v>
      </c>
      <c r="M53" s="8">
        <f t="shared" si="2"/>
        <v>0.07287105476</v>
      </c>
      <c r="N53" s="7">
        <v>9346901.0</v>
      </c>
      <c r="O53" s="8">
        <f t="shared" si="3"/>
        <v>0.3839801237</v>
      </c>
    </row>
    <row r="54">
      <c r="A54" s="4" t="s">
        <v>15</v>
      </c>
      <c r="B54" s="4" t="s">
        <v>120</v>
      </c>
      <c r="C54" s="4" t="s">
        <v>121</v>
      </c>
      <c r="D54" s="5">
        <v>2.4793932E7</v>
      </c>
      <c r="E54" s="5">
        <v>7439.0</v>
      </c>
      <c r="F54" s="5">
        <v>34.89</v>
      </c>
      <c r="G54" s="5">
        <v>88.34</v>
      </c>
      <c r="H54" s="9">
        <v>0.007</v>
      </c>
      <c r="I54" s="9">
        <v>0.009</v>
      </c>
      <c r="J54" s="7">
        <v>1649905.0</v>
      </c>
      <c r="K54" s="7">
        <v>1806312.0</v>
      </c>
      <c r="L54" s="8">
        <f t="shared" si="1"/>
        <v>0.06654470941</v>
      </c>
      <c r="M54" s="8">
        <f t="shared" si="2"/>
        <v>0.07285298677</v>
      </c>
      <c r="N54" s="7">
        <v>1.4023303E7</v>
      </c>
      <c r="O54" s="8">
        <f t="shared" si="3"/>
        <v>0.5655941542</v>
      </c>
    </row>
    <row r="55">
      <c r="A55" s="4" t="s">
        <v>15</v>
      </c>
      <c r="B55" s="4" t="s">
        <v>122</v>
      </c>
      <c r="C55" s="4" t="s">
        <v>123</v>
      </c>
      <c r="D55" s="5">
        <v>1.9635726E7</v>
      </c>
      <c r="E55" s="5">
        <v>5891.0</v>
      </c>
      <c r="F55" s="5">
        <v>34.87</v>
      </c>
      <c r="G55" s="5">
        <v>88.14</v>
      </c>
      <c r="H55" s="9">
        <v>0.006</v>
      </c>
      <c r="I55" s="9">
        <v>0.007</v>
      </c>
      <c r="J55" s="7">
        <v>1397451.0</v>
      </c>
      <c r="K55" s="7">
        <v>1492088.0</v>
      </c>
      <c r="L55" s="8">
        <f t="shared" si="1"/>
        <v>0.07116879712</v>
      </c>
      <c r="M55" s="8">
        <f t="shared" si="2"/>
        <v>0.07598843048</v>
      </c>
      <c r="N55" s="7">
        <v>1.5215833E7</v>
      </c>
      <c r="O55" s="8">
        <f t="shared" si="3"/>
        <v>0.7749055472</v>
      </c>
    </row>
    <row r="56">
      <c r="A56" s="4" t="s">
        <v>15</v>
      </c>
      <c r="B56" s="4" t="s">
        <v>124</v>
      </c>
      <c r="C56" s="4" t="s">
        <v>125</v>
      </c>
      <c r="D56" s="5">
        <v>2.5979695E7</v>
      </c>
      <c r="E56" s="5">
        <v>7794.0</v>
      </c>
      <c r="F56" s="5">
        <v>34.96</v>
      </c>
      <c r="G56" s="5">
        <v>88.6</v>
      </c>
      <c r="H56" s="9">
        <v>0.006</v>
      </c>
      <c r="I56" s="9">
        <v>0.007</v>
      </c>
      <c r="J56" s="7">
        <v>1844132.0</v>
      </c>
      <c r="K56" s="7">
        <v>2010263.0</v>
      </c>
      <c r="L56" s="8">
        <f t="shared" si="1"/>
        <v>0.0709835893</v>
      </c>
      <c r="M56" s="8">
        <f t="shared" si="2"/>
        <v>0.07737823712</v>
      </c>
      <c r="N56" s="7">
        <v>1.8551359E7</v>
      </c>
      <c r="O56" s="8">
        <f t="shared" si="3"/>
        <v>0.71407147</v>
      </c>
    </row>
    <row r="57">
      <c r="A57" s="4" t="s">
        <v>15</v>
      </c>
      <c r="B57" s="4" t="s">
        <v>126</v>
      </c>
      <c r="C57" s="4" t="s">
        <v>127</v>
      </c>
      <c r="D57" s="5">
        <v>2.4515031E7</v>
      </c>
      <c r="E57" s="5">
        <v>7355.0</v>
      </c>
      <c r="F57" s="5">
        <v>34.91</v>
      </c>
      <c r="G57" s="5">
        <v>88.36</v>
      </c>
      <c r="H57" s="9">
        <v>0.006</v>
      </c>
      <c r="I57" s="9">
        <v>0.007</v>
      </c>
      <c r="J57" s="7">
        <v>1756048.0</v>
      </c>
      <c r="K57" s="7">
        <v>1855890.0</v>
      </c>
      <c r="L57" s="8">
        <f t="shared" si="1"/>
        <v>0.07163148193</v>
      </c>
      <c r="M57" s="8">
        <f t="shared" si="2"/>
        <v>0.07570416697</v>
      </c>
      <c r="N57" s="7">
        <v>1.6290786E7</v>
      </c>
      <c r="O57" s="8">
        <f t="shared" si="3"/>
        <v>0.6645223496</v>
      </c>
    </row>
    <row r="58">
      <c r="A58" s="4" t="s">
        <v>15</v>
      </c>
      <c r="B58" s="4" t="s">
        <v>128</v>
      </c>
      <c r="C58" s="4" t="s">
        <v>129</v>
      </c>
      <c r="D58" s="5">
        <v>2.4553096E7</v>
      </c>
      <c r="E58" s="5">
        <v>7366.0</v>
      </c>
      <c r="F58" s="5">
        <v>35.04</v>
      </c>
      <c r="G58" s="5">
        <v>89.02</v>
      </c>
      <c r="H58" s="9">
        <v>0.007</v>
      </c>
      <c r="I58" s="9">
        <v>0.007</v>
      </c>
      <c r="J58" s="7">
        <v>1720985.0</v>
      </c>
      <c r="K58" s="7">
        <v>1789457.0</v>
      </c>
      <c r="L58" s="8">
        <f t="shared" si="1"/>
        <v>0.07009238265</v>
      </c>
      <c r="M58" s="8">
        <f t="shared" si="2"/>
        <v>0.07288111446</v>
      </c>
      <c r="N58" s="7">
        <v>1.5105837E7</v>
      </c>
      <c r="O58" s="8">
        <f t="shared" si="3"/>
        <v>0.6152314559</v>
      </c>
    </row>
    <row r="59">
      <c r="A59" s="4" t="s">
        <v>15</v>
      </c>
      <c r="B59" s="4" t="s">
        <v>130</v>
      </c>
      <c r="C59" s="4" t="s">
        <v>131</v>
      </c>
      <c r="D59" s="5">
        <v>2.5653466E7</v>
      </c>
      <c r="E59" s="5">
        <v>7696.0</v>
      </c>
      <c r="F59" s="5">
        <v>35.13</v>
      </c>
      <c r="G59" s="5">
        <v>89.42</v>
      </c>
      <c r="H59" s="9">
        <v>0.006</v>
      </c>
      <c r="I59" s="9">
        <v>0.006</v>
      </c>
      <c r="J59" s="7">
        <v>1837907.0</v>
      </c>
      <c r="K59" s="7">
        <v>1916092.0</v>
      </c>
      <c r="L59" s="8">
        <f t="shared" si="1"/>
        <v>0.07164361338</v>
      </c>
      <c r="M59" s="8">
        <f t="shared" si="2"/>
        <v>0.0746913497</v>
      </c>
      <c r="N59" s="7">
        <v>4302407.0</v>
      </c>
      <c r="O59" s="8">
        <f t="shared" si="3"/>
        <v>0.1677125033</v>
      </c>
    </row>
    <row r="60">
      <c r="A60" s="4" t="s">
        <v>15</v>
      </c>
      <c r="B60" s="4" t="s">
        <v>132</v>
      </c>
      <c r="C60" s="4" t="s">
        <v>133</v>
      </c>
      <c r="D60" s="5">
        <v>2.5889437E7</v>
      </c>
      <c r="E60" s="5">
        <v>7766.0</v>
      </c>
      <c r="F60" s="5">
        <v>35.18</v>
      </c>
      <c r="G60" s="5">
        <v>89.66</v>
      </c>
      <c r="H60" s="9">
        <v>0.005</v>
      </c>
      <c r="I60" s="9">
        <v>0.006</v>
      </c>
      <c r="J60" s="7">
        <v>1858143.0</v>
      </c>
      <c r="K60" s="7">
        <v>1956441.0</v>
      </c>
      <c r="L60" s="8">
        <f t="shared" si="1"/>
        <v>0.07177224441</v>
      </c>
      <c r="M60" s="8">
        <f t="shared" si="2"/>
        <v>0.07556908248</v>
      </c>
      <c r="N60" s="7">
        <v>5480508.0</v>
      </c>
      <c r="O60" s="8">
        <f t="shared" si="3"/>
        <v>0.2116889603</v>
      </c>
    </row>
    <row r="61">
      <c r="A61" s="4" t="s">
        <v>15</v>
      </c>
      <c r="B61" s="4" t="s">
        <v>134</v>
      </c>
      <c r="C61" s="4" t="s">
        <v>135</v>
      </c>
      <c r="D61" s="5">
        <v>2.4545365E7</v>
      </c>
      <c r="E61" s="5">
        <v>7364.0</v>
      </c>
      <c r="F61" s="5">
        <v>35.06</v>
      </c>
      <c r="G61" s="5">
        <v>89.1</v>
      </c>
      <c r="H61" s="9">
        <v>0.006</v>
      </c>
      <c r="I61" s="9">
        <v>0.006</v>
      </c>
      <c r="J61" s="7">
        <v>1747443.0</v>
      </c>
      <c r="K61" s="7">
        <v>1849559.0</v>
      </c>
      <c r="L61" s="8">
        <f t="shared" si="1"/>
        <v>0.07119238194</v>
      </c>
      <c r="M61" s="8">
        <f t="shared" si="2"/>
        <v>0.0753526786</v>
      </c>
      <c r="N61" s="7">
        <v>8856509.0</v>
      </c>
      <c r="O61" s="8">
        <f t="shared" si="3"/>
        <v>0.3608220534</v>
      </c>
    </row>
    <row r="62">
      <c r="A62" s="4" t="s">
        <v>15</v>
      </c>
      <c r="B62" s="4" t="s">
        <v>136</v>
      </c>
      <c r="C62" s="4" t="s">
        <v>137</v>
      </c>
      <c r="D62" s="5">
        <v>2.673768E7</v>
      </c>
      <c r="E62" s="5">
        <v>8022.0</v>
      </c>
      <c r="F62" s="5">
        <v>35.2</v>
      </c>
      <c r="G62" s="5">
        <v>89.82</v>
      </c>
      <c r="H62" s="9">
        <v>0.006</v>
      </c>
      <c r="I62" s="9">
        <v>0.007</v>
      </c>
      <c r="J62" s="7">
        <v>1906842.0</v>
      </c>
      <c r="K62" s="7">
        <v>1977156.0</v>
      </c>
      <c r="L62" s="8">
        <f t="shared" si="1"/>
        <v>0.07131665874</v>
      </c>
      <c r="M62" s="8">
        <f t="shared" si="2"/>
        <v>0.07394643066</v>
      </c>
      <c r="N62" s="7">
        <v>1.7525835E7</v>
      </c>
      <c r="O62" s="8">
        <f t="shared" si="3"/>
        <v>0.6554732871</v>
      </c>
    </row>
    <row r="63">
      <c r="A63" s="4" t="s">
        <v>15</v>
      </c>
      <c r="B63" s="4" t="s">
        <v>138</v>
      </c>
      <c r="C63" s="4" t="s">
        <v>139</v>
      </c>
      <c r="D63" s="5">
        <v>2.658343E7</v>
      </c>
      <c r="E63" s="5">
        <v>7975.0</v>
      </c>
      <c r="F63" s="5">
        <v>35.16</v>
      </c>
      <c r="G63" s="5">
        <v>89.63</v>
      </c>
      <c r="H63" s="9">
        <v>0.006</v>
      </c>
      <c r="I63" s="9">
        <v>0.007</v>
      </c>
      <c r="J63" s="7">
        <v>1889881.0</v>
      </c>
      <c r="K63" s="7">
        <v>2009499.0</v>
      </c>
      <c r="L63" s="8">
        <f t="shared" si="1"/>
        <v>0.07109244368</v>
      </c>
      <c r="M63" s="8">
        <f t="shared" si="2"/>
        <v>0.07559216399</v>
      </c>
      <c r="N63" s="7">
        <v>2.1692712E7</v>
      </c>
      <c r="O63" s="8">
        <f t="shared" si="3"/>
        <v>0.8160238163</v>
      </c>
    </row>
    <row r="64">
      <c r="A64" s="4" t="s">
        <v>15</v>
      </c>
      <c r="B64" s="4" t="s">
        <v>140</v>
      </c>
      <c r="C64" s="4" t="s">
        <v>141</v>
      </c>
      <c r="D64" s="5">
        <v>2.469772E7</v>
      </c>
      <c r="E64" s="5">
        <v>7409.0</v>
      </c>
      <c r="F64" s="5">
        <v>35.16</v>
      </c>
      <c r="G64" s="5">
        <v>89.55</v>
      </c>
      <c r="H64" s="9">
        <v>0.005</v>
      </c>
      <c r="I64" s="9">
        <v>0.006</v>
      </c>
      <c r="J64" s="7">
        <v>1730387.0</v>
      </c>
      <c r="K64" s="7">
        <v>1889272.0</v>
      </c>
      <c r="L64" s="8">
        <f t="shared" si="1"/>
        <v>0.07006262117</v>
      </c>
      <c r="M64" s="8">
        <f t="shared" si="2"/>
        <v>0.07649580609</v>
      </c>
      <c r="N64" s="7">
        <v>6701417.0</v>
      </c>
      <c r="O64" s="8">
        <f t="shared" si="3"/>
        <v>0.2713374757</v>
      </c>
    </row>
    <row r="65">
      <c r="A65" s="4" t="s">
        <v>15</v>
      </c>
      <c r="B65" s="4" t="s">
        <v>142</v>
      </c>
      <c r="C65" s="4" t="s">
        <v>143</v>
      </c>
      <c r="D65" s="5">
        <v>2.6633402E7</v>
      </c>
      <c r="E65" s="5">
        <v>7990.0</v>
      </c>
      <c r="F65" s="5">
        <v>35.14</v>
      </c>
      <c r="G65" s="5">
        <v>89.48</v>
      </c>
      <c r="H65" s="9">
        <v>0.006</v>
      </c>
      <c r="I65" s="9">
        <v>0.006</v>
      </c>
      <c r="J65" s="7">
        <v>1904174.0</v>
      </c>
      <c r="K65" s="7">
        <v>2023530.0</v>
      </c>
      <c r="L65" s="8">
        <f t="shared" si="1"/>
        <v>0.07149571054</v>
      </c>
      <c r="M65" s="8">
        <f t="shared" si="2"/>
        <v>0.0759771508</v>
      </c>
      <c r="N65" s="7">
        <v>8652428.0</v>
      </c>
      <c r="O65" s="8">
        <f t="shared" si="3"/>
        <v>0.3248713026</v>
      </c>
    </row>
    <row r="66">
      <c r="A66" s="4" t="s">
        <v>15</v>
      </c>
      <c r="B66" s="4" t="s">
        <v>144</v>
      </c>
      <c r="C66" s="4" t="s">
        <v>145</v>
      </c>
      <c r="D66" s="5">
        <v>2.6711084E7</v>
      </c>
      <c r="E66" s="5">
        <v>8013.0</v>
      </c>
      <c r="F66" s="5">
        <v>35.26</v>
      </c>
      <c r="G66" s="5">
        <v>90.16</v>
      </c>
      <c r="H66" s="9">
        <v>0.006</v>
      </c>
      <c r="I66" s="9">
        <v>0.007</v>
      </c>
      <c r="J66" s="7">
        <v>1899814.0</v>
      </c>
      <c r="K66" s="7">
        <v>1953228.0</v>
      </c>
      <c r="L66" s="8">
        <f t="shared" si="1"/>
        <v>0.07112455638</v>
      </c>
      <c r="M66" s="8">
        <f t="shared" si="2"/>
        <v>0.07312425059</v>
      </c>
      <c r="N66" s="7">
        <v>2.1794551E7</v>
      </c>
      <c r="O66" s="8">
        <f t="shared" si="3"/>
        <v>0.8159365977</v>
      </c>
    </row>
    <row r="67">
      <c r="A67" s="4" t="s">
        <v>15</v>
      </c>
      <c r="B67" s="4" t="s">
        <v>146</v>
      </c>
      <c r="C67" s="4" t="s">
        <v>147</v>
      </c>
      <c r="D67" s="5">
        <v>2.5770536E7</v>
      </c>
      <c r="E67" s="5">
        <v>7731.0</v>
      </c>
      <c r="F67" s="5">
        <v>35.15</v>
      </c>
      <c r="G67" s="5">
        <v>89.61</v>
      </c>
      <c r="H67" s="9">
        <v>0.006</v>
      </c>
      <c r="I67" s="9">
        <v>0.007</v>
      </c>
      <c r="J67" s="7">
        <v>1830032.0</v>
      </c>
      <c r="K67" s="7">
        <v>1888031.0</v>
      </c>
      <c r="L67" s="8">
        <f t="shared" si="1"/>
        <v>0.07101257032</v>
      </c>
      <c r="M67" s="8">
        <f t="shared" si="2"/>
        <v>0.07326316379</v>
      </c>
      <c r="N67" s="7">
        <v>1.8935065E7</v>
      </c>
      <c r="O67" s="8">
        <f t="shared" si="3"/>
        <v>0.7347563512</v>
      </c>
    </row>
    <row r="68">
      <c r="A68" s="4" t="s">
        <v>15</v>
      </c>
      <c r="B68" s="4" t="s">
        <v>148</v>
      </c>
      <c r="C68" s="4" t="s">
        <v>149</v>
      </c>
      <c r="D68" s="5">
        <v>2.6569985E7</v>
      </c>
      <c r="E68" s="5">
        <v>7971.0</v>
      </c>
      <c r="F68" s="5">
        <v>35.29</v>
      </c>
      <c r="G68" s="5">
        <v>90.29</v>
      </c>
      <c r="H68" s="9">
        <v>0.006</v>
      </c>
      <c r="I68" s="9">
        <v>0.006</v>
      </c>
      <c r="J68" s="7">
        <v>1888971.0</v>
      </c>
      <c r="K68" s="7">
        <v>1945460.0</v>
      </c>
      <c r="L68" s="8">
        <f t="shared" si="1"/>
        <v>0.07109416885</v>
      </c>
      <c r="M68" s="8">
        <f t="shared" si="2"/>
        <v>0.07322021446</v>
      </c>
      <c r="N68" s="7">
        <v>2.0667225E7</v>
      </c>
      <c r="O68" s="8">
        <f t="shared" si="3"/>
        <v>0.7778410488</v>
      </c>
    </row>
    <row r="69">
      <c r="A69" s="4" t="s">
        <v>15</v>
      </c>
      <c r="B69" s="4" t="s">
        <v>150</v>
      </c>
      <c r="C69" s="4" t="s">
        <v>151</v>
      </c>
      <c r="D69" s="5">
        <v>2.5762604E7</v>
      </c>
      <c r="E69" s="5">
        <v>7729.0</v>
      </c>
      <c r="F69" s="5">
        <v>35.19</v>
      </c>
      <c r="G69" s="5">
        <v>89.76</v>
      </c>
      <c r="H69" s="9">
        <v>0.006</v>
      </c>
      <c r="I69" s="9">
        <v>0.007</v>
      </c>
      <c r="J69" s="7">
        <v>1829785.0</v>
      </c>
      <c r="K69" s="7">
        <v>1892279.0</v>
      </c>
      <c r="L69" s="8">
        <f t="shared" si="1"/>
        <v>0.07102484671</v>
      </c>
      <c r="M69" s="8">
        <f t="shared" si="2"/>
        <v>0.07345061082</v>
      </c>
      <c r="N69" s="7">
        <v>1.7587728E7</v>
      </c>
      <c r="O69" s="8">
        <f t="shared" si="3"/>
        <v>0.6826844057</v>
      </c>
    </row>
    <row r="70">
      <c r="A70" s="4" t="s">
        <v>15</v>
      </c>
      <c r="B70" s="4" t="s">
        <v>152</v>
      </c>
      <c r="C70" s="4" t="s">
        <v>153</v>
      </c>
      <c r="D70" s="5">
        <v>2.8821577E7</v>
      </c>
      <c r="E70" s="5">
        <v>8646.0</v>
      </c>
      <c r="F70" s="5">
        <v>35.35</v>
      </c>
      <c r="G70" s="5">
        <v>90.58</v>
      </c>
      <c r="H70" s="9">
        <v>0.006</v>
      </c>
      <c r="I70" s="9">
        <v>0.007</v>
      </c>
      <c r="J70" s="7">
        <v>2053173.0</v>
      </c>
      <c r="K70" s="7">
        <v>2092187.0</v>
      </c>
      <c r="L70" s="8">
        <f t="shared" si="1"/>
        <v>0.07123735804</v>
      </c>
      <c r="M70" s="8">
        <f t="shared" si="2"/>
        <v>0.07259099667</v>
      </c>
      <c r="N70" s="7">
        <v>2.3813942E7</v>
      </c>
      <c r="O70" s="8">
        <f t="shared" si="3"/>
        <v>0.8262539555</v>
      </c>
    </row>
    <row r="71">
      <c r="A71" s="4" t="s">
        <v>15</v>
      </c>
      <c r="B71" s="4" t="s">
        <v>154</v>
      </c>
      <c r="C71" s="4" t="s">
        <v>155</v>
      </c>
      <c r="D71" s="5">
        <v>1.9188777E7</v>
      </c>
      <c r="E71" s="5">
        <v>5757.0</v>
      </c>
      <c r="F71" s="5">
        <v>34.98</v>
      </c>
      <c r="G71" s="5">
        <v>88.73</v>
      </c>
      <c r="H71" s="9">
        <v>0.006</v>
      </c>
      <c r="I71" s="9">
        <v>0.007</v>
      </c>
      <c r="J71" s="7">
        <v>1352127.0</v>
      </c>
      <c r="K71" s="7">
        <v>1417686.0</v>
      </c>
      <c r="L71" s="8">
        <f t="shared" si="1"/>
        <v>0.07046446993</v>
      </c>
      <c r="M71" s="8">
        <f t="shared" si="2"/>
        <v>0.07388099825</v>
      </c>
      <c r="N71" s="7">
        <v>1.3754696E7</v>
      </c>
      <c r="O71" s="8">
        <f t="shared" si="3"/>
        <v>0.7168094142</v>
      </c>
    </row>
    <row r="72">
      <c r="A72" s="4" t="s">
        <v>15</v>
      </c>
      <c r="B72" s="4" t="s">
        <v>156</v>
      </c>
      <c r="C72" s="4" t="s">
        <v>157</v>
      </c>
      <c r="D72" s="5">
        <v>1.9413289E7</v>
      </c>
      <c r="E72" s="5">
        <v>5824.0</v>
      </c>
      <c r="F72" s="5">
        <v>34.99</v>
      </c>
      <c r="G72" s="5">
        <v>88.79</v>
      </c>
      <c r="H72" s="9">
        <v>0.006</v>
      </c>
      <c r="I72" s="9">
        <v>0.007</v>
      </c>
      <c r="J72" s="7">
        <v>1375884.0</v>
      </c>
      <c r="K72" s="7">
        <v>1444358.0</v>
      </c>
      <c r="L72" s="8">
        <f t="shared" si="1"/>
        <v>0.07087330745</v>
      </c>
      <c r="M72" s="8">
        <f t="shared" si="2"/>
        <v>0.07440047897</v>
      </c>
      <c r="N72" s="7">
        <v>1.3969505E7</v>
      </c>
      <c r="O72" s="8">
        <f t="shared" si="3"/>
        <v>0.7195846618</v>
      </c>
    </row>
    <row r="73">
      <c r="A73" s="4" t="s">
        <v>15</v>
      </c>
      <c r="B73" s="4" t="s">
        <v>158</v>
      </c>
      <c r="C73" s="4" t="s">
        <v>159</v>
      </c>
      <c r="D73" s="5">
        <v>2.8038049E7</v>
      </c>
      <c r="E73" s="5">
        <v>8411.0</v>
      </c>
      <c r="F73" s="5">
        <v>35.32</v>
      </c>
      <c r="G73" s="5">
        <v>90.45</v>
      </c>
      <c r="H73" s="9">
        <v>0.006</v>
      </c>
      <c r="I73" s="9">
        <v>0.006</v>
      </c>
      <c r="J73" s="7">
        <v>1992120.0</v>
      </c>
      <c r="K73" s="7">
        <v>2050132.0</v>
      </c>
      <c r="L73" s="8">
        <f t="shared" si="1"/>
        <v>0.07105059271</v>
      </c>
      <c r="M73" s="8">
        <f t="shared" si="2"/>
        <v>0.07311963825</v>
      </c>
      <c r="N73" s="7">
        <v>1.9404666E7</v>
      </c>
      <c r="O73" s="8">
        <f t="shared" si="3"/>
        <v>0.6920833186</v>
      </c>
    </row>
    <row r="74">
      <c r="A74" s="4" t="s">
        <v>15</v>
      </c>
      <c r="B74" s="4" t="s">
        <v>160</v>
      </c>
      <c r="C74" s="4" t="s">
        <v>161</v>
      </c>
      <c r="D74" s="5">
        <v>2.06736E7</v>
      </c>
      <c r="E74" s="5">
        <v>6202.0</v>
      </c>
      <c r="F74" s="5">
        <v>34.98</v>
      </c>
      <c r="G74" s="5">
        <v>88.73</v>
      </c>
      <c r="H74" s="9">
        <v>0.006</v>
      </c>
      <c r="I74" s="9">
        <v>0.007</v>
      </c>
      <c r="J74" s="7">
        <v>1456654.0</v>
      </c>
      <c r="K74" s="7">
        <v>1526072.0</v>
      </c>
      <c r="L74" s="8">
        <f t="shared" si="1"/>
        <v>0.07045962</v>
      </c>
      <c r="M74" s="8">
        <f t="shared" si="2"/>
        <v>0.07381742899</v>
      </c>
      <c r="N74" s="7">
        <v>1.44448E7</v>
      </c>
      <c r="O74" s="8">
        <f t="shared" si="3"/>
        <v>0.6987075304</v>
      </c>
    </row>
    <row r="75">
      <c r="A75" s="4" t="s">
        <v>15</v>
      </c>
      <c r="B75" s="4" t="s">
        <v>162</v>
      </c>
      <c r="C75" s="4" t="s">
        <v>163</v>
      </c>
      <c r="D75" s="5">
        <v>2.4434674E7</v>
      </c>
      <c r="E75" s="5">
        <v>7330.0</v>
      </c>
      <c r="F75" s="5">
        <v>35.05</v>
      </c>
      <c r="G75" s="5">
        <v>89.1</v>
      </c>
      <c r="H75" s="9">
        <v>0.006</v>
      </c>
      <c r="I75" s="9">
        <v>0.007</v>
      </c>
      <c r="J75" s="7">
        <v>1723365.0</v>
      </c>
      <c r="K75" s="7">
        <v>1784762.0</v>
      </c>
      <c r="L75" s="8">
        <f t="shared" si="1"/>
        <v>0.07052948609</v>
      </c>
      <c r="M75" s="8">
        <f t="shared" si="2"/>
        <v>0.07304218587</v>
      </c>
      <c r="N75" s="7">
        <v>1.3196358E7</v>
      </c>
      <c r="O75" s="8">
        <f t="shared" si="3"/>
        <v>0.5400668738</v>
      </c>
    </row>
    <row r="76">
      <c r="A76" s="4" t="s">
        <v>15</v>
      </c>
      <c r="B76" s="4" t="s">
        <v>164</v>
      </c>
      <c r="C76" s="4" t="s">
        <v>165</v>
      </c>
      <c r="D76" s="5">
        <v>2.7362488E7</v>
      </c>
      <c r="E76" s="5">
        <v>8209.0</v>
      </c>
      <c r="F76" s="5">
        <v>35.25</v>
      </c>
      <c r="G76" s="5">
        <v>90.11</v>
      </c>
      <c r="H76" s="9">
        <v>0.006</v>
      </c>
      <c r="I76" s="9">
        <v>0.007</v>
      </c>
      <c r="J76" s="7">
        <v>1958787.0</v>
      </c>
      <c r="K76" s="7">
        <v>2012915.0</v>
      </c>
      <c r="L76" s="8">
        <f t="shared" si="1"/>
        <v>0.07158658233</v>
      </c>
      <c r="M76" s="8">
        <f t="shared" si="2"/>
        <v>0.07356476502</v>
      </c>
      <c r="N76" s="7">
        <v>2.0801165E7</v>
      </c>
      <c r="O76" s="8">
        <f t="shared" si="3"/>
        <v>0.7602073686</v>
      </c>
    </row>
    <row r="77">
      <c r="A77" s="4" t="s">
        <v>15</v>
      </c>
      <c r="B77" s="4" t="s">
        <v>166</v>
      </c>
      <c r="C77" s="4" t="s">
        <v>167</v>
      </c>
      <c r="D77" s="5">
        <v>2.6672251E7</v>
      </c>
      <c r="E77" s="5">
        <v>8002.0</v>
      </c>
      <c r="F77" s="5">
        <v>35.19</v>
      </c>
      <c r="G77" s="5">
        <v>89.76</v>
      </c>
      <c r="H77" s="9">
        <v>0.006</v>
      </c>
      <c r="I77" s="9">
        <v>0.007</v>
      </c>
      <c r="J77" s="7">
        <v>1883535.0</v>
      </c>
      <c r="K77" s="7">
        <v>1952422.0</v>
      </c>
      <c r="L77" s="8">
        <f t="shared" si="1"/>
        <v>0.07061777426</v>
      </c>
      <c r="M77" s="8">
        <f t="shared" si="2"/>
        <v>0.0732004959</v>
      </c>
      <c r="N77" s="7">
        <v>2.0813581E7</v>
      </c>
      <c r="O77" s="8">
        <f t="shared" si="3"/>
        <v>0.7803458733</v>
      </c>
    </row>
    <row r="78">
      <c r="A78" s="4" t="s">
        <v>15</v>
      </c>
      <c r="B78" s="4" t="s">
        <v>168</v>
      </c>
      <c r="C78" s="4" t="s">
        <v>169</v>
      </c>
      <c r="D78" s="5">
        <v>2.5881213E7</v>
      </c>
      <c r="E78" s="5">
        <v>7764.0</v>
      </c>
      <c r="F78" s="5">
        <v>35.31</v>
      </c>
      <c r="G78" s="5">
        <v>90.34</v>
      </c>
      <c r="H78" s="9">
        <v>0.006</v>
      </c>
      <c r="I78" s="9">
        <v>0.006</v>
      </c>
      <c r="J78" s="7">
        <v>1847570.0</v>
      </c>
      <c r="K78" s="7">
        <v>1892100.0</v>
      </c>
      <c r="L78" s="8">
        <f t="shared" si="1"/>
        <v>0.07138653045</v>
      </c>
      <c r="M78" s="8">
        <f t="shared" si="2"/>
        <v>0.0731070835</v>
      </c>
      <c r="N78" s="7">
        <v>1.0370725E7</v>
      </c>
      <c r="O78" s="8">
        <f t="shared" si="3"/>
        <v>0.4007047506</v>
      </c>
    </row>
    <row r="79">
      <c r="A79" s="4" t="s">
        <v>15</v>
      </c>
      <c r="B79" s="4" t="s">
        <v>170</v>
      </c>
      <c r="C79" s="4" t="s">
        <v>171</v>
      </c>
      <c r="D79" s="5">
        <v>2.6171115E7</v>
      </c>
      <c r="E79" s="5">
        <v>7851.0</v>
      </c>
      <c r="F79" s="5">
        <v>35.19</v>
      </c>
      <c r="G79" s="5">
        <v>89.8</v>
      </c>
      <c r="H79" s="9">
        <v>0.006</v>
      </c>
      <c r="I79" s="9">
        <v>0.007</v>
      </c>
      <c r="J79" s="7">
        <v>1850008.0</v>
      </c>
      <c r="K79" s="7">
        <v>1903139.0</v>
      </c>
      <c r="L79" s="8">
        <f t="shared" si="1"/>
        <v>0.07068892556</v>
      </c>
      <c r="M79" s="8">
        <f t="shared" si="2"/>
        <v>0.07271906451</v>
      </c>
      <c r="N79" s="7">
        <v>1.9771017E7</v>
      </c>
      <c r="O79" s="8">
        <f t="shared" si="3"/>
        <v>0.7554518407</v>
      </c>
    </row>
    <row r="80">
      <c r="A80" s="4" t="s">
        <v>15</v>
      </c>
      <c r="B80" s="4" t="s">
        <v>172</v>
      </c>
      <c r="C80" s="4" t="s">
        <v>173</v>
      </c>
      <c r="D80" s="5">
        <v>2.7696744E7</v>
      </c>
      <c r="E80" s="5">
        <v>8309.0</v>
      </c>
      <c r="F80" s="5">
        <v>35.34</v>
      </c>
      <c r="G80" s="5">
        <v>90.55</v>
      </c>
      <c r="H80" s="9">
        <v>0.006</v>
      </c>
      <c r="I80" s="9">
        <v>0.006</v>
      </c>
      <c r="J80" s="7">
        <v>1979451.0</v>
      </c>
      <c r="K80" s="7">
        <v>2016398.0</v>
      </c>
      <c r="L80" s="8">
        <f t="shared" si="1"/>
        <v>0.07146872571</v>
      </c>
      <c r="M80" s="8">
        <f t="shared" si="2"/>
        <v>0.07280270923</v>
      </c>
      <c r="N80" s="7">
        <v>1.7733655E7</v>
      </c>
      <c r="O80" s="8">
        <f t="shared" si="3"/>
        <v>0.6402794133</v>
      </c>
    </row>
    <row r="81">
      <c r="A81" s="4" t="s">
        <v>15</v>
      </c>
      <c r="B81" s="4" t="s">
        <v>174</v>
      </c>
      <c r="C81" s="4" t="s">
        <v>175</v>
      </c>
      <c r="D81" s="5">
        <v>2.505958E7</v>
      </c>
      <c r="E81" s="5">
        <v>7517.0</v>
      </c>
      <c r="F81" s="5">
        <v>35.25</v>
      </c>
      <c r="G81" s="5">
        <v>90.13</v>
      </c>
      <c r="H81" s="9">
        <v>0.006</v>
      </c>
      <c r="I81" s="9">
        <v>0.007</v>
      </c>
      <c r="J81" s="7">
        <v>1769432.0</v>
      </c>
      <c r="K81" s="7">
        <v>1811729.0</v>
      </c>
      <c r="L81" s="8">
        <f t="shared" si="1"/>
        <v>0.07060900462</v>
      </c>
      <c r="M81" s="8">
        <f t="shared" si="2"/>
        <v>0.07229686212</v>
      </c>
      <c r="N81" s="7">
        <v>1.9749602E7</v>
      </c>
      <c r="O81" s="8">
        <f t="shared" si="3"/>
        <v>0.7881058661</v>
      </c>
    </row>
    <row r="82">
      <c r="A82" s="4" t="s">
        <v>15</v>
      </c>
      <c r="B82" s="4" t="s">
        <v>176</v>
      </c>
      <c r="C82" s="4" t="s">
        <v>177</v>
      </c>
      <c r="D82" s="5">
        <v>2.5868102E7</v>
      </c>
      <c r="E82" s="5">
        <v>7760.0</v>
      </c>
      <c r="F82" s="5">
        <v>35.33</v>
      </c>
      <c r="G82" s="5">
        <v>90.47</v>
      </c>
      <c r="H82" s="9">
        <v>0.006</v>
      </c>
      <c r="I82" s="9">
        <v>0.007</v>
      </c>
      <c r="J82" s="7">
        <v>1822185.0</v>
      </c>
      <c r="K82" s="7">
        <v>1863380.0</v>
      </c>
      <c r="L82" s="8">
        <f t="shared" si="1"/>
        <v>0.07044138762</v>
      </c>
      <c r="M82" s="8">
        <f t="shared" si="2"/>
        <v>0.07203388946</v>
      </c>
      <c r="N82" s="7">
        <v>2.0869479E7</v>
      </c>
      <c r="O82" s="8">
        <f t="shared" si="3"/>
        <v>0.806764988</v>
      </c>
    </row>
    <row r="83">
      <c r="A83" s="4" t="s">
        <v>15</v>
      </c>
      <c r="B83" s="4" t="s">
        <v>178</v>
      </c>
      <c r="C83" s="4" t="s">
        <v>179</v>
      </c>
      <c r="D83" s="5">
        <v>2.759599E7</v>
      </c>
      <c r="E83" s="5">
        <v>8278.0</v>
      </c>
      <c r="F83" s="5">
        <v>35.35</v>
      </c>
      <c r="G83" s="5">
        <v>90.64</v>
      </c>
      <c r="H83" s="9">
        <v>0.006</v>
      </c>
      <c r="I83" s="9">
        <v>0.007</v>
      </c>
      <c r="J83" s="7">
        <v>1959035.0</v>
      </c>
      <c r="K83" s="7">
        <v>1995250.0</v>
      </c>
      <c r="L83" s="8">
        <f t="shared" si="1"/>
        <v>0.07098984309</v>
      </c>
      <c r="M83" s="8">
        <f t="shared" si="2"/>
        <v>0.07230217144</v>
      </c>
      <c r="N83" s="7">
        <v>2.0785444E7</v>
      </c>
      <c r="O83" s="8">
        <f t="shared" si="3"/>
        <v>0.7532052302</v>
      </c>
    </row>
    <row r="84">
      <c r="A84" s="4" t="s">
        <v>15</v>
      </c>
      <c r="B84" s="4" t="s">
        <v>180</v>
      </c>
      <c r="C84" s="4" t="s">
        <v>181</v>
      </c>
      <c r="D84" s="5">
        <v>1.9691251E7</v>
      </c>
      <c r="E84" s="5">
        <v>5907.0</v>
      </c>
      <c r="F84" s="5">
        <v>34.62</v>
      </c>
      <c r="G84" s="5">
        <v>87.0</v>
      </c>
      <c r="H84" s="9">
        <v>0.009</v>
      </c>
      <c r="I84" s="9">
        <v>0.011</v>
      </c>
      <c r="J84" s="7">
        <v>1313848.0</v>
      </c>
      <c r="K84" s="7">
        <v>1471650.0</v>
      </c>
      <c r="L84" s="8">
        <f t="shared" si="1"/>
        <v>0.06672242409</v>
      </c>
      <c r="M84" s="8">
        <f t="shared" si="2"/>
        <v>0.07473623692</v>
      </c>
      <c r="N84" s="7">
        <v>9116994.0</v>
      </c>
      <c r="O84" s="8">
        <f t="shared" si="3"/>
        <v>0.4629971961</v>
      </c>
    </row>
    <row r="85">
      <c r="A85" s="4" t="s">
        <v>15</v>
      </c>
      <c r="B85" s="4" t="s">
        <v>182</v>
      </c>
      <c r="C85" s="4" t="s">
        <v>183</v>
      </c>
      <c r="D85" s="5">
        <v>2.6256106E7</v>
      </c>
      <c r="E85" s="5">
        <v>7877.0</v>
      </c>
      <c r="F85" s="5">
        <v>35.12</v>
      </c>
      <c r="G85" s="5">
        <v>89.45</v>
      </c>
      <c r="H85" s="9">
        <v>0.006</v>
      </c>
      <c r="I85" s="9">
        <v>0.006</v>
      </c>
      <c r="J85" s="7">
        <v>1939999.0</v>
      </c>
      <c r="K85" s="7">
        <v>1955467.0</v>
      </c>
      <c r="L85" s="8">
        <f t="shared" si="1"/>
        <v>0.07388753686</v>
      </c>
      <c r="M85" s="8">
        <f t="shared" si="2"/>
        <v>0.07447665697</v>
      </c>
      <c r="N85" s="7">
        <v>1.0148188E7</v>
      </c>
      <c r="O85" s="8">
        <f t="shared" si="3"/>
        <v>0.3865077327</v>
      </c>
    </row>
    <row r="86">
      <c r="A86" s="4" t="s">
        <v>15</v>
      </c>
      <c r="B86" s="4" t="s">
        <v>184</v>
      </c>
      <c r="C86" s="4" t="s">
        <v>185</v>
      </c>
      <c r="D86" s="5">
        <v>2.602469E7</v>
      </c>
      <c r="E86" s="5">
        <v>7808.0</v>
      </c>
      <c r="F86" s="5">
        <v>35.26</v>
      </c>
      <c r="G86" s="5">
        <v>90.13</v>
      </c>
      <c r="H86" s="9">
        <v>0.006</v>
      </c>
      <c r="I86" s="9">
        <v>0.007</v>
      </c>
      <c r="J86" s="7">
        <v>1868869.0</v>
      </c>
      <c r="K86" s="7">
        <v>1896549.0</v>
      </c>
      <c r="L86" s="8">
        <f t="shared" si="1"/>
        <v>0.07181138373</v>
      </c>
      <c r="M86" s="8">
        <f t="shared" si="2"/>
        <v>0.0728749891</v>
      </c>
      <c r="N86" s="7">
        <v>1.0563977E7</v>
      </c>
      <c r="O86" s="8">
        <f t="shared" si="3"/>
        <v>0.4059213385</v>
      </c>
    </row>
    <row r="87">
      <c r="A87" s="4" t="s">
        <v>15</v>
      </c>
      <c r="B87" s="4" t="s">
        <v>186</v>
      </c>
      <c r="C87" s="4" t="s">
        <v>187</v>
      </c>
      <c r="D87" s="5">
        <v>2.891508E7</v>
      </c>
      <c r="E87" s="5">
        <v>8675.0</v>
      </c>
      <c r="F87" s="5">
        <v>35.21</v>
      </c>
      <c r="G87" s="5">
        <v>89.9</v>
      </c>
      <c r="H87" s="9">
        <v>0.006</v>
      </c>
      <c r="I87" s="9">
        <v>0.006</v>
      </c>
      <c r="J87" s="7">
        <v>2085859.0</v>
      </c>
      <c r="K87" s="7">
        <v>2128402.0</v>
      </c>
      <c r="L87" s="8">
        <f t="shared" si="1"/>
        <v>0.07213741065</v>
      </c>
      <c r="M87" s="8">
        <f t="shared" si="2"/>
        <v>0.07360871905</v>
      </c>
      <c r="N87" s="7">
        <v>1.847024E7</v>
      </c>
      <c r="O87" s="8">
        <f t="shared" si="3"/>
        <v>0.638775338</v>
      </c>
    </row>
    <row r="88">
      <c r="A88" s="4" t="s">
        <v>15</v>
      </c>
      <c r="B88" s="4" t="s">
        <v>188</v>
      </c>
      <c r="C88" s="4" t="s">
        <v>189</v>
      </c>
      <c r="D88" s="5">
        <v>2.7072411E7</v>
      </c>
      <c r="E88" s="5">
        <v>8122.0</v>
      </c>
      <c r="F88" s="5">
        <v>35.19</v>
      </c>
      <c r="G88" s="5">
        <v>89.8</v>
      </c>
      <c r="H88" s="9">
        <v>0.006</v>
      </c>
      <c r="I88" s="9">
        <v>0.007</v>
      </c>
      <c r="J88" s="7">
        <v>1910100.0</v>
      </c>
      <c r="K88" s="7">
        <v>1973506.0</v>
      </c>
      <c r="L88" s="8">
        <f t="shared" si="1"/>
        <v>0.07055522318</v>
      </c>
      <c r="M88" s="8">
        <f t="shared" si="2"/>
        <v>0.07289731232</v>
      </c>
      <c r="N88" s="7">
        <v>2.1531889E7</v>
      </c>
      <c r="O88" s="8">
        <f t="shared" si="3"/>
        <v>0.7953443452</v>
      </c>
    </row>
    <row r="89">
      <c r="A89" s="4" t="s">
        <v>15</v>
      </c>
      <c r="B89" s="4" t="s">
        <v>190</v>
      </c>
      <c r="C89" s="4" t="s">
        <v>191</v>
      </c>
      <c r="D89" s="5">
        <v>2.6739426E7</v>
      </c>
      <c r="E89" s="5">
        <v>8022.0</v>
      </c>
      <c r="F89" s="5">
        <v>35.26</v>
      </c>
      <c r="G89" s="5">
        <v>90.13</v>
      </c>
      <c r="H89" s="9">
        <v>0.006</v>
      </c>
      <c r="I89" s="9">
        <v>0.007</v>
      </c>
      <c r="J89" s="7">
        <v>1890656.0</v>
      </c>
      <c r="K89" s="7">
        <v>1939156.0</v>
      </c>
      <c r="L89" s="8">
        <f t="shared" si="1"/>
        <v>0.0707066786</v>
      </c>
      <c r="M89" s="8">
        <f t="shared" si="2"/>
        <v>0.07252047968</v>
      </c>
      <c r="N89" s="7">
        <v>2.1190829E7</v>
      </c>
      <c r="O89" s="8">
        <f t="shared" si="3"/>
        <v>0.792493788</v>
      </c>
    </row>
    <row r="90">
      <c r="A90" s="4" t="s">
        <v>15</v>
      </c>
      <c r="B90" s="4" t="s">
        <v>192</v>
      </c>
      <c r="C90" s="4" t="s">
        <v>193</v>
      </c>
      <c r="D90" s="5">
        <v>1.9159488E7</v>
      </c>
      <c r="E90" s="5">
        <v>5748.0</v>
      </c>
      <c r="F90" s="5">
        <v>35.05</v>
      </c>
      <c r="G90" s="5">
        <v>89.1</v>
      </c>
      <c r="H90" s="9">
        <v>0.006</v>
      </c>
      <c r="I90" s="9">
        <v>0.007</v>
      </c>
      <c r="J90" s="7">
        <v>1393744.0</v>
      </c>
      <c r="K90" s="7">
        <v>1417845.0</v>
      </c>
      <c r="L90" s="8">
        <f t="shared" si="1"/>
        <v>0.07274432386</v>
      </c>
      <c r="M90" s="8">
        <f t="shared" si="2"/>
        <v>0.07400223847</v>
      </c>
      <c r="N90" s="7">
        <v>1.0886349E7</v>
      </c>
      <c r="O90" s="8">
        <f t="shared" si="3"/>
        <v>0.5681962378</v>
      </c>
    </row>
    <row r="91">
      <c r="A91" s="4" t="s">
        <v>15</v>
      </c>
      <c r="B91" s="4" t="s">
        <v>194</v>
      </c>
      <c r="C91" s="4" t="s">
        <v>195</v>
      </c>
      <c r="D91" s="5">
        <v>2.7282941E7</v>
      </c>
      <c r="E91" s="5">
        <v>8185.0</v>
      </c>
      <c r="F91" s="5">
        <v>35.25</v>
      </c>
      <c r="G91" s="5">
        <v>90.1</v>
      </c>
      <c r="H91" s="9">
        <v>0.006</v>
      </c>
      <c r="I91" s="9">
        <v>0.006</v>
      </c>
      <c r="J91" s="7">
        <v>1936741.0</v>
      </c>
      <c r="K91" s="7">
        <v>1983898.0</v>
      </c>
      <c r="L91" s="8">
        <f t="shared" si="1"/>
        <v>0.0709872517</v>
      </c>
      <c r="M91" s="8">
        <f t="shared" si="2"/>
        <v>0.0727156944</v>
      </c>
      <c r="N91" s="7">
        <v>1.2685388E7</v>
      </c>
      <c r="O91" s="8">
        <f t="shared" si="3"/>
        <v>0.4649567655</v>
      </c>
    </row>
    <row r="92">
      <c r="A92" s="4" t="s">
        <v>15</v>
      </c>
      <c r="B92" s="4" t="s">
        <v>196</v>
      </c>
      <c r="C92" s="4" t="s">
        <v>197</v>
      </c>
      <c r="D92" s="5">
        <v>2.643978E7</v>
      </c>
      <c r="E92" s="5">
        <v>7932.0</v>
      </c>
      <c r="F92" s="5">
        <v>35.31</v>
      </c>
      <c r="G92" s="5">
        <v>90.38</v>
      </c>
      <c r="H92" s="9">
        <v>0.006</v>
      </c>
      <c r="I92" s="9">
        <v>0.006</v>
      </c>
      <c r="J92" s="7">
        <v>1867913.0</v>
      </c>
      <c r="K92" s="7">
        <v>1942244.0</v>
      </c>
      <c r="L92" s="8">
        <f t="shared" si="1"/>
        <v>0.07064782687</v>
      </c>
      <c r="M92" s="8">
        <f t="shared" si="2"/>
        <v>0.07345915889</v>
      </c>
      <c r="N92" s="7">
        <v>7099480.0</v>
      </c>
      <c r="O92" s="8">
        <f t="shared" si="3"/>
        <v>0.2685150935</v>
      </c>
    </row>
    <row r="93">
      <c r="A93" s="4" t="s">
        <v>15</v>
      </c>
      <c r="B93" s="4" t="s">
        <v>198</v>
      </c>
      <c r="C93" s="4" t="s">
        <v>199</v>
      </c>
      <c r="D93" s="5">
        <v>1.9458483E7</v>
      </c>
      <c r="E93" s="5">
        <v>5838.0</v>
      </c>
      <c r="F93" s="5">
        <v>34.94</v>
      </c>
      <c r="G93" s="5">
        <v>88.53</v>
      </c>
      <c r="H93" s="9">
        <v>0.006</v>
      </c>
      <c r="I93" s="9">
        <v>0.007</v>
      </c>
      <c r="J93" s="7">
        <v>1419100.0</v>
      </c>
      <c r="K93" s="7">
        <v>1446419.0</v>
      </c>
      <c r="L93" s="8">
        <f t="shared" si="1"/>
        <v>0.07292963177</v>
      </c>
      <c r="M93" s="8">
        <f t="shared" si="2"/>
        <v>0.07433359528</v>
      </c>
      <c r="N93" s="7">
        <v>1.0014233E7</v>
      </c>
      <c r="O93" s="8">
        <f t="shared" si="3"/>
        <v>0.5146461315</v>
      </c>
    </row>
    <row r="94">
      <c r="A94" s="4" t="s">
        <v>15</v>
      </c>
      <c r="B94" s="4" t="s">
        <v>200</v>
      </c>
      <c r="C94" s="4" t="s">
        <v>201</v>
      </c>
      <c r="D94" s="5">
        <v>2.0796685E7</v>
      </c>
      <c r="E94" s="5">
        <v>6239.0</v>
      </c>
      <c r="F94" s="5">
        <v>35.04</v>
      </c>
      <c r="G94" s="5">
        <v>89.02</v>
      </c>
      <c r="H94" s="9">
        <v>0.006</v>
      </c>
      <c r="I94" s="9">
        <v>0.007</v>
      </c>
      <c r="J94" s="7">
        <v>1486547.0</v>
      </c>
      <c r="K94" s="7">
        <v>1530003.0</v>
      </c>
      <c r="L94" s="8">
        <f t="shared" si="1"/>
        <v>0.07147999789</v>
      </c>
      <c r="M94" s="8">
        <f t="shared" si="2"/>
        <v>0.07356956169</v>
      </c>
      <c r="N94" s="7">
        <v>1.0838362E7</v>
      </c>
      <c r="O94" s="8">
        <f t="shared" si="3"/>
        <v>0.5211581557</v>
      </c>
    </row>
    <row r="95">
      <c r="A95" s="4" t="s">
        <v>15</v>
      </c>
      <c r="B95" s="4" t="s">
        <v>202</v>
      </c>
      <c r="C95" s="4" t="s">
        <v>203</v>
      </c>
      <c r="D95" s="5">
        <v>2.8902594E7</v>
      </c>
      <c r="E95" s="5">
        <v>8670.0</v>
      </c>
      <c r="F95" s="5">
        <v>35.32</v>
      </c>
      <c r="G95" s="5">
        <v>90.43</v>
      </c>
      <c r="H95" s="9">
        <v>0.006</v>
      </c>
      <c r="I95" s="9">
        <v>0.006</v>
      </c>
      <c r="J95" s="7">
        <v>2064866.0</v>
      </c>
      <c r="K95" s="7">
        <v>2110702.0</v>
      </c>
      <c r="L95" s="8">
        <f t="shared" si="1"/>
        <v>0.07144223802</v>
      </c>
      <c r="M95" s="8">
        <f t="shared" si="2"/>
        <v>0.07302811644</v>
      </c>
      <c r="N95" s="7">
        <v>1.919698E7</v>
      </c>
      <c r="O95" s="8">
        <f t="shared" si="3"/>
        <v>0.6641957466</v>
      </c>
    </row>
    <row r="96">
      <c r="A96" s="4" t="s">
        <v>15</v>
      </c>
      <c r="B96" s="4" t="s">
        <v>204</v>
      </c>
      <c r="C96" s="4" t="s">
        <v>205</v>
      </c>
      <c r="D96" s="5">
        <v>2.5823278E7</v>
      </c>
      <c r="E96" s="5">
        <v>7747.0</v>
      </c>
      <c r="F96" s="5">
        <v>34.99</v>
      </c>
      <c r="G96" s="5">
        <v>88.78</v>
      </c>
      <c r="H96" s="9">
        <v>0.006</v>
      </c>
      <c r="I96" s="9">
        <v>0.007</v>
      </c>
      <c r="J96" s="7">
        <v>1856980.0</v>
      </c>
      <c r="K96" s="7">
        <v>1902289.0</v>
      </c>
      <c r="L96" s="8">
        <f t="shared" si="1"/>
        <v>0.07191108735</v>
      </c>
      <c r="M96" s="8">
        <f t="shared" si="2"/>
        <v>0.07366566708</v>
      </c>
      <c r="N96" s="7">
        <v>1.1449484E7</v>
      </c>
      <c r="O96" s="8">
        <f t="shared" si="3"/>
        <v>0.4433784123</v>
      </c>
    </row>
    <row r="97">
      <c r="A97" s="4" t="s">
        <v>15</v>
      </c>
      <c r="B97" s="4" t="s">
        <v>206</v>
      </c>
      <c r="C97" s="4" t="s">
        <v>207</v>
      </c>
      <c r="D97" s="5">
        <v>2.6631561E7</v>
      </c>
      <c r="E97" s="5">
        <v>7989.0</v>
      </c>
      <c r="F97" s="5">
        <v>35.31</v>
      </c>
      <c r="G97" s="5">
        <v>90.4</v>
      </c>
      <c r="H97" s="9">
        <v>0.006</v>
      </c>
      <c r="I97" s="9">
        <v>0.007</v>
      </c>
      <c r="J97" s="7">
        <v>1871005.0</v>
      </c>
      <c r="K97" s="7">
        <v>1915041.0</v>
      </c>
      <c r="L97" s="8">
        <f t="shared" si="1"/>
        <v>0.0702551758</v>
      </c>
      <c r="M97" s="8">
        <f t="shared" si="2"/>
        <v>0.07190870261</v>
      </c>
      <c r="N97" s="7">
        <v>2.0819534E7</v>
      </c>
      <c r="O97" s="8">
        <f t="shared" si="3"/>
        <v>0.7817616849</v>
      </c>
    </row>
    <row r="98">
      <c r="A98" s="4" t="s">
        <v>15</v>
      </c>
      <c r="B98" s="4" t="s">
        <v>208</v>
      </c>
      <c r="C98" s="4" t="s">
        <v>209</v>
      </c>
      <c r="D98" s="5">
        <v>2.5318967E7</v>
      </c>
      <c r="E98" s="5">
        <v>7596.0</v>
      </c>
      <c r="F98" s="5">
        <v>35.27</v>
      </c>
      <c r="G98" s="5">
        <v>90.23</v>
      </c>
      <c r="H98" s="9">
        <v>0.006</v>
      </c>
      <c r="I98" s="9">
        <v>0.006</v>
      </c>
      <c r="J98" s="7">
        <v>1805893.0</v>
      </c>
      <c r="K98" s="7">
        <v>1838751.0</v>
      </c>
      <c r="L98" s="8">
        <f t="shared" si="1"/>
        <v>0.07132569824</v>
      </c>
      <c r="M98" s="8">
        <f t="shared" si="2"/>
        <v>0.07262346051</v>
      </c>
      <c r="N98" s="7">
        <v>1.1690937E7</v>
      </c>
      <c r="O98" s="8">
        <f t="shared" si="3"/>
        <v>0.4617462079</v>
      </c>
    </row>
    <row r="99">
      <c r="A99" s="4" t="s">
        <v>15</v>
      </c>
      <c r="B99" s="4" t="s">
        <v>210</v>
      </c>
      <c r="C99" s="4" t="s">
        <v>211</v>
      </c>
      <c r="D99" s="5">
        <v>2.0693463E7</v>
      </c>
      <c r="E99" s="5">
        <v>6208.0</v>
      </c>
      <c r="F99" s="5">
        <v>35.2</v>
      </c>
      <c r="G99" s="5">
        <v>89.83</v>
      </c>
      <c r="H99" s="9">
        <v>0.006</v>
      </c>
      <c r="I99" s="9">
        <v>0.007</v>
      </c>
      <c r="J99" s="7">
        <v>1463046.0</v>
      </c>
      <c r="K99" s="7">
        <v>1500685.0</v>
      </c>
      <c r="L99" s="8">
        <f t="shared" si="1"/>
        <v>0.07070087786</v>
      </c>
      <c r="M99" s="8">
        <f t="shared" si="2"/>
        <v>0.07251976143</v>
      </c>
      <c r="N99" s="7">
        <v>1.5679687E7</v>
      </c>
      <c r="O99" s="8">
        <f t="shared" si="3"/>
        <v>0.7577120852</v>
      </c>
    </row>
    <row r="100">
      <c r="A100" s="4" t="s">
        <v>15</v>
      </c>
      <c r="B100" s="4" t="s">
        <v>212</v>
      </c>
      <c r="C100" s="4" t="s">
        <v>213</v>
      </c>
      <c r="D100" s="5">
        <v>2.5819395E7</v>
      </c>
      <c r="E100" s="5">
        <v>7745.0</v>
      </c>
      <c r="F100" s="5">
        <v>35.03</v>
      </c>
      <c r="G100" s="5">
        <v>89.12</v>
      </c>
      <c r="H100" s="9">
        <v>0.008</v>
      </c>
      <c r="I100" s="9">
        <v>0.009</v>
      </c>
      <c r="J100" s="7">
        <v>1706635.0</v>
      </c>
      <c r="K100" s="7">
        <v>1800481.0</v>
      </c>
      <c r="L100" s="8">
        <f t="shared" si="1"/>
        <v>0.06609895391</v>
      </c>
      <c r="M100" s="8">
        <f t="shared" si="2"/>
        <v>0.0697336634</v>
      </c>
      <c r="N100" s="7">
        <v>1.7209955E7</v>
      </c>
      <c r="O100" s="8">
        <f t="shared" si="3"/>
        <v>0.6665514432</v>
      </c>
    </row>
    <row r="101">
      <c r="A101" s="4" t="s">
        <v>15</v>
      </c>
      <c r="B101" s="4" t="s">
        <v>214</v>
      </c>
      <c r="C101" s="4" t="s">
        <v>215</v>
      </c>
      <c r="D101" s="5">
        <v>2.6366235E7</v>
      </c>
      <c r="E101" s="5">
        <v>7910.0</v>
      </c>
      <c r="F101" s="5">
        <v>35.31</v>
      </c>
      <c r="G101" s="5">
        <v>90.37</v>
      </c>
      <c r="H101" s="9">
        <v>0.006</v>
      </c>
      <c r="I101" s="9">
        <v>0.007</v>
      </c>
      <c r="J101" s="7">
        <v>1848484.0</v>
      </c>
      <c r="K101" s="7">
        <v>1892629.0</v>
      </c>
      <c r="L101" s="8">
        <f t="shared" si="1"/>
        <v>0.07010799987</v>
      </c>
      <c r="M101" s="8">
        <f t="shared" si="2"/>
        <v>0.07178230035</v>
      </c>
      <c r="N101" s="7">
        <v>2.0565702E7</v>
      </c>
      <c r="O101" s="8">
        <f t="shared" si="3"/>
        <v>0.7800014678</v>
      </c>
    </row>
    <row r="102">
      <c r="A102" s="4" t="s">
        <v>15</v>
      </c>
      <c r="B102" s="4" t="s">
        <v>216</v>
      </c>
      <c r="C102" s="4" t="s">
        <v>217</v>
      </c>
      <c r="D102" s="5">
        <v>2.891715E7</v>
      </c>
      <c r="E102" s="5">
        <v>8675.0</v>
      </c>
      <c r="F102" s="5">
        <v>35.41</v>
      </c>
      <c r="G102" s="5">
        <v>90.94</v>
      </c>
      <c r="H102" s="9">
        <v>0.006</v>
      </c>
      <c r="I102" s="9">
        <v>0.006</v>
      </c>
      <c r="J102" s="7">
        <v>2038783.0</v>
      </c>
      <c r="K102" s="7">
        <v>2073651.0</v>
      </c>
      <c r="L102" s="8">
        <f t="shared" si="1"/>
        <v>0.07050428552</v>
      </c>
      <c r="M102" s="8">
        <f t="shared" si="2"/>
        <v>0.07171007516</v>
      </c>
      <c r="N102" s="7">
        <v>2.3422132E7</v>
      </c>
      <c r="O102" s="8">
        <f t="shared" si="3"/>
        <v>0.8099737353</v>
      </c>
    </row>
    <row r="103">
      <c r="A103" s="4" t="s">
        <v>15</v>
      </c>
      <c r="B103" s="4" t="s">
        <v>218</v>
      </c>
      <c r="C103" s="4" t="s">
        <v>219</v>
      </c>
      <c r="D103" s="5">
        <v>2.45295E7</v>
      </c>
      <c r="E103" s="5">
        <v>7359.0</v>
      </c>
      <c r="F103" s="5">
        <v>35.23</v>
      </c>
      <c r="G103" s="5">
        <v>90.02</v>
      </c>
      <c r="H103" s="9">
        <v>0.006</v>
      </c>
      <c r="I103" s="9">
        <v>0.007</v>
      </c>
      <c r="J103" s="7">
        <v>1738287.0</v>
      </c>
      <c r="K103" s="7">
        <v>1782435.0</v>
      </c>
      <c r="L103" s="8">
        <f t="shared" si="1"/>
        <v>0.07086516236</v>
      </c>
      <c r="M103" s="8">
        <f t="shared" si="2"/>
        <v>0.07266495444</v>
      </c>
      <c r="N103" s="7">
        <v>1.9812354E7</v>
      </c>
      <c r="O103" s="8">
        <f t="shared" si="3"/>
        <v>0.8076949795</v>
      </c>
    </row>
    <row r="104">
      <c r="A104" s="4" t="s">
        <v>15</v>
      </c>
      <c r="B104" s="4" t="s">
        <v>220</v>
      </c>
      <c r="C104" s="4" t="s">
        <v>221</v>
      </c>
      <c r="D104" s="5">
        <v>2.5632545E7</v>
      </c>
      <c r="E104" s="5">
        <v>7689.0</v>
      </c>
      <c r="F104" s="5">
        <v>35.28</v>
      </c>
      <c r="G104" s="5">
        <v>90.28</v>
      </c>
      <c r="H104" s="9">
        <v>0.006</v>
      </c>
      <c r="I104" s="9">
        <v>0.007</v>
      </c>
      <c r="J104" s="7">
        <v>1803772.0</v>
      </c>
      <c r="K104" s="7">
        <v>1848705.0</v>
      </c>
      <c r="L104" s="8">
        <f t="shared" si="1"/>
        <v>0.07037038265</v>
      </c>
      <c r="M104" s="8">
        <f t="shared" si="2"/>
        <v>0.07212334944</v>
      </c>
      <c r="N104" s="7">
        <v>2.0646747E7</v>
      </c>
      <c r="O104" s="8">
        <f t="shared" si="3"/>
        <v>0.8054895446</v>
      </c>
    </row>
    <row r="105">
      <c r="A105" s="4" t="s">
        <v>15</v>
      </c>
      <c r="B105" s="4" t="s">
        <v>222</v>
      </c>
      <c r="C105" s="4" t="s">
        <v>223</v>
      </c>
      <c r="D105" s="5">
        <v>2.5204447E7</v>
      </c>
      <c r="E105" s="5">
        <v>7562.0</v>
      </c>
      <c r="F105" s="5">
        <v>35.32</v>
      </c>
      <c r="G105" s="5">
        <v>90.45</v>
      </c>
      <c r="H105" s="9">
        <v>0.006</v>
      </c>
      <c r="I105" s="9">
        <v>0.007</v>
      </c>
      <c r="J105" s="7">
        <v>1778821.0</v>
      </c>
      <c r="K105" s="7">
        <v>1817533.0</v>
      </c>
      <c r="L105" s="8">
        <f t="shared" si="1"/>
        <v>0.07057568055</v>
      </c>
      <c r="M105" s="8">
        <f t="shared" si="2"/>
        <v>0.07211159999</v>
      </c>
      <c r="N105" s="7">
        <v>1.8814825E7</v>
      </c>
      <c r="O105" s="8">
        <f t="shared" si="3"/>
        <v>0.7464883082</v>
      </c>
    </row>
    <row r="106">
      <c r="A106" s="4" t="s">
        <v>15</v>
      </c>
      <c r="B106" s="4" t="s">
        <v>224</v>
      </c>
      <c r="C106" s="4" t="s">
        <v>225</v>
      </c>
      <c r="D106" s="5">
        <v>1.9727788E7</v>
      </c>
      <c r="E106" s="5">
        <v>5918.0</v>
      </c>
      <c r="F106" s="5">
        <v>35.35</v>
      </c>
      <c r="G106" s="5">
        <v>90.55</v>
      </c>
      <c r="H106" s="9">
        <v>0.005</v>
      </c>
      <c r="I106" s="9">
        <v>0.006</v>
      </c>
      <c r="J106" s="7">
        <v>1416603.0</v>
      </c>
      <c r="K106" s="7">
        <v>1444489.0</v>
      </c>
      <c r="L106" s="8">
        <f t="shared" si="1"/>
        <v>0.07180749307</v>
      </c>
      <c r="M106" s="8">
        <f t="shared" si="2"/>
        <v>0.07322103218</v>
      </c>
      <c r="N106" s="7">
        <v>6161000.0</v>
      </c>
      <c r="O106" s="8">
        <f t="shared" si="3"/>
        <v>0.3123005985</v>
      </c>
    </row>
    <row r="107">
      <c r="A107" s="4" t="s">
        <v>15</v>
      </c>
      <c r="B107" s="4" t="s">
        <v>226</v>
      </c>
      <c r="C107" s="4" t="s">
        <v>227</v>
      </c>
      <c r="D107" s="5">
        <v>2.8068398E7</v>
      </c>
      <c r="E107" s="5">
        <v>8420.0</v>
      </c>
      <c r="F107" s="5">
        <v>35.24</v>
      </c>
      <c r="G107" s="5">
        <v>90.04</v>
      </c>
      <c r="H107" s="9">
        <v>0.006</v>
      </c>
      <c r="I107" s="9">
        <v>0.006</v>
      </c>
      <c r="J107" s="7">
        <v>2008619.0</v>
      </c>
      <c r="K107" s="7">
        <v>2055031.0</v>
      </c>
      <c r="L107" s="8">
        <f t="shared" si="1"/>
        <v>0.07156158324</v>
      </c>
      <c r="M107" s="8">
        <f t="shared" si="2"/>
        <v>0.07321511545</v>
      </c>
      <c r="N107" s="7">
        <v>1.7524695E7</v>
      </c>
      <c r="O107" s="8">
        <f t="shared" si="3"/>
        <v>0.6243567944</v>
      </c>
    </row>
    <row r="108">
      <c r="A108" s="4" t="s">
        <v>15</v>
      </c>
      <c r="B108" s="4" t="s">
        <v>228</v>
      </c>
      <c r="C108" s="4" t="s">
        <v>229</v>
      </c>
      <c r="D108" s="5">
        <v>2.6637253E7</v>
      </c>
      <c r="E108" s="5">
        <v>7991.0</v>
      </c>
      <c r="F108" s="5">
        <v>35.19</v>
      </c>
      <c r="G108" s="5">
        <v>89.82</v>
      </c>
      <c r="H108" s="9">
        <v>0.006</v>
      </c>
      <c r="I108" s="9">
        <v>0.007</v>
      </c>
      <c r="J108" s="7">
        <v>1898260.0</v>
      </c>
      <c r="K108" s="7">
        <v>1941192.0</v>
      </c>
      <c r="L108" s="8">
        <f t="shared" si="1"/>
        <v>0.07126335437</v>
      </c>
      <c r="M108" s="8">
        <f t="shared" si="2"/>
        <v>0.07287508213</v>
      </c>
      <c r="N108" s="7">
        <v>1.700733E7</v>
      </c>
      <c r="O108" s="8">
        <f t="shared" si="3"/>
        <v>0.6384791255</v>
      </c>
    </row>
    <row r="109">
      <c r="A109" s="4" t="s">
        <v>15</v>
      </c>
      <c r="B109" s="4" t="s">
        <v>230</v>
      </c>
      <c r="C109" s="4" t="s">
        <v>231</v>
      </c>
      <c r="D109" s="5">
        <v>2.4339542E7</v>
      </c>
      <c r="E109" s="5">
        <v>7302.0</v>
      </c>
      <c r="F109" s="5">
        <v>35.28</v>
      </c>
      <c r="G109" s="5">
        <v>90.25</v>
      </c>
      <c r="H109" s="9">
        <v>0.006</v>
      </c>
      <c r="I109" s="9">
        <v>0.006</v>
      </c>
      <c r="J109" s="7">
        <v>1728630.0</v>
      </c>
      <c r="K109" s="7">
        <v>1768585.0</v>
      </c>
      <c r="L109" s="8">
        <f t="shared" si="1"/>
        <v>0.07102146786</v>
      </c>
      <c r="M109" s="8">
        <f t="shared" si="2"/>
        <v>0.07266303532</v>
      </c>
      <c r="N109" s="7">
        <v>2.0105567E7</v>
      </c>
      <c r="O109" s="8">
        <f t="shared" si="3"/>
        <v>0.826045412</v>
      </c>
    </row>
    <row r="110">
      <c r="A110" s="4" t="s">
        <v>15</v>
      </c>
      <c r="B110" s="4" t="s">
        <v>232</v>
      </c>
      <c r="C110" s="4" t="s">
        <v>233</v>
      </c>
      <c r="D110" s="5">
        <v>2.439269E7</v>
      </c>
      <c r="E110" s="5">
        <v>7318.0</v>
      </c>
      <c r="F110" s="5">
        <v>35.28</v>
      </c>
      <c r="G110" s="5">
        <v>90.23</v>
      </c>
      <c r="H110" s="9">
        <v>0.006</v>
      </c>
      <c r="I110" s="9">
        <v>0.006</v>
      </c>
      <c r="J110" s="7">
        <v>1720807.0</v>
      </c>
      <c r="K110" s="7">
        <v>1762015.0</v>
      </c>
      <c r="L110" s="8">
        <f t="shared" si="1"/>
        <v>0.07054601194</v>
      </c>
      <c r="M110" s="8">
        <f t="shared" si="2"/>
        <v>0.07223537051</v>
      </c>
      <c r="N110" s="7">
        <v>1.8371865E7</v>
      </c>
      <c r="O110" s="8">
        <f t="shared" si="3"/>
        <v>0.7531709295</v>
      </c>
    </row>
    <row r="111">
      <c r="A111" s="4" t="s">
        <v>15</v>
      </c>
      <c r="B111" s="4" t="s">
        <v>234</v>
      </c>
      <c r="C111" s="4" t="s">
        <v>235</v>
      </c>
      <c r="D111" s="5">
        <v>2.581683E7</v>
      </c>
      <c r="E111" s="5">
        <v>7745.0</v>
      </c>
      <c r="F111" s="5">
        <v>35.3</v>
      </c>
      <c r="G111" s="5">
        <v>90.37</v>
      </c>
      <c r="H111" s="9">
        <v>0.006</v>
      </c>
      <c r="I111" s="9">
        <v>0.007</v>
      </c>
      <c r="J111" s="7">
        <v>1834511.0</v>
      </c>
      <c r="K111" s="7">
        <v>1872365.0</v>
      </c>
      <c r="L111" s="8">
        <f t="shared" si="1"/>
        <v>0.0710587241</v>
      </c>
      <c r="M111" s="8">
        <f t="shared" si="2"/>
        <v>0.07252497692</v>
      </c>
      <c r="N111" s="7">
        <v>1.8432196E7</v>
      </c>
      <c r="O111" s="8">
        <f t="shared" si="3"/>
        <v>0.7139604669</v>
      </c>
    </row>
    <row r="112">
      <c r="A112" s="4" t="s">
        <v>15</v>
      </c>
      <c r="B112" s="4" t="s">
        <v>236</v>
      </c>
      <c r="C112" s="4" t="s">
        <v>237</v>
      </c>
      <c r="D112" s="5">
        <v>2.5356359E7</v>
      </c>
      <c r="E112" s="5">
        <v>7607.0</v>
      </c>
      <c r="F112" s="5">
        <v>35.23</v>
      </c>
      <c r="G112" s="5">
        <v>90.01</v>
      </c>
      <c r="H112" s="9">
        <v>0.006</v>
      </c>
      <c r="I112" s="9">
        <v>0.007</v>
      </c>
      <c r="J112" s="7">
        <v>1804402.0</v>
      </c>
      <c r="K112" s="7">
        <v>1844841.0</v>
      </c>
      <c r="L112" s="8">
        <f t="shared" si="1"/>
        <v>0.07116171529</v>
      </c>
      <c r="M112" s="8">
        <f t="shared" si="2"/>
        <v>0.07275654206</v>
      </c>
      <c r="N112" s="7">
        <v>1.77262E7</v>
      </c>
      <c r="O112" s="8">
        <f t="shared" si="3"/>
        <v>0.699083019</v>
      </c>
    </row>
    <row r="113">
      <c r="A113" s="4" t="s">
        <v>15</v>
      </c>
      <c r="B113" s="4" t="s">
        <v>238</v>
      </c>
      <c r="C113" s="4" t="s">
        <v>239</v>
      </c>
      <c r="D113" s="5">
        <v>2.4828284E7</v>
      </c>
      <c r="E113" s="5">
        <v>7448.0</v>
      </c>
      <c r="F113" s="5">
        <v>35.31</v>
      </c>
      <c r="G113" s="5">
        <v>90.41</v>
      </c>
      <c r="H113" s="9">
        <v>0.006</v>
      </c>
      <c r="I113" s="9">
        <v>0.006</v>
      </c>
      <c r="J113" s="7">
        <v>1754573.0</v>
      </c>
      <c r="K113" s="7">
        <v>1809759.0</v>
      </c>
      <c r="L113" s="8">
        <f t="shared" si="1"/>
        <v>0.07066831522</v>
      </c>
      <c r="M113" s="8">
        <f t="shared" si="2"/>
        <v>0.07289102219</v>
      </c>
      <c r="N113" s="7">
        <v>1.9527176E7</v>
      </c>
      <c r="O113" s="8">
        <f t="shared" si="3"/>
        <v>0.7864891508</v>
      </c>
    </row>
    <row r="114">
      <c r="A114" s="4" t="s">
        <v>15</v>
      </c>
      <c r="B114" s="4" t="s">
        <v>240</v>
      </c>
      <c r="C114" s="4" t="s">
        <v>241</v>
      </c>
      <c r="D114" s="5">
        <v>2.5668465E7</v>
      </c>
      <c r="E114" s="5">
        <v>7700.0</v>
      </c>
      <c r="F114" s="5">
        <v>35.25</v>
      </c>
      <c r="G114" s="5">
        <v>90.11</v>
      </c>
      <c r="H114" s="9">
        <v>0.006</v>
      </c>
      <c r="I114" s="9">
        <v>0.007</v>
      </c>
      <c r="J114" s="7">
        <v>1815688.0</v>
      </c>
      <c r="K114" s="7">
        <v>1855156.0</v>
      </c>
      <c r="L114" s="8">
        <f t="shared" si="1"/>
        <v>0.07073613479</v>
      </c>
      <c r="M114" s="8">
        <f t="shared" si="2"/>
        <v>0.07227374134</v>
      </c>
      <c r="N114" s="7">
        <v>1.8700996E7</v>
      </c>
      <c r="O114" s="8">
        <f t="shared" si="3"/>
        <v>0.7285591873</v>
      </c>
    </row>
    <row r="115">
      <c r="A115" s="4" t="s">
        <v>15</v>
      </c>
      <c r="B115" s="4" t="s">
        <v>242</v>
      </c>
      <c r="C115" s="4" t="s">
        <v>243</v>
      </c>
      <c r="D115" s="5">
        <v>2.06409E7</v>
      </c>
      <c r="E115" s="5">
        <v>6192.0</v>
      </c>
      <c r="F115" s="5">
        <v>35.18</v>
      </c>
      <c r="G115" s="5">
        <v>89.75</v>
      </c>
      <c r="H115" s="9">
        <v>0.006</v>
      </c>
      <c r="I115" s="9">
        <v>0.007</v>
      </c>
      <c r="J115" s="7">
        <v>1471418.0</v>
      </c>
      <c r="K115" s="7">
        <v>1505032.0</v>
      </c>
      <c r="L115" s="8">
        <f t="shared" si="1"/>
        <v>0.07128652336</v>
      </c>
      <c r="M115" s="8">
        <f t="shared" si="2"/>
        <v>0.07291503762</v>
      </c>
      <c r="N115" s="7">
        <v>1.6459032E7</v>
      </c>
      <c r="O115" s="8">
        <f t="shared" si="3"/>
        <v>0.7973989506</v>
      </c>
    </row>
    <row r="116">
      <c r="A116" s="4" t="s">
        <v>15</v>
      </c>
      <c r="B116" s="4" t="s">
        <v>244</v>
      </c>
      <c r="C116" s="4" t="s">
        <v>245</v>
      </c>
      <c r="D116" s="5">
        <v>1.9443213E7</v>
      </c>
      <c r="E116" s="5">
        <v>5833.0</v>
      </c>
      <c r="F116" s="5">
        <v>34.84</v>
      </c>
      <c r="G116" s="5">
        <v>88.1</v>
      </c>
      <c r="H116" s="9">
        <v>0.006</v>
      </c>
      <c r="I116" s="9">
        <v>0.006</v>
      </c>
      <c r="J116" s="7">
        <v>1393620.0</v>
      </c>
      <c r="K116" s="7">
        <v>1438061.0</v>
      </c>
      <c r="L116" s="8">
        <f t="shared" si="1"/>
        <v>0.07167642508</v>
      </c>
      <c r="M116" s="8">
        <f t="shared" si="2"/>
        <v>0.07396210698</v>
      </c>
      <c r="N116" s="7">
        <v>1952512.0</v>
      </c>
      <c r="O116" s="8">
        <f t="shared" si="3"/>
        <v>0.1004212627</v>
      </c>
    </row>
    <row r="117">
      <c r="A117" s="4" t="s">
        <v>15</v>
      </c>
      <c r="B117" s="4" t="s">
        <v>246</v>
      </c>
      <c r="C117" s="4" t="s">
        <v>247</v>
      </c>
      <c r="D117" s="5">
        <v>2.7154103E7</v>
      </c>
      <c r="E117" s="5">
        <v>8146.0</v>
      </c>
      <c r="F117" s="5">
        <v>35.33</v>
      </c>
      <c r="G117" s="5">
        <v>90.47</v>
      </c>
      <c r="H117" s="9">
        <v>0.006</v>
      </c>
      <c r="I117" s="9">
        <v>0.007</v>
      </c>
      <c r="J117" s="7">
        <v>1926211.0</v>
      </c>
      <c r="K117" s="7">
        <v>1965786.0</v>
      </c>
      <c r="L117" s="8">
        <f t="shared" si="1"/>
        <v>0.07093627803</v>
      </c>
      <c r="M117" s="8">
        <f t="shared" si="2"/>
        <v>0.0723937005</v>
      </c>
      <c r="N117" s="7">
        <v>1.7465277E7</v>
      </c>
      <c r="O117" s="8">
        <f t="shared" si="3"/>
        <v>0.6431910861</v>
      </c>
    </row>
    <row r="118">
      <c r="A118" s="4" t="s">
        <v>15</v>
      </c>
      <c r="B118" s="4" t="s">
        <v>248</v>
      </c>
      <c r="C118" s="4" t="s">
        <v>249</v>
      </c>
      <c r="D118" s="5">
        <v>2.5832058E7</v>
      </c>
      <c r="E118" s="5">
        <v>7749.0</v>
      </c>
      <c r="F118" s="5">
        <v>35.28</v>
      </c>
      <c r="G118" s="5">
        <v>90.26</v>
      </c>
      <c r="H118" s="9">
        <v>0.006</v>
      </c>
      <c r="I118" s="9">
        <v>0.007</v>
      </c>
      <c r="J118" s="7">
        <v>1834875.0</v>
      </c>
      <c r="K118" s="7">
        <v>1867609.0</v>
      </c>
      <c r="L118" s="8">
        <f t="shared" si="1"/>
        <v>0.07103092599</v>
      </c>
      <c r="M118" s="8">
        <f t="shared" si="2"/>
        <v>0.07229811113</v>
      </c>
      <c r="N118" s="7">
        <v>1.9557914E7</v>
      </c>
      <c r="O118" s="8">
        <f t="shared" si="3"/>
        <v>0.7571179191</v>
      </c>
    </row>
    <row r="119">
      <c r="A119" s="4" t="s">
        <v>15</v>
      </c>
      <c r="B119" s="4" t="s">
        <v>250</v>
      </c>
      <c r="C119" s="4" t="s">
        <v>251</v>
      </c>
      <c r="D119" s="5">
        <v>2.0452743E7</v>
      </c>
      <c r="E119" s="5">
        <v>6136.0</v>
      </c>
      <c r="F119" s="5">
        <v>35.23</v>
      </c>
      <c r="G119" s="5">
        <v>90.01</v>
      </c>
      <c r="H119" s="9">
        <v>0.006</v>
      </c>
      <c r="I119" s="9">
        <v>0.007</v>
      </c>
      <c r="J119" s="7">
        <v>1448326.0</v>
      </c>
      <c r="K119" s="7">
        <v>1481288.0</v>
      </c>
      <c r="L119" s="8">
        <f t="shared" si="1"/>
        <v>0.07081328896</v>
      </c>
      <c r="M119" s="8">
        <f t="shared" si="2"/>
        <v>0.07242490653</v>
      </c>
      <c r="N119" s="7">
        <v>1.664363E7</v>
      </c>
      <c r="O119" s="8">
        <f t="shared" si="3"/>
        <v>0.8137602863</v>
      </c>
    </row>
    <row r="120">
      <c r="A120" s="4" t="s">
        <v>15</v>
      </c>
      <c r="B120" s="4" t="s">
        <v>252</v>
      </c>
      <c r="C120" s="4" t="s">
        <v>253</v>
      </c>
      <c r="D120" s="5">
        <v>2.8483641E7</v>
      </c>
      <c r="E120" s="5">
        <v>8545.0</v>
      </c>
      <c r="F120" s="5">
        <v>35.21</v>
      </c>
      <c r="G120" s="5">
        <v>89.87</v>
      </c>
      <c r="H120" s="9">
        <v>0.006</v>
      </c>
      <c r="I120" s="9">
        <v>0.006</v>
      </c>
      <c r="J120" s="7">
        <v>2042779.0</v>
      </c>
      <c r="K120" s="7">
        <v>2089131.0</v>
      </c>
      <c r="L120" s="8">
        <f t="shared" si="1"/>
        <v>0.07171762206</v>
      </c>
      <c r="M120" s="8">
        <f t="shared" si="2"/>
        <v>0.0733449421</v>
      </c>
      <c r="N120" s="7">
        <v>1.692174E7</v>
      </c>
      <c r="O120" s="8">
        <f t="shared" si="3"/>
        <v>0.5940862687</v>
      </c>
    </row>
    <row r="121">
      <c r="A121" s="4" t="s">
        <v>15</v>
      </c>
      <c r="B121" s="4" t="s">
        <v>254</v>
      </c>
      <c r="C121" s="4" t="s">
        <v>255</v>
      </c>
      <c r="D121" s="5">
        <v>2.4286852E7</v>
      </c>
      <c r="E121" s="5">
        <v>7286.0</v>
      </c>
      <c r="F121" s="5">
        <v>35.12</v>
      </c>
      <c r="G121" s="5">
        <v>89.43</v>
      </c>
      <c r="H121" s="9">
        <v>0.006</v>
      </c>
      <c r="I121" s="9">
        <v>0.007</v>
      </c>
      <c r="J121" s="7">
        <v>1734539.0</v>
      </c>
      <c r="K121" s="7">
        <v>1792983.0</v>
      </c>
      <c r="L121" s="8">
        <f t="shared" si="1"/>
        <v>0.07141884835</v>
      </c>
      <c r="M121" s="8">
        <f t="shared" si="2"/>
        <v>0.07382525327</v>
      </c>
      <c r="N121" s="7">
        <v>1.7676975E7</v>
      </c>
      <c r="O121" s="8">
        <f t="shared" si="3"/>
        <v>0.727841344</v>
      </c>
    </row>
    <row r="122">
      <c r="A122" s="4" t="s">
        <v>15</v>
      </c>
      <c r="B122" s="4" t="s">
        <v>256</v>
      </c>
      <c r="C122" s="4" t="s">
        <v>257</v>
      </c>
      <c r="D122" s="5">
        <v>2.0445574E7</v>
      </c>
      <c r="E122" s="5">
        <v>6134.0</v>
      </c>
      <c r="F122" s="5">
        <v>35.14</v>
      </c>
      <c r="G122" s="5">
        <v>89.56</v>
      </c>
      <c r="H122" s="9">
        <v>0.006</v>
      </c>
      <c r="I122" s="9">
        <v>0.007</v>
      </c>
      <c r="J122" s="7">
        <v>1451775.0</v>
      </c>
      <c r="K122" s="7">
        <v>1484739.0</v>
      </c>
      <c r="L122" s="8">
        <f t="shared" si="1"/>
        <v>0.07100681057</v>
      </c>
      <c r="M122" s="8">
        <f t="shared" si="2"/>
        <v>0.07261909106</v>
      </c>
      <c r="N122" s="7">
        <v>1.4490859E7</v>
      </c>
      <c r="O122" s="8">
        <f t="shared" si="3"/>
        <v>0.7087528577</v>
      </c>
    </row>
    <row r="123">
      <c r="A123" s="4" t="s">
        <v>15</v>
      </c>
      <c r="B123" s="4" t="s">
        <v>258</v>
      </c>
      <c r="C123" s="4" t="s">
        <v>259</v>
      </c>
      <c r="D123" s="5">
        <v>1.9402705E7</v>
      </c>
      <c r="E123" s="5">
        <v>5821.0</v>
      </c>
      <c r="F123" s="5">
        <v>35.29</v>
      </c>
      <c r="G123" s="5">
        <v>90.29</v>
      </c>
      <c r="H123" s="9">
        <v>0.006</v>
      </c>
      <c r="I123" s="9">
        <v>0.007</v>
      </c>
      <c r="J123" s="7">
        <v>1382952.0</v>
      </c>
      <c r="K123" s="7">
        <v>1403255.0</v>
      </c>
      <c r="L123" s="8">
        <f t="shared" si="1"/>
        <v>0.07127624731</v>
      </c>
      <c r="M123" s="8">
        <f t="shared" si="2"/>
        <v>0.0723226478</v>
      </c>
      <c r="N123" s="7">
        <v>1.4440472E7</v>
      </c>
      <c r="O123" s="8">
        <f t="shared" si="3"/>
        <v>0.7442504537</v>
      </c>
    </row>
    <row r="124">
      <c r="A124" s="4" t="s">
        <v>15</v>
      </c>
      <c r="B124" s="4" t="s">
        <v>260</v>
      </c>
      <c r="C124" s="4" t="s">
        <v>261</v>
      </c>
      <c r="D124" s="5">
        <v>2.6526136E7</v>
      </c>
      <c r="E124" s="5">
        <v>7958.0</v>
      </c>
      <c r="F124" s="5">
        <v>35.38</v>
      </c>
      <c r="G124" s="5">
        <v>90.74</v>
      </c>
      <c r="H124" s="9">
        <v>0.006</v>
      </c>
      <c r="I124" s="9">
        <v>0.007</v>
      </c>
      <c r="J124" s="7">
        <v>1888769.0</v>
      </c>
      <c r="K124" s="7">
        <v>1918310.0</v>
      </c>
      <c r="L124" s="8">
        <f t="shared" si="1"/>
        <v>0.07120407586</v>
      </c>
      <c r="M124" s="8">
        <f t="shared" si="2"/>
        <v>0.07231773222</v>
      </c>
      <c r="N124" s="7">
        <v>1.7458858E7</v>
      </c>
      <c r="O124" s="8">
        <f t="shared" si="3"/>
        <v>0.6581756951</v>
      </c>
    </row>
    <row r="125">
      <c r="A125" s="4" t="s">
        <v>15</v>
      </c>
      <c r="B125" s="4" t="s">
        <v>262</v>
      </c>
      <c r="C125" s="4" t="s">
        <v>263</v>
      </c>
      <c r="D125" s="5">
        <v>2.5906864E7</v>
      </c>
      <c r="E125" s="5">
        <v>7772.0</v>
      </c>
      <c r="F125" s="5">
        <v>35.34</v>
      </c>
      <c r="G125" s="5">
        <v>90.54</v>
      </c>
      <c r="H125" s="9">
        <v>0.006</v>
      </c>
      <c r="I125" s="9">
        <v>0.007</v>
      </c>
      <c r="J125" s="7">
        <v>1835957.0</v>
      </c>
      <c r="K125" s="7">
        <v>1861773.0</v>
      </c>
      <c r="L125" s="8">
        <f t="shared" si="1"/>
        <v>0.07086758938</v>
      </c>
      <c r="M125" s="8">
        <f t="shared" si="2"/>
        <v>0.07186408204</v>
      </c>
      <c r="N125" s="7">
        <v>1.907688E7</v>
      </c>
      <c r="O125" s="8">
        <f t="shared" si="3"/>
        <v>0.7363639227</v>
      </c>
    </row>
    <row r="126">
      <c r="A126" s="4" t="s">
        <v>15</v>
      </c>
      <c r="B126" s="4" t="s">
        <v>264</v>
      </c>
      <c r="C126" s="4" t="s">
        <v>265</v>
      </c>
      <c r="D126" s="5">
        <v>2.6405304E7</v>
      </c>
      <c r="E126" s="5">
        <v>7921.0</v>
      </c>
      <c r="F126" s="5">
        <v>35.35</v>
      </c>
      <c r="G126" s="5">
        <v>90.64</v>
      </c>
      <c r="H126" s="9">
        <v>0.006</v>
      </c>
      <c r="I126" s="9">
        <v>0.006</v>
      </c>
      <c r="J126" s="7">
        <v>1871836.0</v>
      </c>
      <c r="K126" s="7">
        <v>1904757.0</v>
      </c>
      <c r="L126" s="8">
        <f t="shared" si="1"/>
        <v>0.07088863662</v>
      </c>
      <c r="M126" s="8">
        <f t="shared" si="2"/>
        <v>0.07213539371</v>
      </c>
      <c r="N126" s="7">
        <v>1.7930691E7</v>
      </c>
      <c r="O126" s="8">
        <f t="shared" si="3"/>
        <v>0.6790564123</v>
      </c>
    </row>
    <row r="127">
      <c r="A127" s="4" t="s">
        <v>15</v>
      </c>
      <c r="B127" s="4" t="s">
        <v>266</v>
      </c>
      <c r="C127" s="4" t="s">
        <v>267</v>
      </c>
      <c r="D127" s="5">
        <v>2.5585938E7</v>
      </c>
      <c r="E127" s="5">
        <v>7676.0</v>
      </c>
      <c r="F127" s="5">
        <v>35.24</v>
      </c>
      <c r="G127" s="5">
        <v>90.03</v>
      </c>
      <c r="H127" s="9">
        <v>0.006</v>
      </c>
      <c r="I127" s="9">
        <v>0.007</v>
      </c>
      <c r="J127" s="7">
        <v>1815613.0</v>
      </c>
      <c r="K127" s="7">
        <v>1853049.0</v>
      </c>
      <c r="L127" s="8">
        <f t="shared" si="1"/>
        <v>0.07096136167</v>
      </c>
      <c r="M127" s="8">
        <f t="shared" si="2"/>
        <v>0.07242450912</v>
      </c>
      <c r="N127" s="7">
        <v>1.7390816E7</v>
      </c>
      <c r="O127" s="8">
        <f t="shared" si="3"/>
        <v>0.6797021082</v>
      </c>
    </row>
    <row r="128">
      <c r="A128" s="4" t="s">
        <v>15</v>
      </c>
      <c r="B128" s="4" t="s">
        <v>268</v>
      </c>
      <c r="C128" s="4" t="s">
        <v>269</v>
      </c>
      <c r="D128" s="5">
        <v>2.8197318E7</v>
      </c>
      <c r="E128" s="5">
        <v>8460.0</v>
      </c>
      <c r="F128" s="5">
        <v>35.33</v>
      </c>
      <c r="G128" s="5">
        <v>90.53</v>
      </c>
      <c r="H128" s="9">
        <v>0.006</v>
      </c>
      <c r="I128" s="9">
        <v>0.007</v>
      </c>
      <c r="J128" s="7">
        <v>1998358.0</v>
      </c>
      <c r="K128" s="7">
        <v>2035244.0</v>
      </c>
      <c r="L128" s="8">
        <f t="shared" si="1"/>
        <v>0.0708704991</v>
      </c>
      <c r="M128" s="8">
        <f t="shared" si="2"/>
        <v>0.0721786377</v>
      </c>
      <c r="N128" s="7">
        <v>1.9168475E7</v>
      </c>
      <c r="O128" s="8">
        <f t="shared" si="3"/>
        <v>0.6797978091</v>
      </c>
    </row>
    <row r="129">
      <c r="A129" s="4" t="s">
        <v>15</v>
      </c>
      <c r="B129" s="4" t="s">
        <v>270</v>
      </c>
      <c r="C129" s="4" t="s">
        <v>271</v>
      </c>
      <c r="D129" s="5">
        <v>2.5078494E7</v>
      </c>
      <c r="E129" s="5">
        <v>7523.0</v>
      </c>
      <c r="F129" s="5">
        <v>34.87</v>
      </c>
      <c r="G129" s="5">
        <v>88.23</v>
      </c>
      <c r="H129" s="9">
        <v>0.007</v>
      </c>
      <c r="I129" s="9">
        <v>0.008</v>
      </c>
      <c r="J129" s="7">
        <v>1669207.0</v>
      </c>
      <c r="K129" s="7">
        <v>1808235.0</v>
      </c>
      <c r="L129" s="8">
        <f t="shared" si="1"/>
        <v>0.06655929977</v>
      </c>
      <c r="M129" s="8">
        <f t="shared" si="2"/>
        <v>0.07210301384</v>
      </c>
      <c r="N129" s="7">
        <v>1.2631037E7</v>
      </c>
      <c r="O129" s="8">
        <f t="shared" si="3"/>
        <v>0.5036601081</v>
      </c>
    </row>
    <row r="130">
      <c r="A130" s="4" t="s">
        <v>15</v>
      </c>
      <c r="B130" s="4" t="s">
        <v>272</v>
      </c>
      <c r="C130" s="4" t="s">
        <v>273</v>
      </c>
      <c r="D130" s="5">
        <v>2.0703876E7</v>
      </c>
      <c r="E130" s="5">
        <v>6211.0</v>
      </c>
      <c r="F130" s="5">
        <v>34.81</v>
      </c>
      <c r="G130" s="5">
        <v>87.91</v>
      </c>
      <c r="H130" s="9">
        <v>0.006</v>
      </c>
      <c r="I130" s="9">
        <v>0.008</v>
      </c>
      <c r="J130" s="7">
        <v>1452352.0</v>
      </c>
      <c r="K130" s="7">
        <v>1524038.0</v>
      </c>
      <c r="L130" s="8">
        <f t="shared" si="1"/>
        <v>0.07014879726</v>
      </c>
      <c r="M130" s="8">
        <f t="shared" si="2"/>
        <v>0.07361124072</v>
      </c>
      <c r="N130" s="7">
        <v>9417021.0</v>
      </c>
      <c r="O130" s="8">
        <f t="shared" si="3"/>
        <v>0.4548433829</v>
      </c>
    </row>
    <row r="131">
      <c r="A131" s="4" t="s">
        <v>15</v>
      </c>
      <c r="B131" s="4" t="s">
        <v>274</v>
      </c>
      <c r="C131" s="4" t="s">
        <v>275</v>
      </c>
      <c r="D131" s="5">
        <v>2.9462961E7</v>
      </c>
      <c r="E131" s="5">
        <v>8839.0</v>
      </c>
      <c r="F131" s="5">
        <v>35.35</v>
      </c>
      <c r="G131" s="5">
        <v>90.61</v>
      </c>
      <c r="H131" s="9">
        <v>0.006</v>
      </c>
      <c r="I131" s="9">
        <v>0.006</v>
      </c>
      <c r="J131" s="7">
        <v>2107774.0</v>
      </c>
      <c r="K131" s="7">
        <v>2141988.0</v>
      </c>
      <c r="L131" s="8">
        <f t="shared" si="1"/>
        <v>0.07153978855</v>
      </c>
      <c r="M131" s="8">
        <f t="shared" si="2"/>
        <v>0.07270104318</v>
      </c>
      <c r="N131" s="7">
        <v>1.990735E7</v>
      </c>
      <c r="O131" s="8">
        <f t="shared" si="3"/>
        <v>0.6756737722</v>
      </c>
    </row>
    <row r="132">
      <c r="A132" s="4" t="s">
        <v>15</v>
      </c>
      <c r="B132" s="4" t="s">
        <v>276</v>
      </c>
      <c r="C132" s="4" t="s">
        <v>277</v>
      </c>
      <c r="D132" s="5">
        <v>2.6133925E7</v>
      </c>
      <c r="E132" s="5">
        <v>7840.0</v>
      </c>
      <c r="F132" s="5">
        <v>35.26</v>
      </c>
      <c r="G132" s="5">
        <v>90.11</v>
      </c>
      <c r="H132" s="9">
        <v>0.006</v>
      </c>
      <c r="I132" s="9">
        <v>0.007</v>
      </c>
      <c r="J132" s="7">
        <v>1843718.0</v>
      </c>
      <c r="K132" s="7">
        <v>1884816.0</v>
      </c>
      <c r="L132" s="8">
        <f t="shared" si="1"/>
        <v>0.07054883643</v>
      </c>
      <c r="M132" s="8">
        <f t="shared" si="2"/>
        <v>0.07212142837</v>
      </c>
      <c r="N132" s="7">
        <v>1.848221E7</v>
      </c>
      <c r="O132" s="8">
        <f t="shared" si="3"/>
        <v>0.707211412</v>
      </c>
    </row>
    <row r="133">
      <c r="A133" s="4" t="s">
        <v>15</v>
      </c>
      <c r="B133" s="4" t="s">
        <v>278</v>
      </c>
      <c r="C133" s="4" t="s">
        <v>279</v>
      </c>
      <c r="D133" s="5">
        <v>2.63513E7</v>
      </c>
      <c r="E133" s="5">
        <v>7905.0</v>
      </c>
      <c r="F133" s="5">
        <v>35.29</v>
      </c>
      <c r="G133" s="5">
        <v>90.3</v>
      </c>
      <c r="H133" s="9">
        <v>0.006</v>
      </c>
      <c r="I133" s="9">
        <v>0.006</v>
      </c>
      <c r="J133" s="7">
        <v>1867797.0</v>
      </c>
      <c r="K133" s="7">
        <v>1907465.0</v>
      </c>
      <c r="L133" s="8">
        <f t="shared" si="1"/>
        <v>0.07088063966</v>
      </c>
      <c r="M133" s="8">
        <f t="shared" si="2"/>
        <v>0.07238599234</v>
      </c>
      <c r="N133" s="7">
        <v>1.6540511E7</v>
      </c>
      <c r="O133" s="8">
        <f t="shared" si="3"/>
        <v>0.6276924099</v>
      </c>
    </row>
    <row r="134">
      <c r="A134" s="4" t="s">
        <v>15</v>
      </c>
      <c r="B134" s="4" t="s">
        <v>280</v>
      </c>
      <c r="C134" s="4" t="s">
        <v>281</v>
      </c>
      <c r="D134" s="5">
        <v>2.5292126E7</v>
      </c>
      <c r="E134" s="5">
        <v>7588.0</v>
      </c>
      <c r="F134" s="5">
        <v>35.34</v>
      </c>
      <c r="G134" s="5">
        <v>90.58</v>
      </c>
      <c r="H134" s="9">
        <v>0.007</v>
      </c>
      <c r="I134" s="9">
        <v>0.007</v>
      </c>
      <c r="J134" s="7">
        <v>1785660.0</v>
      </c>
      <c r="K134" s="7">
        <v>1819631.0</v>
      </c>
      <c r="L134" s="8">
        <f t="shared" si="1"/>
        <v>0.07060141959</v>
      </c>
      <c r="M134" s="8">
        <f t="shared" si="2"/>
        <v>0.07194456488</v>
      </c>
      <c r="N134" s="7">
        <v>1.8692858E7</v>
      </c>
      <c r="O134" s="8">
        <f t="shared" si="3"/>
        <v>0.7390781621</v>
      </c>
    </row>
    <row r="135">
      <c r="A135" s="4" t="s">
        <v>15</v>
      </c>
      <c r="B135" s="4" t="s">
        <v>282</v>
      </c>
      <c r="C135" s="4" t="s">
        <v>283</v>
      </c>
      <c r="D135" s="5">
        <v>2.809276E7</v>
      </c>
      <c r="E135" s="5">
        <v>8427.0</v>
      </c>
      <c r="F135" s="5">
        <v>35.37</v>
      </c>
      <c r="G135" s="5">
        <v>90.71</v>
      </c>
      <c r="H135" s="9">
        <v>0.006</v>
      </c>
      <c r="I135" s="9">
        <v>0.006</v>
      </c>
      <c r="J135" s="7">
        <v>1981380.0</v>
      </c>
      <c r="K135" s="7">
        <v>2022397.0</v>
      </c>
      <c r="L135" s="8">
        <f t="shared" si="1"/>
        <v>0.07052991589</v>
      </c>
      <c r="M135" s="8">
        <f t="shared" si="2"/>
        <v>0.07198997179</v>
      </c>
      <c r="N135" s="7">
        <v>2.1454258E7</v>
      </c>
      <c r="O135" s="8">
        <f t="shared" si="3"/>
        <v>0.7636934926</v>
      </c>
    </row>
    <row r="136">
      <c r="A136" s="4" t="s">
        <v>15</v>
      </c>
      <c r="B136" s="4" t="s">
        <v>284</v>
      </c>
      <c r="C136" s="4" t="s">
        <v>285</v>
      </c>
      <c r="D136" s="5">
        <v>2.6877988E7</v>
      </c>
      <c r="E136" s="5">
        <v>8063.0</v>
      </c>
      <c r="F136" s="5">
        <v>35.33</v>
      </c>
      <c r="G136" s="5">
        <v>90.5</v>
      </c>
      <c r="H136" s="9">
        <v>0.006</v>
      </c>
      <c r="I136" s="9">
        <v>0.006</v>
      </c>
      <c r="J136" s="7">
        <v>1893204.0</v>
      </c>
      <c r="K136" s="7">
        <v>1935165.0</v>
      </c>
      <c r="L136" s="8">
        <f t="shared" si="1"/>
        <v>0.07043696872</v>
      </c>
      <c r="M136" s="8">
        <f t="shared" si="2"/>
        <v>0.07199813468</v>
      </c>
      <c r="N136" s="7">
        <v>1.8653228E7</v>
      </c>
      <c r="O136" s="8">
        <f t="shared" si="3"/>
        <v>0.6939964405</v>
      </c>
    </row>
    <row r="137">
      <c r="A137" s="4" t="s">
        <v>15</v>
      </c>
      <c r="B137" s="4" t="s">
        <v>286</v>
      </c>
      <c r="C137" s="4" t="s">
        <v>287</v>
      </c>
      <c r="D137" s="5">
        <v>2.067222E7</v>
      </c>
      <c r="E137" s="5">
        <v>6202.0</v>
      </c>
      <c r="F137" s="5">
        <v>35.06</v>
      </c>
      <c r="G137" s="5">
        <v>89.11</v>
      </c>
      <c r="H137" s="9">
        <v>0.006</v>
      </c>
      <c r="I137" s="9">
        <v>0.007</v>
      </c>
      <c r="J137" s="7">
        <v>1482911.0</v>
      </c>
      <c r="K137" s="7">
        <v>1534223.0</v>
      </c>
      <c r="L137" s="8">
        <f t="shared" si="1"/>
        <v>0.07173448231</v>
      </c>
      <c r="M137" s="8">
        <f t="shared" si="2"/>
        <v>0.07421665404</v>
      </c>
      <c r="N137" s="7">
        <v>1.4864571E7</v>
      </c>
      <c r="O137" s="8">
        <f t="shared" si="3"/>
        <v>0.719060217</v>
      </c>
    </row>
    <row r="138">
      <c r="A138" s="4" t="s">
        <v>15</v>
      </c>
      <c r="B138" s="4" t="s">
        <v>288</v>
      </c>
      <c r="C138" s="4" t="s">
        <v>289</v>
      </c>
      <c r="D138" s="5">
        <v>2.7469444E7</v>
      </c>
      <c r="E138" s="5">
        <v>8241.0</v>
      </c>
      <c r="F138" s="5">
        <v>35.31</v>
      </c>
      <c r="G138" s="5">
        <v>90.4</v>
      </c>
      <c r="H138" s="9">
        <v>0.006</v>
      </c>
      <c r="I138" s="9">
        <v>0.007</v>
      </c>
      <c r="J138" s="7">
        <v>1948414.0</v>
      </c>
      <c r="K138" s="7">
        <v>1989103.0</v>
      </c>
      <c r="L138" s="8">
        <f t="shared" si="1"/>
        <v>0.0709302307</v>
      </c>
      <c r="M138" s="8">
        <f t="shared" si="2"/>
        <v>0.07241147655</v>
      </c>
      <c r="N138" s="7">
        <v>1.9595575E7</v>
      </c>
      <c r="O138" s="8">
        <f t="shared" si="3"/>
        <v>0.7133589963</v>
      </c>
    </row>
    <row r="139">
      <c r="A139" s="4" t="s">
        <v>15</v>
      </c>
      <c r="B139" s="4" t="s">
        <v>290</v>
      </c>
      <c r="C139" s="4" t="s">
        <v>291</v>
      </c>
      <c r="D139" s="5">
        <v>2.0487376E7</v>
      </c>
      <c r="E139" s="5">
        <v>6146.0</v>
      </c>
      <c r="F139" s="5">
        <v>35.13</v>
      </c>
      <c r="G139" s="5">
        <v>89.44</v>
      </c>
      <c r="H139" s="9">
        <v>0.006</v>
      </c>
      <c r="I139" s="9">
        <v>0.006</v>
      </c>
      <c r="J139" s="7">
        <v>1463893.0</v>
      </c>
      <c r="K139" s="7">
        <v>1515296.0</v>
      </c>
      <c r="L139" s="8">
        <f t="shared" si="1"/>
        <v>0.071453416</v>
      </c>
      <c r="M139" s="8">
        <f t="shared" si="2"/>
        <v>0.07396242447</v>
      </c>
      <c r="N139" s="7">
        <v>1.0026062E7</v>
      </c>
      <c r="O139" s="8">
        <f t="shared" si="3"/>
        <v>0.4893775562</v>
      </c>
    </row>
    <row r="140">
      <c r="A140" s="4" t="s">
        <v>15</v>
      </c>
      <c r="B140" s="4" t="s">
        <v>292</v>
      </c>
      <c r="C140" s="4" t="s">
        <v>293</v>
      </c>
      <c r="D140" s="5">
        <v>2.4811872E7</v>
      </c>
      <c r="E140" s="5">
        <v>7443.0</v>
      </c>
      <c r="F140" s="5">
        <v>35.31</v>
      </c>
      <c r="G140" s="5">
        <v>90.37</v>
      </c>
      <c r="H140" s="9">
        <v>0.006</v>
      </c>
      <c r="I140" s="9">
        <v>0.006</v>
      </c>
      <c r="J140" s="7">
        <v>1764747.0</v>
      </c>
      <c r="K140" s="7">
        <v>1840372.0</v>
      </c>
      <c r="L140" s="8">
        <f t="shared" si="1"/>
        <v>0.07112510495</v>
      </c>
      <c r="M140" s="8">
        <f t="shared" si="2"/>
        <v>0.07417304103</v>
      </c>
      <c r="N140" s="7">
        <v>7059618.0</v>
      </c>
      <c r="O140" s="8">
        <f t="shared" si="3"/>
        <v>0.2845258109</v>
      </c>
    </row>
    <row r="141">
      <c r="A141" s="4" t="s">
        <v>15</v>
      </c>
      <c r="B141" s="4" t="s">
        <v>294</v>
      </c>
      <c r="C141" s="4" t="s">
        <v>295</v>
      </c>
      <c r="D141" s="5">
        <v>2.8071666E7</v>
      </c>
      <c r="E141" s="5">
        <v>8421.0</v>
      </c>
      <c r="F141" s="5">
        <v>35.33</v>
      </c>
      <c r="G141" s="5">
        <v>90.51</v>
      </c>
      <c r="H141" s="9">
        <v>0.006</v>
      </c>
      <c r="I141" s="9">
        <v>0.007</v>
      </c>
      <c r="J141" s="7">
        <v>1986660.0</v>
      </c>
      <c r="K141" s="7">
        <v>2027020.0</v>
      </c>
      <c r="L141" s="8">
        <f t="shared" si="1"/>
        <v>0.07077100447</v>
      </c>
      <c r="M141" s="8">
        <f t="shared" si="2"/>
        <v>0.07220875312</v>
      </c>
      <c r="N141" s="7">
        <v>2.1319553E7</v>
      </c>
      <c r="O141" s="8">
        <f t="shared" si="3"/>
        <v>0.7594687469</v>
      </c>
    </row>
    <row r="142">
      <c r="A142" s="4" t="s">
        <v>15</v>
      </c>
      <c r="B142" s="4" t="s">
        <v>296</v>
      </c>
      <c r="C142" s="4" t="s">
        <v>297</v>
      </c>
      <c r="D142" s="5">
        <v>2.6699385E7</v>
      </c>
      <c r="E142" s="5">
        <v>8010.0</v>
      </c>
      <c r="F142" s="5">
        <v>35.22</v>
      </c>
      <c r="G142" s="5">
        <v>89.93</v>
      </c>
      <c r="H142" s="9">
        <v>0.006</v>
      </c>
      <c r="I142" s="9">
        <v>0.006</v>
      </c>
      <c r="J142" s="7">
        <v>1910635.0</v>
      </c>
      <c r="K142" s="7">
        <v>1964039.0</v>
      </c>
      <c r="L142" s="8">
        <f t="shared" si="1"/>
        <v>0.07156101161</v>
      </c>
      <c r="M142" s="8">
        <f t="shared" si="2"/>
        <v>0.0735612075</v>
      </c>
      <c r="N142" s="7">
        <v>1.9958566E7</v>
      </c>
      <c r="O142" s="8">
        <f t="shared" si="3"/>
        <v>0.7475290536</v>
      </c>
    </row>
    <row r="143">
      <c r="A143" s="4" t="s">
        <v>15</v>
      </c>
      <c r="B143" s="4" t="s">
        <v>298</v>
      </c>
      <c r="C143" s="4" t="s">
        <v>299</v>
      </c>
      <c r="D143" s="5">
        <v>2.7735707E7</v>
      </c>
      <c r="E143" s="5">
        <v>8321.0</v>
      </c>
      <c r="F143" s="5">
        <v>35.19</v>
      </c>
      <c r="G143" s="5">
        <v>89.78</v>
      </c>
      <c r="H143" s="9">
        <v>0.006</v>
      </c>
      <c r="I143" s="9">
        <v>0.007</v>
      </c>
      <c r="J143" s="7">
        <v>1978292.0</v>
      </c>
      <c r="K143" s="7">
        <v>2035087.0</v>
      </c>
      <c r="L143" s="8">
        <f t="shared" si="1"/>
        <v>0.07132653947</v>
      </c>
      <c r="M143" s="8">
        <f t="shared" si="2"/>
        <v>0.07337426084</v>
      </c>
      <c r="N143" s="7">
        <v>1.6734432E7</v>
      </c>
      <c r="O143" s="8">
        <f t="shared" si="3"/>
        <v>0.6033533596</v>
      </c>
    </row>
    <row r="144">
      <c r="A144" s="4" t="s">
        <v>15</v>
      </c>
      <c r="B144" s="4" t="s">
        <v>300</v>
      </c>
      <c r="C144" s="4" t="s">
        <v>301</v>
      </c>
      <c r="D144" s="5">
        <v>2.5584813E7</v>
      </c>
      <c r="E144" s="5">
        <v>7676.0</v>
      </c>
      <c r="F144" s="5">
        <v>35.16</v>
      </c>
      <c r="G144" s="5">
        <v>89.64</v>
      </c>
      <c r="H144" s="9">
        <v>0.006</v>
      </c>
      <c r="I144" s="9">
        <v>0.007</v>
      </c>
      <c r="J144" s="7">
        <v>1829882.0</v>
      </c>
      <c r="K144" s="7">
        <v>1883273.0</v>
      </c>
      <c r="L144" s="8">
        <f t="shared" si="1"/>
        <v>0.07152219561</v>
      </c>
      <c r="M144" s="8">
        <f t="shared" si="2"/>
        <v>0.07360901954</v>
      </c>
      <c r="N144" s="7">
        <v>1.5771784E7</v>
      </c>
      <c r="O144" s="8">
        <f t="shared" si="3"/>
        <v>0.6164510172</v>
      </c>
    </row>
    <row r="145">
      <c r="A145" s="4" t="s">
        <v>15</v>
      </c>
      <c r="B145" s="4" t="s">
        <v>302</v>
      </c>
      <c r="C145" s="4" t="s">
        <v>303</v>
      </c>
      <c r="D145" s="5">
        <v>2.5164474E7</v>
      </c>
      <c r="E145" s="5">
        <v>7549.0</v>
      </c>
      <c r="F145" s="5">
        <v>35.09</v>
      </c>
      <c r="G145" s="5">
        <v>89.26</v>
      </c>
      <c r="H145" s="9">
        <v>0.006</v>
      </c>
      <c r="I145" s="9">
        <v>0.007</v>
      </c>
      <c r="J145" s="7">
        <v>1783808.0</v>
      </c>
      <c r="K145" s="7">
        <v>1856755.0</v>
      </c>
      <c r="L145" s="8">
        <f t="shared" si="1"/>
        <v>0.07088596408</v>
      </c>
      <c r="M145" s="8">
        <f t="shared" si="2"/>
        <v>0.07378477293</v>
      </c>
      <c r="N145" s="7">
        <v>1.9620755E7</v>
      </c>
      <c r="O145" s="8">
        <f t="shared" si="3"/>
        <v>0.7797005811</v>
      </c>
    </row>
    <row r="146">
      <c r="A146" s="4" t="s">
        <v>15</v>
      </c>
      <c r="B146" s="4" t="s">
        <v>304</v>
      </c>
      <c r="C146" s="4" t="s">
        <v>305</v>
      </c>
      <c r="D146" s="5">
        <v>1.9491793E7</v>
      </c>
      <c r="E146" s="5">
        <v>5848.0</v>
      </c>
      <c r="F146" s="5">
        <v>34.89</v>
      </c>
      <c r="G146" s="5">
        <v>88.28</v>
      </c>
      <c r="H146" s="9">
        <v>0.006</v>
      </c>
      <c r="I146" s="9">
        <v>0.007</v>
      </c>
      <c r="J146" s="7">
        <v>1409333.0</v>
      </c>
      <c r="K146" s="7">
        <v>1459578.0</v>
      </c>
      <c r="L146" s="8">
        <f t="shared" si="1"/>
        <v>0.07230391786</v>
      </c>
      <c r="M146" s="8">
        <f t="shared" si="2"/>
        <v>0.07488166943</v>
      </c>
      <c r="N146" s="7">
        <v>1.1592776E7</v>
      </c>
      <c r="O146" s="8">
        <f t="shared" si="3"/>
        <v>0.5947516475</v>
      </c>
    </row>
    <row r="147">
      <c r="A147" s="4" t="s">
        <v>15</v>
      </c>
      <c r="B147" s="4" t="s">
        <v>306</v>
      </c>
      <c r="C147" s="4" t="s">
        <v>307</v>
      </c>
      <c r="D147" s="5">
        <v>2.4231096E7</v>
      </c>
      <c r="E147" s="5">
        <v>7270.0</v>
      </c>
      <c r="F147" s="5">
        <v>35.23</v>
      </c>
      <c r="G147" s="5">
        <v>89.99</v>
      </c>
      <c r="H147" s="9">
        <v>0.006</v>
      </c>
      <c r="I147" s="9">
        <v>0.007</v>
      </c>
      <c r="J147" s="7">
        <v>1732263.0</v>
      </c>
      <c r="K147" s="7">
        <v>1769037.0</v>
      </c>
      <c r="L147" s="8">
        <f t="shared" si="1"/>
        <v>0.07148925496</v>
      </c>
      <c r="M147" s="8">
        <f t="shared" si="2"/>
        <v>0.07300689164</v>
      </c>
      <c r="N147" s="7">
        <v>5274781.0</v>
      </c>
      <c r="O147" s="8">
        <f t="shared" si="3"/>
        <v>0.2176864389</v>
      </c>
    </row>
    <row r="148">
      <c r="A148" s="4" t="s">
        <v>15</v>
      </c>
      <c r="B148" s="4" t="s">
        <v>308</v>
      </c>
      <c r="C148" s="4" t="s">
        <v>309</v>
      </c>
      <c r="D148" s="5">
        <v>2.4888321E7</v>
      </c>
      <c r="E148" s="5">
        <v>7467.0</v>
      </c>
      <c r="F148" s="5">
        <v>34.91</v>
      </c>
      <c r="G148" s="5">
        <v>88.48</v>
      </c>
      <c r="H148" s="9">
        <v>0.007</v>
      </c>
      <c r="I148" s="9">
        <v>0.009</v>
      </c>
      <c r="J148" s="7">
        <v>1689215.0</v>
      </c>
      <c r="K148" s="7">
        <v>1768056.0</v>
      </c>
      <c r="L148" s="8">
        <f t="shared" si="1"/>
        <v>0.06787179416</v>
      </c>
      <c r="M148" s="8">
        <f t="shared" si="2"/>
        <v>0.07103958519</v>
      </c>
      <c r="N148" s="7">
        <v>7981836.0</v>
      </c>
      <c r="O148" s="8">
        <f t="shared" si="3"/>
        <v>0.3207060854</v>
      </c>
    </row>
    <row r="149">
      <c r="A149" s="4" t="s">
        <v>15</v>
      </c>
      <c r="B149" s="4" t="s">
        <v>310</v>
      </c>
      <c r="C149" s="4" t="s">
        <v>311</v>
      </c>
      <c r="D149" s="5">
        <v>2.4301969E7</v>
      </c>
      <c r="E149" s="5">
        <v>7291.0</v>
      </c>
      <c r="F149" s="5">
        <v>35.32</v>
      </c>
      <c r="G149" s="5">
        <v>90.44</v>
      </c>
      <c r="H149" s="9">
        <v>0.006</v>
      </c>
      <c r="I149" s="9">
        <v>0.006</v>
      </c>
      <c r="J149" s="7">
        <v>1735994.0</v>
      </c>
      <c r="K149" s="7">
        <v>1764078.0</v>
      </c>
      <c r="L149" s="8">
        <f t="shared" si="1"/>
        <v>0.07143429407</v>
      </c>
      <c r="M149" s="8">
        <f t="shared" si="2"/>
        <v>0.07258992059</v>
      </c>
      <c r="N149" s="7">
        <v>9718912.0</v>
      </c>
      <c r="O149" s="8">
        <f t="shared" si="3"/>
        <v>0.3999228211</v>
      </c>
    </row>
    <row r="150">
      <c r="A150" s="4" t="s">
        <v>15</v>
      </c>
      <c r="B150" s="4" t="s">
        <v>312</v>
      </c>
      <c r="C150" s="4" t="s">
        <v>313</v>
      </c>
      <c r="D150" s="5">
        <v>1.9531786E7</v>
      </c>
      <c r="E150" s="5">
        <v>5860.0</v>
      </c>
      <c r="F150" s="5">
        <v>35.09</v>
      </c>
      <c r="G150" s="5">
        <v>89.3</v>
      </c>
      <c r="H150" s="9">
        <v>0.006</v>
      </c>
      <c r="I150" s="9">
        <v>0.007</v>
      </c>
      <c r="J150" s="7">
        <v>1380152.0</v>
      </c>
      <c r="K150" s="7">
        <v>1436389.0</v>
      </c>
      <c r="L150" s="8">
        <f t="shared" si="1"/>
        <v>0.07066184321</v>
      </c>
      <c r="M150" s="8">
        <f t="shared" si="2"/>
        <v>0.0735410986</v>
      </c>
      <c r="N150" s="7">
        <v>1.4989483E7</v>
      </c>
      <c r="O150" s="8">
        <f t="shared" si="3"/>
        <v>0.7674404686</v>
      </c>
    </row>
    <row r="151">
      <c r="A151" s="4" t="s">
        <v>15</v>
      </c>
      <c r="B151" s="4" t="s">
        <v>314</v>
      </c>
      <c r="C151" s="4" t="s">
        <v>315</v>
      </c>
      <c r="D151" s="5">
        <v>2.41664E7</v>
      </c>
      <c r="E151" s="5">
        <v>7250.0</v>
      </c>
      <c r="F151" s="5">
        <v>35.11</v>
      </c>
      <c r="G151" s="5">
        <v>89.44</v>
      </c>
      <c r="H151" s="9">
        <v>0.006</v>
      </c>
      <c r="I151" s="9">
        <v>0.007</v>
      </c>
      <c r="J151" s="7">
        <v>1715164.0</v>
      </c>
      <c r="K151" s="7">
        <v>1758027.0</v>
      </c>
      <c r="L151" s="8">
        <f t="shared" si="1"/>
        <v>0.0709730866</v>
      </c>
      <c r="M151" s="8">
        <f t="shared" si="2"/>
        <v>0.07274674755</v>
      </c>
      <c r="N151" s="7">
        <v>1.7330459E7</v>
      </c>
      <c r="O151" s="8">
        <f t="shared" si="3"/>
        <v>0.7171303545</v>
      </c>
    </row>
    <row r="152">
      <c r="A152" s="4" t="s">
        <v>15</v>
      </c>
      <c r="B152" s="4" t="s">
        <v>316</v>
      </c>
      <c r="C152" s="4" t="s">
        <v>317</v>
      </c>
      <c r="D152" s="5">
        <v>2.4804399E7</v>
      </c>
      <c r="E152" s="5">
        <v>7441.0</v>
      </c>
      <c r="F152" s="5">
        <v>35.03</v>
      </c>
      <c r="G152" s="5">
        <v>89.05</v>
      </c>
      <c r="H152" s="9">
        <v>0.007</v>
      </c>
      <c r="I152" s="9">
        <v>0.008</v>
      </c>
      <c r="J152" s="7">
        <v>1699404.0</v>
      </c>
      <c r="K152" s="7">
        <v>1766457.0</v>
      </c>
      <c r="L152" s="8">
        <f t="shared" si="1"/>
        <v>0.06851220221</v>
      </c>
      <c r="M152" s="8">
        <f t="shared" si="2"/>
        <v>0.07121547271</v>
      </c>
      <c r="N152" s="7">
        <v>1.2805732E7</v>
      </c>
      <c r="O152" s="8">
        <f t="shared" si="3"/>
        <v>0.5162685861</v>
      </c>
    </row>
    <row r="153">
      <c r="A153" s="4" t="s">
        <v>15</v>
      </c>
      <c r="B153" s="4" t="s">
        <v>318</v>
      </c>
      <c r="C153" s="4" t="s">
        <v>319</v>
      </c>
      <c r="D153" s="5">
        <v>2.6107356E7</v>
      </c>
      <c r="E153" s="5">
        <v>7832.0</v>
      </c>
      <c r="F153" s="5">
        <v>35.29</v>
      </c>
      <c r="G153" s="5">
        <v>90.31</v>
      </c>
      <c r="H153" s="9">
        <v>0.006</v>
      </c>
      <c r="I153" s="9">
        <v>0.006</v>
      </c>
      <c r="J153" s="7">
        <v>1852765.0</v>
      </c>
      <c r="K153" s="7">
        <v>1892081.0</v>
      </c>
      <c r="L153" s="8">
        <f t="shared" si="1"/>
        <v>0.07096716343</v>
      </c>
      <c r="M153" s="8">
        <f t="shared" si="2"/>
        <v>0.07247309915</v>
      </c>
      <c r="N153" s="7">
        <v>1.8596329E7</v>
      </c>
      <c r="O153" s="8">
        <f t="shared" si="3"/>
        <v>0.7123022722</v>
      </c>
    </row>
    <row r="154">
      <c r="A154" s="4" t="s">
        <v>15</v>
      </c>
      <c r="B154" s="4" t="s">
        <v>320</v>
      </c>
      <c r="C154" s="4" t="s">
        <v>321</v>
      </c>
      <c r="D154" s="5">
        <v>2.6096616E7</v>
      </c>
      <c r="E154" s="5">
        <v>7828.0</v>
      </c>
      <c r="F154" s="5">
        <v>35.33</v>
      </c>
      <c r="G154" s="5">
        <v>90.53</v>
      </c>
      <c r="H154" s="9">
        <v>0.006</v>
      </c>
      <c r="I154" s="9">
        <v>0.007</v>
      </c>
      <c r="J154" s="7">
        <v>1840866.0</v>
      </c>
      <c r="K154" s="7">
        <v>1881157.0</v>
      </c>
      <c r="L154" s="8">
        <f t="shared" si="1"/>
        <v>0.0705404103</v>
      </c>
      <c r="M154" s="8">
        <f t="shared" si="2"/>
        <v>0.07208432695</v>
      </c>
      <c r="N154" s="7">
        <v>1.6427328E7</v>
      </c>
      <c r="O154" s="8">
        <f t="shared" si="3"/>
        <v>0.6294811557</v>
      </c>
    </row>
    <row r="155">
      <c r="A155" s="4" t="s">
        <v>15</v>
      </c>
      <c r="B155" s="4" t="s">
        <v>322</v>
      </c>
      <c r="C155" s="4" t="s">
        <v>323</v>
      </c>
      <c r="D155" s="5">
        <v>2.5706349E7</v>
      </c>
      <c r="E155" s="5">
        <v>7712.0</v>
      </c>
      <c r="F155" s="5">
        <v>35.25</v>
      </c>
      <c r="G155" s="5">
        <v>90.08</v>
      </c>
      <c r="H155" s="9">
        <v>0.006</v>
      </c>
      <c r="I155" s="9">
        <v>0.007</v>
      </c>
      <c r="J155" s="7">
        <v>1821788.0</v>
      </c>
      <c r="K155" s="7">
        <v>1876325.0</v>
      </c>
      <c r="L155" s="8">
        <f t="shared" si="1"/>
        <v>0.07086918489</v>
      </c>
      <c r="M155" s="8">
        <f t="shared" si="2"/>
        <v>0.07299072303</v>
      </c>
      <c r="N155" s="7">
        <v>1.9424576E7</v>
      </c>
      <c r="O155" s="8">
        <f t="shared" si="3"/>
        <v>0.755633404</v>
      </c>
    </row>
    <row r="156">
      <c r="A156" s="4" t="s">
        <v>15</v>
      </c>
      <c r="B156" s="4" t="s">
        <v>324</v>
      </c>
      <c r="C156" s="4" t="s">
        <v>325</v>
      </c>
      <c r="D156" s="5">
        <v>2.6672094E7</v>
      </c>
      <c r="E156" s="5">
        <v>8002.0</v>
      </c>
      <c r="F156" s="5">
        <v>35.18</v>
      </c>
      <c r="G156" s="5">
        <v>89.74</v>
      </c>
      <c r="H156" s="9">
        <v>0.006</v>
      </c>
      <c r="I156" s="9">
        <v>0.007</v>
      </c>
      <c r="J156" s="7">
        <v>1902524.0</v>
      </c>
      <c r="K156" s="7">
        <v>1954149.0</v>
      </c>
      <c r="L156" s="8">
        <f t="shared" si="1"/>
        <v>0.07133013253</v>
      </c>
      <c r="M156" s="8">
        <f t="shared" si="2"/>
        <v>0.0732656761</v>
      </c>
      <c r="N156" s="7">
        <v>1.5993279E7</v>
      </c>
      <c r="O156" s="8">
        <f t="shared" si="3"/>
        <v>0.5996259236</v>
      </c>
    </row>
    <row r="157">
      <c r="A157" s="4" t="s">
        <v>15</v>
      </c>
      <c r="B157" s="4" t="s">
        <v>326</v>
      </c>
      <c r="C157" s="4" t="s">
        <v>327</v>
      </c>
      <c r="D157" s="5">
        <v>2.7499805E7</v>
      </c>
      <c r="E157" s="5">
        <v>8250.0</v>
      </c>
      <c r="F157" s="5">
        <v>35.35</v>
      </c>
      <c r="G157" s="5">
        <v>90.56</v>
      </c>
      <c r="H157" s="9">
        <v>0.007</v>
      </c>
      <c r="I157" s="9">
        <v>0.007</v>
      </c>
      <c r="J157" s="7">
        <v>1958108.0</v>
      </c>
      <c r="K157" s="7">
        <v>1996762.0</v>
      </c>
      <c r="L157" s="8">
        <f t="shared" si="1"/>
        <v>0.07120443218</v>
      </c>
      <c r="M157" s="8">
        <f t="shared" si="2"/>
        <v>0.07261004214</v>
      </c>
      <c r="N157" s="7">
        <v>2.0871891E7</v>
      </c>
      <c r="O157" s="8">
        <f t="shared" si="3"/>
        <v>0.7589832364</v>
      </c>
    </row>
    <row r="158">
      <c r="A158" s="4" t="s">
        <v>15</v>
      </c>
      <c r="B158" s="4" t="s">
        <v>328</v>
      </c>
      <c r="C158" s="4" t="s">
        <v>157</v>
      </c>
      <c r="D158" s="5">
        <v>4.6974509E7</v>
      </c>
      <c r="E158" s="5">
        <v>14092.0</v>
      </c>
      <c r="F158" s="5">
        <v>34.63</v>
      </c>
      <c r="G158" s="5">
        <v>86.9</v>
      </c>
      <c r="H158" s="9">
        <v>0.006</v>
      </c>
      <c r="I158" s="9">
        <v>0.007</v>
      </c>
      <c r="J158" s="7">
        <v>3366026.0</v>
      </c>
      <c r="K158" s="7">
        <v>3829056.0</v>
      </c>
      <c r="L158" s="8">
        <f t="shared" si="1"/>
        <v>0.07165643818</v>
      </c>
      <c r="M158" s="8">
        <f t="shared" si="2"/>
        <v>0.08151348639</v>
      </c>
      <c r="N158" s="7">
        <v>2.8444683E7</v>
      </c>
      <c r="O158" s="8">
        <f t="shared" si="3"/>
        <v>0.60553444</v>
      </c>
    </row>
    <row r="159">
      <c r="A159" s="4" t="s">
        <v>15</v>
      </c>
      <c r="B159" s="4" t="s">
        <v>329</v>
      </c>
      <c r="C159" s="4" t="s">
        <v>161</v>
      </c>
      <c r="D159" s="5">
        <v>6.8177364E7</v>
      </c>
      <c r="E159" s="5">
        <v>20453.0</v>
      </c>
      <c r="F159" s="5">
        <v>34.56</v>
      </c>
      <c r="G159" s="5">
        <v>86.55</v>
      </c>
      <c r="H159" s="9">
        <v>0.006</v>
      </c>
      <c r="I159" s="9">
        <v>0.008</v>
      </c>
      <c r="J159" s="7">
        <v>4817896.0</v>
      </c>
      <c r="K159" s="7">
        <v>5419138.0</v>
      </c>
      <c r="L159" s="8">
        <f t="shared" si="1"/>
        <v>0.07066709121</v>
      </c>
      <c r="M159" s="8">
        <f t="shared" si="2"/>
        <v>0.07948588332</v>
      </c>
      <c r="N159" s="7">
        <v>3.9183609E7</v>
      </c>
      <c r="O159" s="8">
        <f t="shared" si="3"/>
        <v>0.574730478</v>
      </c>
    </row>
    <row r="160">
      <c r="A160" s="4" t="s">
        <v>15</v>
      </c>
      <c r="B160" s="4" t="s">
        <v>330</v>
      </c>
      <c r="C160" s="4" t="s">
        <v>163</v>
      </c>
      <c r="D160" s="5">
        <v>4.4228032E7</v>
      </c>
      <c r="E160" s="5">
        <v>13268.0</v>
      </c>
      <c r="F160" s="5">
        <v>34.84</v>
      </c>
      <c r="G160" s="5">
        <v>87.93</v>
      </c>
      <c r="H160" s="9">
        <v>0.006</v>
      </c>
      <c r="I160" s="9">
        <v>0.008</v>
      </c>
      <c r="J160" s="7">
        <v>3164595.0</v>
      </c>
      <c r="K160" s="7">
        <v>3561042.0</v>
      </c>
      <c r="L160" s="8">
        <f t="shared" si="1"/>
        <v>0.07155179322</v>
      </c>
      <c r="M160" s="8">
        <f t="shared" si="2"/>
        <v>0.0805154975</v>
      </c>
      <c r="N160" s="7">
        <v>2.9508821E7</v>
      </c>
      <c r="O160" s="8">
        <f t="shared" si="3"/>
        <v>0.6671972427</v>
      </c>
    </row>
    <row r="161">
      <c r="A161" s="4" t="s">
        <v>15</v>
      </c>
      <c r="B161" s="4" t="s">
        <v>331</v>
      </c>
      <c r="C161" s="4" t="s">
        <v>181</v>
      </c>
      <c r="D161" s="5">
        <v>5.1002107E7</v>
      </c>
      <c r="E161" s="5">
        <v>15301.0</v>
      </c>
      <c r="F161" s="5">
        <v>34.8</v>
      </c>
      <c r="G161" s="5">
        <v>87.75</v>
      </c>
      <c r="H161" s="9">
        <v>0.006</v>
      </c>
      <c r="I161" s="9">
        <v>0.008</v>
      </c>
      <c r="J161" s="7">
        <v>3666038.0</v>
      </c>
      <c r="K161" s="7">
        <v>3987202.0</v>
      </c>
      <c r="L161" s="8">
        <f t="shared" si="1"/>
        <v>0.0718801284</v>
      </c>
      <c r="M161" s="8">
        <f t="shared" si="2"/>
        <v>0.07817720158</v>
      </c>
      <c r="N161" s="7">
        <v>3.2359965E7</v>
      </c>
      <c r="O161" s="8">
        <f t="shared" si="3"/>
        <v>0.6344829048</v>
      </c>
    </row>
    <row r="162">
      <c r="A162" s="4" t="s">
        <v>15</v>
      </c>
      <c r="B162" s="4" t="s">
        <v>332</v>
      </c>
      <c r="C162" s="4" t="s">
        <v>205</v>
      </c>
      <c r="D162" s="5">
        <v>4.8017234E7</v>
      </c>
      <c r="E162" s="5">
        <v>14405.0</v>
      </c>
      <c r="F162" s="5">
        <v>34.73</v>
      </c>
      <c r="G162" s="5">
        <v>87.38</v>
      </c>
      <c r="H162" s="9">
        <v>0.006</v>
      </c>
      <c r="I162" s="9">
        <v>0.008</v>
      </c>
      <c r="J162" s="7">
        <v>3448048.0</v>
      </c>
      <c r="K162" s="7">
        <v>3850888.0</v>
      </c>
      <c r="L162" s="8">
        <f t="shared" si="1"/>
        <v>0.07180855107</v>
      </c>
      <c r="M162" s="8">
        <f t="shared" si="2"/>
        <v>0.0801980389</v>
      </c>
      <c r="N162" s="7">
        <v>3.0716268E7</v>
      </c>
      <c r="O162" s="8">
        <f t="shared" si="3"/>
        <v>0.6396925737</v>
      </c>
    </row>
    <row r="163">
      <c r="A163" s="4" t="s">
        <v>15</v>
      </c>
      <c r="B163" s="4" t="s">
        <v>333</v>
      </c>
      <c r="C163" s="4" t="s">
        <v>213</v>
      </c>
      <c r="D163" s="5">
        <v>3.7172221E7</v>
      </c>
      <c r="E163" s="5">
        <v>11152.0</v>
      </c>
      <c r="F163" s="5">
        <v>34.83</v>
      </c>
      <c r="G163" s="5">
        <v>87.89</v>
      </c>
      <c r="H163" s="9">
        <v>0.008</v>
      </c>
      <c r="I163" s="9">
        <v>0.01</v>
      </c>
      <c r="J163" s="7">
        <v>2671201.0</v>
      </c>
      <c r="K163" s="7">
        <v>2910592.0</v>
      </c>
      <c r="L163" s="8">
        <f t="shared" si="1"/>
        <v>0.07186013986</v>
      </c>
      <c r="M163" s="8">
        <f t="shared" si="2"/>
        <v>0.07830019089</v>
      </c>
      <c r="N163" s="7">
        <v>2.242386E7</v>
      </c>
      <c r="O163" s="8">
        <f t="shared" si="3"/>
        <v>0.6032424051</v>
      </c>
    </row>
    <row r="164">
      <c r="A164" s="4" t="s">
        <v>15</v>
      </c>
      <c r="B164" s="4" t="s">
        <v>334</v>
      </c>
      <c r="C164" s="4" t="s">
        <v>219</v>
      </c>
      <c r="D164" s="5">
        <v>4.064669E7</v>
      </c>
      <c r="E164" s="5">
        <v>12194.0</v>
      </c>
      <c r="F164" s="5">
        <v>34.78</v>
      </c>
      <c r="G164" s="5">
        <v>87.68</v>
      </c>
      <c r="H164" s="9">
        <v>0.007</v>
      </c>
      <c r="I164" s="9">
        <v>0.008</v>
      </c>
      <c r="J164" s="7">
        <v>2928696.0</v>
      </c>
      <c r="K164" s="7">
        <v>3164770.0</v>
      </c>
      <c r="L164" s="8">
        <f t="shared" si="1"/>
        <v>0.07205250907</v>
      </c>
      <c r="M164" s="8">
        <f t="shared" si="2"/>
        <v>0.07786046047</v>
      </c>
      <c r="N164" s="7">
        <v>2.2332555E7</v>
      </c>
      <c r="O164" s="8">
        <f t="shared" si="3"/>
        <v>0.5494310853</v>
      </c>
    </row>
    <row r="165">
      <c r="A165" s="4" t="s">
        <v>15</v>
      </c>
      <c r="B165" s="4" t="s">
        <v>335</v>
      </c>
      <c r="C165" s="4" t="s">
        <v>336</v>
      </c>
      <c r="D165" s="5">
        <v>2.48582E7</v>
      </c>
      <c r="E165" s="5">
        <v>7457.0</v>
      </c>
      <c r="F165" s="5">
        <v>35.23</v>
      </c>
      <c r="G165" s="5">
        <v>89.96</v>
      </c>
      <c r="H165" s="9">
        <v>0.006</v>
      </c>
      <c r="I165" s="9">
        <v>0.007</v>
      </c>
      <c r="J165" s="7">
        <v>1763764.0</v>
      </c>
      <c r="K165" s="7">
        <v>1807791.0</v>
      </c>
      <c r="L165" s="8">
        <f t="shared" si="1"/>
        <v>0.07095300545</v>
      </c>
      <c r="M165" s="8">
        <f t="shared" si="2"/>
        <v>0.07272413127</v>
      </c>
      <c r="N165" s="7">
        <v>1.6963107E7</v>
      </c>
      <c r="O165" s="8">
        <f t="shared" si="3"/>
        <v>0.6823948234</v>
      </c>
    </row>
    <row r="166">
      <c r="A166" s="4" t="s">
        <v>15</v>
      </c>
      <c r="B166" s="4" t="s">
        <v>337</v>
      </c>
      <c r="C166" s="4" t="s">
        <v>225</v>
      </c>
      <c r="D166" s="5">
        <v>4.3473566E7</v>
      </c>
      <c r="E166" s="5">
        <v>13042.0</v>
      </c>
      <c r="F166" s="5">
        <v>34.89</v>
      </c>
      <c r="G166" s="5">
        <v>88.19</v>
      </c>
      <c r="H166" s="9">
        <v>0.007</v>
      </c>
      <c r="I166" s="9">
        <v>0.009</v>
      </c>
      <c r="J166" s="7">
        <v>3158893.0</v>
      </c>
      <c r="K166" s="7">
        <v>3353764.0</v>
      </c>
      <c r="L166" s="8">
        <f t="shared" si="1"/>
        <v>0.07266238523</v>
      </c>
      <c r="M166" s="8">
        <f t="shared" si="2"/>
        <v>0.07714490226</v>
      </c>
      <c r="N166" s="7">
        <v>2.471406E7</v>
      </c>
      <c r="O166" s="8">
        <f t="shared" si="3"/>
        <v>0.5684847661</v>
      </c>
    </row>
    <row r="167">
      <c r="A167" s="4" t="s">
        <v>15</v>
      </c>
      <c r="B167" s="4" t="s">
        <v>338</v>
      </c>
      <c r="C167" s="4" t="s">
        <v>339</v>
      </c>
      <c r="D167" s="5">
        <v>3.0306683E7</v>
      </c>
      <c r="E167" s="5">
        <v>9092.0</v>
      </c>
      <c r="F167" s="5">
        <v>35.26</v>
      </c>
      <c r="G167" s="5">
        <v>90.12</v>
      </c>
      <c r="H167" s="9">
        <v>0.006</v>
      </c>
      <c r="I167" s="9">
        <v>0.007</v>
      </c>
      <c r="J167" s="7">
        <v>2151683.0</v>
      </c>
      <c r="K167" s="7">
        <v>2235973.0</v>
      </c>
      <c r="L167" s="8">
        <f t="shared" si="1"/>
        <v>0.07099698109</v>
      </c>
      <c r="M167" s="8">
        <f t="shared" si="2"/>
        <v>0.07377821585</v>
      </c>
      <c r="N167" s="7">
        <v>2.0536327E7</v>
      </c>
      <c r="O167" s="8">
        <f t="shared" si="3"/>
        <v>0.6776171117</v>
      </c>
    </row>
    <row r="168">
      <c r="A168" s="4" t="s">
        <v>15</v>
      </c>
      <c r="B168" s="4" t="s">
        <v>340</v>
      </c>
      <c r="C168" s="4" t="s">
        <v>341</v>
      </c>
      <c r="D168" s="5">
        <v>2.5544339E7</v>
      </c>
      <c r="E168" s="5">
        <v>7664.0</v>
      </c>
      <c r="F168" s="5">
        <v>35.13</v>
      </c>
      <c r="G168" s="5">
        <v>89.5</v>
      </c>
      <c r="H168" s="9">
        <v>0.006</v>
      </c>
      <c r="I168" s="9">
        <v>0.007</v>
      </c>
      <c r="J168" s="7">
        <v>1803589.0</v>
      </c>
      <c r="K168" s="7">
        <v>1865039.0</v>
      </c>
      <c r="L168" s="8">
        <f t="shared" si="1"/>
        <v>0.07060621142</v>
      </c>
      <c r="M168" s="8">
        <f t="shared" si="2"/>
        <v>0.07301183248</v>
      </c>
      <c r="N168" s="7">
        <v>1.7173069E7</v>
      </c>
      <c r="O168" s="8">
        <f t="shared" si="3"/>
        <v>0.6722847281</v>
      </c>
    </row>
    <row r="169">
      <c r="A169" s="4" t="s">
        <v>15</v>
      </c>
      <c r="B169" s="4" t="s">
        <v>342</v>
      </c>
      <c r="C169" s="4" t="s">
        <v>343</v>
      </c>
      <c r="D169" s="5">
        <v>2.6624121E7</v>
      </c>
      <c r="E169" s="5">
        <v>7987.0</v>
      </c>
      <c r="F169" s="5">
        <v>35.27</v>
      </c>
      <c r="G169" s="5">
        <v>90.19</v>
      </c>
      <c r="H169" s="9">
        <v>0.006</v>
      </c>
      <c r="I169" s="9">
        <v>0.007</v>
      </c>
      <c r="J169" s="7">
        <v>1880863.0</v>
      </c>
      <c r="K169" s="7">
        <v>1934949.0</v>
      </c>
      <c r="L169" s="8">
        <f t="shared" si="1"/>
        <v>0.07064507407</v>
      </c>
      <c r="M169" s="8">
        <f t="shared" si="2"/>
        <v>0.07267654019</v>
      </c>
      <c r="N169" s="7">
        <v>1.9107101E7</v>
      </c>
      <c r="O169" s="8">
        <f t="shared" si="3"/>
        <v>0.7176612892</v>
      </c>
    </row>
    <row r="170">
      <c r="A170" s="4" t="s">
        <v>15</v>
      </c>
      <c r="B170" s="4" t="s">
        <v>344</v>
      </c>
      <c r="C170" s="4" t="s">
        <v>345</v>
      </c>
      <c r="D170" s="5">
        <v>2.5143867E7</v>
      </c>
      <c r="E170" s="5">
        <v>7543.0</v>
      </c>
      <c r="F170" s="5">
        <v>35.16</v>
      </c>
      <c r="G170" s="5">
        <v>89.61</v>
      </c>
      <c r="H170" s="9">
        <v>0.006</v>
      </c>
      <c r="I170" s="9">
        <v>0.007</v>
      </c>
      <c r="J170" s="7">
        <v>1777775.0</v>
      </c>
      <c r="K170" s="7">
        <v>1833541.0</v>
      </c>
      <c r="L170" s="8">
        <f t="shared" si="1"/>
        <v>0.07070412041</v>
      </c>
      <c r="M170" s="8">
        <f t="shared" si="2"/>
        <v>0.07292199724</v>
      </c>
      <c r="N170" s="7">
        <v>1.7675439E7</v>
      </c>
      <c r="O170" s="8">
        <f t="shared" si="3"/>
        <v>0.7029721801</v>
      </c>
    </row>
    <row r="171">
      <c r="A171" s="4" t="s">
        <v>15</v>
      </c>
      <c r="B171" s="4" t="s">
        <v>346</v>
      </c>
      <c r="C171" s="4" t="s">
        <v>347</v>
      </c>
      <c r="D171" s="5">
        <v>1.9766E7</v>
      </c>
      <c r="E171" s="5">
        <v>5930.0</v>
      </c>
      <c r="F171" s="5">
        <v>35.17</v>
      </c>
      <c r="G171" s="5">
        <v>89.69</v>
      </c>
      <c r="H171" s="9">
        <v>0.006</v>
      </c>
      <c r="I171" s="9">
        <v>0.007</v>
      </c>
      <c r="J171" s="7">
        <v>1399629.0</v>
      </c>
      <c r="K171" s="7">
        <v>1440852.0</v>
      </c>
      <c r="L171" s="8">
        <f t="shared" si="1"/>
        <v>0.07080992614</v>
      </c>
      <c r="M171" s="8">
        <f t="shared" si="2"/>
        <v>0.07289547708</v>
      </c>
      <c r="N171" s="7">
        <v>1.4158792E7</v>
      </c>
      <c r="O171" s="8">
        <f t="shared" si="3"/>
        <v>0.7163205504</v>
      </c>
    </row>
    <row r="172">
      <c r="A172" s="4" t="s">
        <v>15</v>
      </c>
      <c r="B172" s="4" t="s">
        <v>348</v>
      </c>
      <c r="C172" s="4" t="s">
        <v>349</v>
      </c>
      <c r="D172" s="5">
        <v>2.4959901E7</v>
      </c>
      <c r="E172" s="5">
        <v>7488.0</v>
      </c>
      <c r="F172" s="5">
        <v>35.17</v>
      </c>
      <c r="G172" s="5">
        <v>89.65</v>
      </c>
      <c r="H172" s="9">
        <v>0.006</v>
      </c>
      <c r="I172" s="9">
        <v>0.007</v>
      </c>
      <c r="J172" s="7">
        <v>1781855.0</v>
      </c>
      <c r="K172" s="7">
        <v>1833325.0</v>
      </c>
      <c r="L172" s="8">
        <f t="shared" si="1"/>
        <v>0.07138870463</v>
      </c>
      <c r="M172" s="8">
        <f t="shared" si="2"/>
        <v>0.07345081216</v>
      </c>
      <c r="N172" s="7">
        <v>1.7971133E7</v>
      </c>
      <c r="O172" s="8">
        <f t="shared" si="3"/>
        <v>0.7200001715</v>
      </c>
    </row>
    <row r="173">
      <c r="A173" s="4" t="s">
        <v>15</v>
      </c>
      <c r="B173" s="4" t="s">
        <v>350</v>
      </c>
      <c r="C173" s="4" t="s">
        <v>351</v>
      </c>
      <c r="D173" s="5">
        <v>2.7720841E7</v>
      </c>
      <c r="E173" s="5">
        <v>8317.0</v>
      </c>
      <c r="F173" s="5">
        <v>35.28</v>
      </c>
      <c r="G173" s="5">
        <v>90.21</v>
      </c>
      <c r="H173" s="9">
        <v>0.006</v>
      </c>
      <c r="I173" s="9">
        <v>0.007</v>
      </c>
      <c r="J173" s="7">
        <v>1952893.0</v>
      </c>
      <c r="K173" s="7">
        <v>2009393.0</v>
      </c>
      <c r="L173" s="8">
        <f t="shared" si="1"/>
        <v>0.07044854808</v>
      </c>
      <c r="M173" s="8">
        <f t="shared" si="2"/>
        <v>0.07248672578</v>
      </c>
      <c r="N173" s="7">
        <v>1.9812171E7</v>
      </c>
      <c r="O173" s="8">
        <f t="shared" si="3"/>
        <v>0.7147031001</v>
      </c>
    </row>
    <row r="174">
      <c r="A174" s="4" t="s">
        <v>15</v>
      </c>
      <c r="B174" s="4" t="s">
        <v>352</v>
      </c>
      <c r="C174" s="4" t="s">
        <v>353</v>
      </c>
      <c r="D174" s="5">
        <v>2.7026091E7</v>
      </c>
      <c r="E174" s="5">
        <v>8108.0</v>
      </c>
      <c r="F174" s="5">
        <v>35.02</v>
      </c>
      <c r="G174" s="5">
        <v>88.94</v>
      </c>
      <c r="H174" s="9">
        <v>0.007</v>
      </c>
      <c r="I174" s="9">
        <v>0.008</v>
      </c>
      <c r="J174" s="7">
        <v>1824719.0</v>
      </c>
      <c r="K174" s="7">
        <v>1956255.0</v>
      </c>
      <c r="L174" s="8">
        <f t="shared" si="1"/>
        <v>0.06751694131</v>
      </c>
      <c r="M174" s="8">
        <f t="shared" si="2"/>
        <v>0.07238394187</v>
      </c>
      <c r="N174" s="7">
        <v>9984275.0</v>
      </c>
      <c r="O174" s="8">
        <f t="shared" si="3"/>
        <v>0.3694309695</v>
      </c>
    </row>
    <row r="175">
      <c r="A175" s="4" t="s">
        <v>15</v>
      </c>
      <c r="B175" s="4" t="s">
        <v>354</v>
      </c>
      <c r="C175" s="4" t="s">
        <v>355</v>
      </c>
      <c r="D175" s="5">
        <v>2.5776799E7</v>
      </c>
      <c r="E175" s="5">
        <v>7733.0</v>
      </c>
      <c r="F175" s="5">
        <v>35.32</v>
      </c>
      <c r="G175" s="5">
        <v>90.48</v>
      </c>
      <c r="H175" s="9">
        <v>0.006</v>
      </c>
      <c r="I175" s="9">
        <v>0.007</v>
      </c>
      <c r="J175" s="7">
        <v>1820146.0</v>
      </c>
      <c r="K175" s="7">
        <v>1866453.0</v>
      </c>
      <c r="L175" s="8">
        <f t="shared" si="1"/>
        <v>0.07061179319</v>
      </c>
      <c r="M175" s="8">
        <f t="shared" si="2"/>
        <v>0.07240825364</v>
      </c>
      <c r="N175" s="7">
        <v>1.8589807E7</v>
      </c>
      <c r="O175" s="8">
        <f t="shared" si="3"/>
        <v>0.7211836893</v>
      </c>
    </row>
    <row r="176">
      <c r="A176" s="4" t="s">
        <v>15</v>
      </c>
      <c r="B176" s="4" t="s">
        <v>356</v>
      </c>
      <c r="C176" s="4" t="s">
        <v>357</v>
      </c>
      <c r="D176" s="5">
        <v>2.9501898E7</v>
      </c>
      <c r="E176" s="5">
        <v>8850.0</v>
      </c>
      <c r="F176" s="5">
        <v>35.28</v>
      </c>
      <c r="G176" s="5">
        <v>90.24</v>
      </c>
      <c r="H176" s="9">
        <v>0.006</v>
      </c>
      <c r="I176" s="9">
        <v>0.007</v>
      </c>
      <c r="J176" s="7">
        <v>2093852.0</v>
      </c>
      <c r="K176" s="7">
        <v>2150745.0</v>
      </c>
      <c r="L176" s="8">
        <f t="shared" si="1"/>
        <v>0.07097346754</v>
      </c>
      <c r="M176" s="8">
        <f t="shared" si="2"/>
        <v>0.07290191973</v>
      </c>
      <c r="N176" s="7">
        <v>2.0318175E7</v>
      </c>
      <c r="O176" s="8">
        <f t="shared" si="3"/>
        <v>0.6887073842</v>
      </c>
    </row>
    <row r="177">
      <c r="A177" s="4" t="s">
        <v>15</v>
      </c>
      <c r="B177" s="4" t="s">
        <v>358</v>
      </c>
      <c r="C177" s="4" t="s">
        <v>359</v>
      </c>
      <c r="D177" s="5">
        <v>2.5704248E7</v>
      </c>
      <c r="E177" s="5">
        <v>7712.0</v>
      </c>
      <c r="F177" s="5">
        <v>35.36</v>
      </c>
      <c r="G177" s="5">
        <v>90.6</v>
      </c>
      <c r="H177" s="9">
        <v>0.006</v>
      </c>
      <c r="I177" s="9">
        <v>0.007</v>
      </c>
      <c r="J177" s="7">
        <v>1817623.0</v>
      </c>
      <c r="K177" s="7">
        <v>1877817.0</v>
      </c>
      <c r="L177" s="8">
        <f t="shared" si="1"/>
        <v>0.07071294208</v>
      </c>
      <c r="M177" s="8">
        <f t="shared" si="2"/>
        <v>0.07305473399</v>
      </c>
      <c r="N177" s="7">
        <v>7324368.0</v>
      </c>
      <c r="O177" s="8">
        <f t="shared" si="3"/>
        <v>0.2849477643</v>
      </c>
    </row>
    <row r="178">
      <c r="A178" s="4" t="s">
        <v>15</v>
      </c>
      <c r="B178" s="4" t="s">
        <v>360</v>
      </c>
      <c r="C178" s="4" t="s">
        <v>361</v>
      </c>
      <c r="D178" s="5">
        <v>2.6660874E7</v>
      </c>
      <c r="E178" s="5">
        <v>7998.0</v>
      </c>
      <c r="F178" s="5">
        <v>35.28</v>
      </c>
      <c r="G178" s="5">
        <v>90.25</v>
      </c>
      <c r="H178" s="9">
        <v>0.006</v>
      </c>
      <c r="I178" s="9">
        <v>0.006</v>
      </c>
      <c r="J178" s="7">
        <v>1891792.0</v>
      </c>
      <c r="K178" s="7">
        <v>1939583.0</v>
      </c>
      <c r="L178" s="8">
        <f t="shared" si="1"/>
        <v>0.07095761377</v>
      </c>
      <c r="M178" s="8">
        <f t="shared" si="2"/>
        <v>0.07275016565</v>
      </c>
      <c r="N178" s="7">
        <v>2.0733729E7</v>
      </c>
      <c r="O178" s="8">
        <f t="shared" si="3"/>
        <v>0.7776837699</v>
      </c>
    </row>
    <row r="179">
      <c r="A179" s="4" t="s">
        <v>15</v>
      </c>
      <c r="B179" s="4" t="s">
        <v>362</v>
      </c>
      <c r="C179" s="4" t="s">
        <v>363</v>
      </c>
      <c r="D179" s="5">
        <v>2.7689412E7</v>
      </c>
      <c r="E179" s="5">
        <v>8307.0</v>
      </c>
      <c r="F179" s="5">
        <v>35.21</v>
      </c>
      <c r="G179" s="5">
        <v>89.89</v>
      </c>
      <c r="H179" s="9">
        <v>0.006</v>
      </c>
      <c r="I179" s="9">
        <v>0.007</v>
      </c>
      <c r="J179" s="7">
        <v>1947148.0</v>
      </c>
      <c r="K179" s="7">
        <v>2012159.0</v>
      </c>
      <c r="L179" s="8">
        <f t="shared" si="1"/>
        <v>0.07032103101</v>
      </c>
      <c r="M179" s="8">
        <f t="shared" si="2"/>
        <v>0.07266889597</v>
      </c>
      <c r="N179" s="7">
        <v>1.9591634E7</v>
      </c>
      <c r="O179" s="8">
        <f t="shared" si="3"/>
        <v>0.7075496583</v>
      </c>
    </row>
    <row r="180">
      <c r="A180" s="4" t="s">
        <v>15</v>
      </c>
      <c r="B180" s="4" t="s">
        <v>364</v>
      </c>
      <c r="C180" s="4" t="s">
        <v>365</v>
      </c>
      <c r="D180" s="5">
        <v>2.5686301E7</v>
      </c>
      <c r="E180" s="5">
        <v>7706.0</v>
      </c>
      <c r="F180" s="5">
        <v>35.17</v>
      </c>
      <c r="G180" s="5">
        <v>89.69</v>
      </c>
      <c r="H180" s="9">
        <v>0.006</v>
      </c>
      <c r="I180" s="9">
        <v>0.006</v>
      </c>
      <c r="J180" s="7">
        <v>1817307.0</v>
      </c>
      <c r="K180" s="7">
        <v>1875935.0</v>
      </c>
      <c r="L180" s="8">
        <f t="shared" si="1"/>
        <v>0.07075004688</v>
      </c>
      <c r="M180" s="8">
        <f t="shared" si="2"/>
        <v>0.07303250865</v>
      </c>
      <c r="N180" s="7">
        <v>1.4642655E7</v>
      </c>
      <c r="O180" s="8">
        <f t="shared" si="3"/>
        <v>0.5700569732</v>
      </c>
    </row>
    <row r="181">
      <c r="A181" s="4" t="s">
        <v>15</v>
      </c>
      <c r="B181" s="4" t="s">
        <v>366</v>
      </c>
      <c r="C181" s="4" t="s">
        <v>367</v>
      </c>
      <c r="D181" s="5">
        <v>2.6435927E7</v>
      </c>
      <c r="E181" s="5">
        <v>7930.0</v>
      </c>
      <c r="F181" s="5">
        <v>35.21</v>
      </c>
      <c r="G181" s="5">
        <v>89.89</v>
      </c>
      <c r="H181" s="10">
        <v>0.006</v>
      </c>
      <c r="I181" s="10">
        <v>0.007</v>
      </c>
      <c r="J181" s="7">
        <v>1861153.0</v>
      </c>
      <c r="K181" s="7">
        <v>1920457.0</v>
      </c>
      <c r="L181" s="8">
        <f t="shared" si="1"/>
        <v>0.07040241108</v>
      </c>
      <c r="M181" s="8">
        <f t="shared" si="2"/>
        <v>0.07264572186</v>
      </c>
      <c r="N181" s="7">
        <v>1.8949912E7</v>
      </c>
      <c r="O181" s="8">
        <f t="shared" si="3"/>
        <v>0.7168241916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9" width="10.56"/>
    <col customWidth="1" min="10" max="10" width="10.78"/>
    <col customWidth="1" min="11" max="12" width="10.56"/>
    <col customWidth="1" min="13" max="13" width="10.78"/>
    <col customWidth="1" min="14" max="17" width="10.56"/>
    <col customWidth="1" min="18" max="18" width="10.78"/>
    <col customWidth="1" min="19" max="28" width="10.56"/>
  </cols>
  <sheetData>
    <row r="1" ht="15.75" customHeight="1">
      <c r="A1" s="11" t="s">
        <v>368</v>
      </c>
      <c r="B1" s="11" t="s">
        <v>369</v>
      </c>
      <c r="C1" s="11" t="s">
        <v>370</v>
      </c>
      <c r="D1" s="11" t="s">
        <v>371</v>
      </c>
      <c r="E1" s="11" t="s">
        <v>372</v>
      </c>
      <c r="F1" s="11" t="s">
        <v>373</v>
      </c>
      <c r="G1" s="11" t="s">
        <v>374</v>
      </c>
      <c r="H1" s="11" t="s">
        <v>375</v>
      </c>
      <c r="J1" s="12" t="s">
        <v>376</v>
      </c>
      <c r="K1" s="11" t="s">
        <v>377</v>
      </c>
      <c r="L1" s="11" t="s">
        <v>378</v>
      </c>
      <c r="M1" s="12" t="s">
        <v>379</v>
      </c>
      <c r="N1" s="11" t="s">
        <v>380</v>
      </c>
      <c r="O1" s="11" t="s">
        <v>381</v>
      </c>
      <c r="P1" s="11" t="s">
        <v>382</v>
      </c>
      <c r="Q1" s="11" t="s">
        <v>383</v>
      </c>
      <c r="R1" s="12" t="s">
        <v>384</v>
      </c>
      <c r="S1" s="11" t="s">
        <v>385</v>
      </c>
      <c r="T1" s="11" t="s">
        <v>386</v>
      </c>
    </row>
    <row r="2" ht="15.75" customHeight="1">
      <c r="A2" s="13">
        <v>177.0</v>
      </c>
      <c r="B2" s="13"/>
      <c r="C2" s="13">
        <v>178.0</v>
      </c>
      <c r="D2" s="13" t="s">
        <v>387</v>
      </c>
      <c r="E2" s="14" t="s">
        <v>388</v>
      </c>
      <c r="F2" s="14">
        <v>1.0</v>
      </c>
      <c r="G2" s="14" t="s">
        <v>389</v>
      </c>
      <c r="H2" s="13">
        <v>310.0</v>
      </c>
      <c r="I2" s="13"/>
      <c r="J2" s="15"/>
      <c r="K2" s="13"/>
      <c r="L2" s="13"/>
      <c r="M2" s="15">
        <v>1.87</v>
      </c>
      <c r="N2" s="13">
        <v>2.67</v>
      </c>
      <c r="O2" s="13">
        <v>2.54</v>
      </c>
      <c r="P2" s="13"/>
      <c r="Q2" s="13">
        <f>AVERAGE(M2:O2)</f>
        <v>2.36</v>
      </c>
      <c r="R2" s="15"/>
      <c r="S2" s="13">
        <f t="shared" ref="S2:S275" si="1">500/Q2</f>
        <v>211.8644068</v>
      </c>
      <c r="T2" s="13">
        <f t="shared" ref="T2:T275" si="2">25-S2</f>
        <v>-186.8644068</v>
      </c>
      <c r="U2" s="13"/>
      <c r="V2" s="13"/>
      <c r="W2" s="13"/>
      <c r="X2" s="13"/>
      <c r="Y2" s="13"/>
      <c r="Z2" s="13"/>
      <c r="AA2" s="13"/>
      <c r="AB2" s="13"/>
    </row>
    <row r="3" ht="15.75" customHeight="1">
      <c r="A3" s="11">
        <v>208.0</v>
      </c>
      <c r="E3" s="16" t="s">
        <v>388</v>
      </c>
      <c r="H3" s="11" t="s">
        <v>390</v>
      </c>
      <c r="J3" s="12">
        <v>58.24</v>
      </c>
      <c r="K3" s="11">
        <v>1.9</v>
      </c>
      <c r="L3" s="11">
        <v>2.16</v>
      </c>
      <c r="M3" s="12">
        <v>35.6</v>
      </c>
      <c r="N3" s="11">
        <v>37.2</v>
      </c>
      <c r="O3" s="11">
        <v>38.0</v>
      </c>
      <c r="P3" s="11">
        <v>38.1</v>
      </c>
      <c r="Q3" s="11">
        <f>AVERAGE(N3:P3)</f>
        <v>37.76666667</v>
      </c>
      <c r="R3" s="12"/>
      <c r="S3" s="11">
        <f t="shared" si="1"/>
        <v>13.239188</v>
      </c>
      <c r="T3" s="11">
        <f t="shared" si="2"/>
        <v>11.760812</v>
      </c>
    </row>
    <row r="4" ht="15.75" customHeight="1">
      <c r="A4" s="11">
        <v>162.0</v>
      </c>
      <c r="B4" s="13"/>
      <c r="C4" s="13">
        <v>163.0</v>
      </c>
      <c r="D4" s="14" t="s">
        <v>387</v>
      </c>
      <c r="E4" s="14" t="s">
        <v>391</v>
      </c>
      <c r="F4" s="14" t="s">
        <v>392</v>
      </c>
      <c r="G4" s="14" t="s">
        <v>393</v>
      </c>
      <c r="H4" s="13">
        <v>295.0</v>
      </c>
      <c r="I4" s="13"/>
      <c r="J4" s="15"/>
      <c r="K4" s="13"/>
      <c r="L4" s="13"/>
      <c r="M4" s="15">
        <v>11.5</v>
      </c>
      <c r="N4" s="13">
        <v>11.6</v>
      </c>
      <c r="O4" s="13">
        <v>11.1</v>
      </c>
      <c r="P4" s="13"/>
      <c r="Q4" s="13">
        <f t="shared" ref="Q4:Q6" si="3">AVERAGE(M4:O4)</f>
        <v>11.4</v>
      </c>
      <c r="R4" s="15" t="s">
        <v>394</v>
      </c>
      <c r="S4" s="13">
        <f t="shared" si="1"/>
        <v>43.85964912</v>
      </c>
      <c r="T4" s="13">
        <f t="shared" si="2"/>
        <v>-18.85964912</v>
      </c>
      <c r="U4" s="13"/>
      <c r="V4" s="13"/>
      <c r="W4" s="13"/>
      <c r="X4" s="13"/>
      <c r="Y4" s="13"/>
      <c r="Z4" s="13"/>
      <c r="AA4" s="13"/>
      <c r="AB4" s="13"/>
    </row>
    <row r="5" ht="15.75" customHeight="1">
      <c r="A5" s="11">
        <v>89.0</v>
      </c>
      <c r="C5" s="11">
        <v>90.0</v>
      </c>
      <c r="D5" s="11" t="s">
        <v>387</v>
      </c>
      <c r="E5" s="16" t="s">
        <v>395</v>
      </c>
      <c r="F5" s="16">
        <v>1.0</v>
      </c>
      <c r="G5" s="16" t="s">
        <v>389</v>
      </c>
      <c r="H5" s="16" t="s">
        <v>396</v>
      </c>
      <c r="I5" s="16"/>
      <c r="J5" s="17"/>
      <c r="K5" s="16"/>
      <c r="L5" s="16"/>
      <c r="M5" s="12">
        <v>61.4</v>
      </c>
      <c r="N5" s="11">
        <v>63.5</v>
      </c>
      <c r="O5" s="11">
        <v>60.6</v>
      </c>
      <c r="Q5" s="11">
        <f t="shared" si="3"/>
        <v>61.83333333</v>
      </c>
      <c r="R5" s="12"/>
      <c r="S5" s="11">
        <f t="shared" si="1"/>
        <v>8.086253369</v>
      </c>
      <c r="T5" s="11">
        <f t="shared" si="2"/>
        <v>16.91374663</v>
      </c>
    </row>
    <row r="6" ht="15.75" customHeight="1">
      <c r="A6" s="11">
        <v>93.0</v>
      </c>
      <c r="C6" s="11">
        <v>94.0</v>
      </c>
      <c r="D6" s="11" t="s">
        <v>387</v>
      </c>
      <c r="E6" s="16" t="s">
        <v>397</v>
      </c>
      <c r="F6" s="16">
        <v>1.0</v>
      </c>
      <c r="G6" s="16" t="s">
        <v>389</v>
      </c>
      <c r="H6" s="16" t="s">
        <v>398</v>
      </c>
      <c r="I6" s="16"/>
      <c r="J6" s="17"/>
      <c r="K6" s="16"/>
      <c r="L6" s="16"/>
      <c r="M6" s="12">
        <v>2.43</v>
      </c>
      <c r="N6" s="11">
        <v>2.86</v>
      </c>
      <c r="O6" s="11">
        <v>2.96</v>
      </c>
      <c r="Q6" s="11">
        <f t="shared" si="3"/>
        <v>2.75</v>
      </c>
      <c r="R6" s="18" t="s">
        <v>399</v>
      </c>
      <c r="S6" s="11">
        <f t="shared" si="1"/>
        <v>181.8181818</v>
      </c>
      <c r="T6" s="11">
        <f t="shared" si="2"/>
        <v>-156.8181818</v>
      </c>
    </row>
    <row r="7" ht="15.75" customHeight="1">
      <c r="A7" s="11">
        <v>239.0</v>
      </c>
      <c r="E7" s="19" t="s">
        <v>397</v>
      </c>
      <c r="H7" s="11" t="s">
        <v>400</v>
      </c>
      <c r="J7" s="12">
        <v>32.78</v>
      </c>
      <c r="K7" s="11">
        <v>1.96</v>
      </c>
      <c r="L7" s="11">
        <v>1.95</v>
      </c>
      <c r="M7" s="12">
        <v>14.0</v>
      </c>
      <c r="N7" s="11">
        <v>13.5</v>
      </c>
      <c r="O7" s="20">
        <v>14.7</v>
      </c>
      <c r="Q7" s="11">
        <f>AVERAGE(M7:P7)</f>
        <v>14.06666667</v>
      </c>
      <c r="R7" s="12"/>
      <c r="S7" s="11">
        <f t="shared" si="1"/>
        <v>35.5450237</v>
      </c>
      <c r="T7" s="11">
        <f t="shared" si="2"/>
        <v>-10.5450237</v>
      </c>
    </row>
    <row r="8" ht="15.75" customHeight="1">
      <c r="A8" s="11">
        <v>176.0</v>
      </c>
      <c r="C8" s="11">
        <v>177.0</v>
      </c>
      <c r="D8" s="11" t="s">
        <v>387</v>
      </c>
      <c r="E8" s="16" t="s">
        <v>401</v>
      </c>
      <c r="F8" s="16">
        <v>1.0</v>
      </c>
      <c r="G8" s="16" t="s">
        <v>389</v>
      </c>
      <c r="H8" s="11">
        <v>309.0</v>
      </c>
      <c r="J8" s="12"/>
      <c r="M8" s="12">
        <v>35.8</v>
      </c>
      <c r="N8" s="11">
        <v>36.6</v>
      </c>
      <c r="O8" s="11">
        <v>35.2</v>
      </c>
      <c r="P8" s="13"/>
      <c r="Q8" s="11">
        <f t="shared" ref="Q8:Q15" si="4">AVERAGE(M8:O8)</f>
        <v>35.86666667</v>
      </c>
      <c r="R8" s="12"/>
      <c r="S8" s="11">
        <f t="shared" si="1"/>
        <v>13.94052045</v>
      </c>
      <c r="T8" s="11">
        <f t="shared" si="2"/>
        <v>11.05947955</v>
      </c>
      <c r="U8" s="13"/>
      <c r="V8" s="13"/>
      <c r="W8" s="13"/>
      <c r="X8" s="13"/>
      <c r="Y8" s="13"/>
      <c r="Z8" s="13"/>
      <c r="AA8" s="13"/>
      <c r="AB8" s="13"/>
    </row>
    <row r="9" ht="15.75" customHeight="1">
      <c r="A9" s="11">
        <v>169.0</v>
      </c>
      <c r="C9" s="11">
        <v>170.0</v>
      </c>
      <c r="D9" s="11" t="s">
        <v>387</v>
      </c>
      <c r="E9" s="16" t="s">
        <v>402</v>
      </c>
      <c r="F9" s="16">
        <v>1.0</v>
      </c>
      <c r="G9" s="16" t="s">
        <v>389</v>
      </c>
      <c r="H9" s="11">
        <v>302.0</v>
      </c>
      <c r="J9" s="12"/>
      <c r="M9" s="12">
        <v>82.7</v>
      </c>
      <c r="N9" s="11">
        <v>70.8</v>
      </c>
      <c r="O9" s="11">
        <v>68.6</v>
      </c>
      <c r="Q9" s="11">
        <f t="shared" si="4"/>
        <v>74.03333333</v>
      </c>
      <c r="R9" s="12"/>
      <c r="S9" s="11">
        <f t="shared" si="1"/>
        <v>6.753714543</v>
      </c>
      <c r="T9" s="11">
        <f t="shared" si="2"/>
        <v>18.24628546</v>
      </c>
    </row>
    <row r="10" ht="15.75" customHeight="1">
      <c r="A10" s="11">
        <v>150.0</v>
      </c>
      <c r="C10" s="11">
        <v>151.0</v>
      </c>
      <c r="D10" s="11" t="s">
        <v>387</v>
      </c>
      <c r="E10" s="16" t="s">
        <v>403</v>
      </c>
      <c r="F10" s="16">
        <v>2.0</v>
      </c>
      <c r="G10" s="16" t="s">
        <v>389</v>
      </c>
      <c r="H10" s="16" t="s">
        <v>404</v>
      </c>
      <c r="I10" s="16"/>
      <c r="J10" s="17"/>
      <c r="K10" s="16"/>
      <c r="L10" s="16"/>
      <c r="M10" s="12">
        <v>59.3</v>
      </c>
      <c r="N10" s="11">
        <v>60.0</v>
      </c>
      <c r="O10" s="11">
        <v>58.6</v>
      </c>
      <c r="Q10" s="11">
        <f t="shared" si="4"/>
        <v>59.3</v>
      </c>
      <c r="R10" s="12"/>
      <c r="S10" s="11">
        <f t="shared" si="1"/>
        <v>8.431703204</v>
      </c>
      <c r="T10" s="11">
        <f t="shared" si="2"/>
        <v>16.5682968</v>
      </c>
    </row>
    <row r="11" ht="15.75" customHeight="1">
      <c r="A11" s="11">
        <v>39.0</v>
      </c>
      <c r="C11" s="11">
        <v>39.0</v>
      </c>
      <c r="D11" s="11" t="s">
        <v>387</v>
      </c>
      <c r="E11" s="16" t="s">
        <v>405</v>
      </c>
      <c r="F11" s="16">
        <v>1.0</v>
      </c>
      <c r="G11" s="16" t="s">
        <v>389</v>
      </c>
      <c r="H11" s="16" t="s">
        <v>406</v>
      </c>
      <c r="I11" s="16"/>
      <c r="J11" s="17"/>
      <c r="K11" s="16"/>
      <c r="L11" s="16"/>
      <c r="M11" s="12">
        <v>87.2</v>
      </c>
      <c r="N11" s="11">
        <v>92.8</v>
      </c>
      <c r="O11" s="11">
        <v>86.5</v>
      </c>
      <c r="Q11" s="11">
        <f t="shared" si="4"/>
        <v>88.83333333</v>
      </c>
      <c r="R11" s="12"/>
      <c r="S11" s="11">
        <f t="shared" si="1"/>
        <v>5.628517824</v>
      </c>
      <c r="T11" s="11">
        <f t="shared" si="2"/>
        <v>19.37148218</v>
      </c>
    </row>
    <row r="12" ht="15.75" customHeight="1">
      <c r="A12" s="11">
        <v>68.0</v>
      </c>
      <c r="C12" s="11">
        <v>69.0</v>
      </c>
      <c r="D12" s="11" t="s">
        <v>387</v>
      </c>
      <c r="E12" s="16" t="s">
        <v>405</v>
      </c>
      <c r="F12" s="16">
        <v>2.0</v>
      </c>
      <c r="G12" s="16" t="s">
        <v>389</v>
      </c>
      <c r="H12" s="16" t="s">
        <v>407</v>
      </c>
      <c r="I12" s="16"/>
      <c r="J12" s="17"/>
      <c r="K12" s="16"/>
      <c r="L12" s="16"/>
      <c r="M12" s="12">
        <v>84.5</v>
      </c>
      <c r="N12" s="11">
        <v>86.3</v>
      </c>
      <c r="O12" s="11">
        <v>82.8</v>
      </c>
      <c r="Q12" s="11">
        <f t="shared" si="4"/>
        <v>84.53333333</v>
      </c>
      <c r="R12" s="12"/>
      <c r="S12" s="11">
        <f t="shared" si="1"/>
        <v>5.914826498</v>
      </c>
      <c r="T12" s="11">
        <f t="shared" si="2"/>
        <v>19.0851735</v>
      </c>
    </row>
    <row r="13" ht="15.75" customHeight="1">
      <c r="A13" s="11">
        <v>1.0</v>
      </c>
      <c r="C13" s="11">
        <v>1.0</v>
      </c>
      <c r="D13" s="11" t="s">
        <v>387</v>
      </c>
      <c r="E13" s="16" t="s">
        <v>408</v>
      </c>
      <c r="F13" s="16">
        <v>2.0</v>
      </c>
      <c r="G13" s="16" t="s">
        <v>389</v>
      </c>
      <c r="H13" s="11" t="s">
        <v>409</v>
      </c>
      <c r="J13" s="12"/>
      <c r="M13" s="12">
        <v>41.6</v>
      </c>
      <c r="N13" s="11">
        <v>41.6</v>
      </c>
      <c r="O13" s="11">
        <v>41.2</v>
      </c>
      <c r="Q13" s="11">
        <f t="shared" si="4"/>
        <v>41.46666667</v>
      </c>
      <c r="R13" s="12"/>
      <c r="S13" s="11">
        <f t="shared" si="1"/>
        <v>12.05787781</v>
      </c>
      <c r="T13" s="11">
        <f t="shared" si="2"/>
        <v>12.94212219</v>
      </c>
    </row>
    <row r="14" ht="15.75" customHeight="1">
      <c r="A14" s="11">
        <v>46.0</v>
      </c>
      <c r="C14" s="11">
        <v>47.0</v>
      </c>
      <c r="D14" s="11" t="s">
        <v>387</v>
      </c>
      <c r="E14" s="19" t="s">
        <v>410</v>
      </c>
      <c r="F14" s="16">
        <v>1.0</v>
      </c>
      <c r="G14" s="16" t="s">
        <v>389</v>
      </c>
      <c r="H14" s="16" t="s">
        <v>411</v>
      </c>
      <c r="I14" s="16"/>
      <c r="J14" s="17"/>
      <c r="K14" s="16"/>
      <c r="L14" s="16"/>
      <c r="M14" s="12">
        <v>112.0</v>
      </c>
      <c r="N14" s="11">
        <v>116.0</v>
      </c>
      <c r="O14" s="11">
        <v>111.0</v>
      </c>
      <c r="Q14" s="11">
        <f t="shared" si="4"/>
        <v>113</v>
      </c>
      <c r="R14" s="12"/>
      <c r="S14" s="11">
        <f t="shared" si="1"/>
        <v>4.424778761</v>
      </c>
      <c r="T14" s="11">
        <f t="shared" si="2"/>
        <v>20.57522124</v>
      </c>
    </row>
    <row r="15" ht="15.75" customHeight="1">
      <c r="A15" s="11">
        <v>48.0</v>
      </c>
      <c r="C15" s="11">
        <v>49.0</v>
      </c>
      <c r="D15" s="11" t="s">
        <v>387</v>
      </c>
      <c r="E15" s="19" t="s">
        <v>412</v>
      </c>
      <c r="F15" s="16">
        <v>1.0</v>
      </c>
      <c r="G15" s="16" t="s">
        <v>389</v>
      </c>
      <c r="H15" s="16" t="s">
        <v>413</v>
      </c>
      <c r="I15" s="16"/>
      <c r="J15" s="17"/>
      <c r="K15" s="16"/>
      <c r="L15" s="16"/>
      <c r="M15" s="12">
        <v>14.7</v>
      </c>
      <c r="N15" s="11">
        <v>15.2</v>
      </c>
      <c r="O15" s="11">
        <v>14.7</v>
      </c>
      <c r="Q15" s="11">
        <f t="shared" si="4"/>
        <v>14.86666667</v>
      </c>
      <c r="R15" s="18" t="s">
        <v>399</v>
      </c>
      <c r="S15" s="11">
        <f t="shared" si="1"/>
        <v>33.632287</v>
      </c>
      <c r="T15" s="11">
        <f t="shared" si="2"/>
        <v>-8.632286996</v>
      </c>
    </row>
    <row r="16" ht="15.75" customHeight="1">
      <c r="A16" s="11">
        <v>240.0</v>
      </c>
      <c r="E16" s="19" t="s">
        <v>412</v>
      </c>
      <c r="H16" s="11" t="s">
        <v>414</v>
      </c>
      <c r="I16" s="11" t="s">
        <v>415</v>
      </c>
      <c r="J16" s="12">
        <v>16.8</v>
      </c>
      <c r="K16" s="11">
        <v>1.79</v>
      </c>
      <c r="L16" s="11">
        <v>1.36</v>
      </c>
      <c r="M16" s="12">
        <v>2.73</v>
      </c>
      <c r="N16" s="11">
        <v>2.36</v>
      </c>
      <c r="O16" s="20">
        <v>2.26</v>
      </c>
      <c r="Q16" s="11">
        <f>AVERAGE(M16:P16)</f>
        <v>2.45</v>
      </c>
      <c r="R16" s="12"/>
      <c r="S16" s="11">
        <f t="shared" si="1"/>
        <v>204.0816327</v>
      </c>
      <c r="T16" s="11">
        <f t="shared" si="2"/>
        <v>-179.0816327</v>
      </c>
    </row>
    <row r="17" ht="15.75" customHeight="1">
      <c r="A17" s="11">
        <v>5.0</v>
      </c>
      <c r="C17" s="11">
        <v>5.0</v>
      </c>
      <c r="E17" s="16" t="s">
        <v>416</v>
      </c>
      <c r="F17" s="16">
        <v>1.0</v>
      </c>
      <c r="G17" s="16" t="s">
        <v>389</v>
      </c>
      <c r="H17" s="11" t="s">
        <v>417</v>
      </c>
      <c r="J17" s="12"/>
      <c r="M17" s="12">
        <v>18.6</v>
      </c>
      <c r="N17" s="11">
        <v>19.4</v>
      </c>
      <c r="O17" s="11">
        <v>18.2</v>
      </c>
      <c r="Q17" s="11">
        <f t="shared" ref="Q17:Q19" si="5">AVERAGE(M17:O17)</f>
        <v>18.73333333</v>
      </c>
      <c r="R17" s="12"/>
      <c r="S17" s="11">
        <f t="shared" si="1"/>
        <v>26.69039146</v>
      </c>
      <c r="T17" s="11">
        <f t="shared" si="2"/>
        <v>-1.690391459</v>
      </c>
    </row>
    <row r="18" ht="15.75" customHeight="1">
      <c r="A18" s="11">
        <v>34.0</v>
      </c>
      <c r="C18" s="11">
        <v>34.0</v>
      </c>
      <c r="D18" s="11" t="s">
        <v>387</v>
      </c>
      <c r="E18" s="19" t="s">
        <v>416</v>
      </c>
      <c r="F18" s="16">
        <v>1.0</v>
      </c>
      <c r="G18" s="16" t="s">
        <v>389</v>
      </c>
      <c r="H18" s="16" t="s">
        <v>418</v>
      </c>
      <c r="I18" s="16"/>
      <c r="J18" s="17"/>
      <c r="K18" s="16"/>
      <c r="L18" s="16"/>
      <c r="M18" s="12">
        <v>48.3</v>
      </c>
      <c r="N18" s="11">
        <v>49.6</v>
      </c>
      <c r="O18" s="11">
        <v>47.7</v>
      </c>
      <c r="P18" s="13"/>
      <c r="Q18" s="11">
        <f t="shared" si="5"/>
        <v>48.53333333</v>
      </c>
      <c r="R18" s="12"/>
      <c r="S18" s="11">
        <f t="shared" si="1"/>
        <v>10.3021978</v>
      </c>
      <c r="T18" s="11">
        <f t="shared" si="2"/>
        <v>14.6978022</v>
      </c>
      <c r="U18" s="13"/>
      <c r="V18" s="13"/>
      <c r="W18" s="13"/>
      <c r="X18" s="13"/>
      <c r="Y18" s="13"/>
      <c r="Z18" s="13"/>
      <c r="AA18" s="13"/>
      <c r="AB18" s="13"/>
    </row>
    <row r="19" ht="15.75" customHeight="1">
      <c r="A19" s="11">
        <v>148.0</v>
      </c>
      <c r="C19" s="11">
        <v>149.0</v>
      </c>
      <c r="D19" s="11" t="s">
        <v>387</v>
      </c>
      <c r="E19" s="16" t="s">
        <v>419</v>
      </c>
      <c r="F19" s="16">
        <v>2.0</v>
      </c>
      <c r="G19" s="16" t="s">
        <v>389</v>
      </c>
      <c r="H19" s="16" t="s">
        <v>420</v>
      </c>
      <c r="I19" s="16"/>
      <c r="J19" s="17"/>
      <c r="K19" s="16"/>
      <c r="L19" s="16"/>
      <c r="M19" s="12">
        <v>78.1</v>
      </c>
      <c r="N19" s="11">
        <v>79.3</v>
      </c>
      <c r="O19" s="11">
        <v>76.8</v>
      </c>
      <c r="P19" s="13"/>
      <c r="Q19" s="11">
        <f t="shared" si="5"/>
        <v>78.06666667</v>
      </c>
      <c r="R19" s="12"/>
      <c r="S19" s="11">
        <f t="shared" si="1"/>
        <v>6.404782237</v>
      </c>
      <c r="T19" s="11">
        <f t="shared" si="2"/>
        <v>18.59521776</v>
      </c>
      <c r="U19" s="13"/>
      <c r="V19" s="13"/>
      <c r="W19" s="13"/>
      <c r="X19" s="13"/>
      <c r="Y19" s="13"/>
      <c r="Z19" s="13"/>
      <c r="AA19" s="13"/>
      <c r="AB19" s="13"/>
    </row>
    <row r="20" ht="15.75" customHeight="1">
      <c r="A20" s="11">
        <v>198.0</v>
      </c>
      <c r="E20" s="19" t="s">
        <v>421</v>
      </c>
      <c r="H20" s="11" t="s">
        <v>422</v>
      </c>
      <c r="J20" s="12">
        <v>101.3</v>
      </c>
      <c r="K20" s="11">
        <v>1.89</v>
      </c>
      <c r="L20" s="11">
        <v>1.66</v>
      </c>
      <c r="M20" s="12">
        <v>34.9</v>
      </c>
      <c r="N20" s="11">
        <v>40.6</v>
      </c>
      <c r="O20" s="11">
        <v>42.3</v>
      </c>
      <c r="P20" s="11">
        <v>42.9</v>
      </c>
      <c r="Q20" s="11">
        <f>AVERAGE(N20:P20)</f>
        <v>41.93333333</v>
      </c>
      <c r="R20" s="12"/>
      <c r="S20" s="11">
        <f t="shared" si="1"/>
        <v>11.92368839</v>
      </c>
      <c r="T20" s="11">
        <f t="shared" si="2"/>
        <v>13.07631161</v>
      </c>
    </row>
    <row r="21" ht="15.75" customHeight="1">
      <c r="A21" s="11">
        <v>70.0</v>
      </c>
      <c r="C21" s="11">
        <v>71.0</v>
      </c>
      <c r="D21" s="11" t="s">
        <v>387</v>
      </c>
      <c r="E21" s="19" t="s">
        <v>423</v>
      </c>
      <c r="F21" s="16">
        <v>2.0</v>
      </c>
      <c r="G21" s="16" t="s">
        <v>389</v>
      </c>
      <c r="H21" s="16" t="s">
        <v>424</v>
      </c>
      <c r="I21" s="16"/>
      <c r="J21" s="17"/>
      <c r="K21" s="16"/>
      <c r="L21" s="16"/>
      <c r="M21" s="12">
        <v>46.8</v>
      </c>
      <c r="N21" s="11">
        <v>47.1</v>
      </c>
      <c r="O21" s="11">
        <v>46.0</v>
      </c>
      <c r="Q21" s="11">
        <f t="shared" ref="Q21:Q28" si="6">AVERAGE(M21:O21)</f>
        <v>46.63333333</v>
      </c>
      <c r="R21" s="12"/>
      <c r="S21" s="11">
        <f t="shared" si="1"/>
        <v>10.72194425</v>
      </c>
      <c r="T21" s="11">
        <f t="shared" si="2"/>
        <v>14.27805575</v>
      </c>
    </row>
    <row r="22" ht="15.75" customHeight="1">
      <c r="A22" s="11">
        <v>143.0</v>
      </c>
      <c r="C22" s="11">
        <v>144.0</v>
      </c>
      <c r="D22" s="11" t="s">
        <v>387</v>
      </c>
      <c r="E22" s="19" t="s">
        <v>425</v>
      </c>
      <c r="F22" s="16">
        <v>2.0</v>
      </c>
      <c r="G22" s="16" t="s">
        <v>389</v>
      </c>
      <c r="H22" s="16" t="s">
        <v>426</v>
      </c>
      <c r="I22" s="16"/>
      <c r="J22" s="17"/>
      <c r="K22" s="16"/>
      <c r="L22" s="16"/>
      <c r="M22" s="12">
        <v>77.2</v>
      </c>
      <c r="N22" s="11">
        <v>78.8</v>
      </c>
      <c r="O22" s="11">
        <v>74.8</v>
      </c>
      <c r="Q22" s="11">
        <f t="shared" si="6"/>
        <v>76.93333333</v>
      </c>
      <c r="R22" s="12"/>
      <c r="S22" s="11">
        <f t="shared" si="1"/>
        <v>6.499133449</v>
      </c>
      <c r="T22" s="11">
        <f t="shared" si="2"/>
        <v>18.50086655</v>
      </c>
    </row>
    <row r="23" ht="15.75" customHeight="1">
      <c r="A23" s="11">
        <v>21.0</v>
      </c>
      <c r="B23" s="13"/>
      <c r="C23" s="13">
        <v>21.0</v>
      </c>
      <c r="D23" s="13"/>
      <c r="E23" s="21" t="s">
        <v>427</v>
      </c>
      <c r="F23" s="14" t="s">
        <v>428</v>
      </c>
      <c r="G23" s="14" t="s">
        <v>393</v>
      </c>
      <c r="H23" s="13" t="s">
        <v>429</v>
      </c>
      <c r="I23" s="13"/>
      <c r="J23" s="15"/>
      <c r="K23" s="13"/>
      <c r="L23" s="13"/>
      <c r="M23" s="15">
        <v>16.4</v>
      </c>
      <c r="N23" s="13">
        <v>16.9</v>
      </c>
      <c r="O23" s="13">
        <v>16.3</v>
      </c>
      <c r="P23" s="13"/>
      <c r="Q23" s="13">
        <f t="shared" si="6"/>
        <v>16.53333333</v>
      </c>
      <c r="R23" s="15" t="s">
        <v>394</v>
      </c>
      <c r="S23" s="13">
        <f t="shared" si="1"/>
        <v>30.24193548</v>
      </c>
      <c r="T23" s="13">
        <f t="shared" si="2"/>
        <v>-5.241935484</v>
      </c>
      <c r="U23" s="13"/>
      <c r="V23" s="13"/>
      <c r="W23" s="13"/>
      <c r="X23" s="13"/>
      <c r="Y23" s="13"/>
      <c r="Z23" s="13"/>
      <c r="AA23" s="13"/>
      <c r="AB23" s="13"/>
    </row>
    <row r="24" ht="15.75" customHeight="1">
      <c r="A24" s="11">
        <v>139.0</v>
      </c>
      <c r="C24" s="11">
        <v>140.0</v>
      </c>
      <c r="D24" s="11" t="s">
        <v>387</v>
      </c>
      <c r="E24" s="22" t="s">
        <v>427</v>
      </c>
      <c r="F24" s="16">
        <v>2.0</v>
      </c>
      <c r="G24" s="16" t="s">
        <v>389</v>
      </c>
      <c r="H24" s="16" t="s">
        <v>430</v>
      </c>
      <c r="I24" s="16"/>
      <c r="J24" s="17"/>
      <c r="K24" s="16"/>
      <c r="L24" s="16"/>
      <c r="M24" s="12">
        <v>23.5</v>
      </c>
      <c r="N24" s="11">
        <v>24.3</v>
      </c>
      <c r="O24" s="11">
        <v>23.5</v>
      </c>
      <c r="Q24" s="11">
        <f t="shared" si="6"/>
        <v>23.76666667</v>
      </c>
      <c r="R24" s="12"/>
      <c r="S24" s="11">
        <f t="shared" si="1"/>
        <v>21.03786816</v>
      </c>
      <c r="T24" s="11">
        <f t="shared" si="2"/>
        <v>3.962131837</v>
      </c>
    </row>
    <row r="25" ht="15.75" customHeight="1">
      <c r="A25" s="11">
        <v>153.0</v>
      </c>
      <c r="C25" s="11">
        <v>154.0</v>
      </c>
      <c r="D25" s="11" t="s">
        <v>387</v>
      </c>
      <c r="E25" s="22" t="s">
        <v>427</v>
      </c>
      <c r="F25" s="16" t="s">
        <v>428</v>
      </c>
      <c r="G25" s="16" t="s">
        <v>393</v>
      </c>
      <c r="H25" s="16" t="s">
        <v>431</v>
      </c>
      <c r="I25" s="16"/>
      <c r="J25" s="17"/>
      <c r="K25" s="16"/>
      <c r="L25" s="16"/>
      <c r="M25" s="12">
        <v>67.9</v>
      </c>
      <c r="N25" s="11">
        <v>68.1</v>
      </c>
      <c r="O25" s="11">
        <v>64.9</v>
      </c>
      <c r="Q25" s="11">
        <f t="shared" si="6"/>
        <v>66.96666667</v>
      </c>
      <c r="R25" s="12"/>
      <c r="S25" s="11">
        <f t="shared" si="1"/>
        <v>7.466401195</v>
      </c>
      <c r="T25" s="11">
        <f t="shared" si="2"/>
        <v>17.53359881</v>
      </c>
    </row>
    <row r="26" ht="15.75" customHeight="1">
      <c r="A26" s="11">
        <v>7.0</v>
      </c>
      <c r="C26" s="11">
        <v>7.0</v>
      </c>
      <c r="E26" s="16" t="s">
        <v>432</v>
      </c>
      <c r="F26" s="16">
        <v>2.0</v>
      </c>
      <c r="G26" s="16" t="s">
        <v>389</v>
      </c>
      <c r="H26" s="11" t="s">
        <v>433</v>
      </c>
      <c r="J26" s="12"/>
      <c r="M26" s="12">
        <v>107.0</v>
      </c>
      <c r="N26" s="11">
        <v>147.0</v>
      </c>
      <c r="O26" s="11">
        <v>103.0</v>
      </c>
      <c r="Q26" s="11">
        <f t="shared" si="6"/>
        <v>119</v>
      </c>
      <c r="R26" s="12"/>
      <c r="S26" s="11">
        <f t="shared" si="1"/>
        <v>4.201680672</v>
      </c>
      <c r="T26" s="11">
        <f t="shared" si="2"/>
        <v>20.79831933</v>
      </c>
    </row>
    <row r="27" ht="15.75" customHeight="1">
      <c r="A27" s="11">
        <v>102.0</v>
      </c>
      <c r="C27" s="11">
        <v>103.0</v>
      </c>
      <c r="D27" s="11" t="s">
        <v>387</v>
      </c>
      <c r="E27" s="19" t="s">
        <v>434</v>
      </c>
      <c r="F27" s="16">
        <v>1.0</v>
      </c>
      <c r="G27" s="16" t="s">
        <v>389</v>
      </c>
      <c r="H27" s="16" t="s">
        <v>435</v>
      </c>
      <c r="I27" s="16"/>
      <c r="J27" s="17"/>
      <c r="K27" s="16"/>
      <c r="L27" s="16"/>
      <c r="M27" s="12">
        <v>326.0</v>
      </c>
      <c r="N27" s="11">
        <v>343.0</v>
      </c>
      <c r="O27" s="11">
        <v>330.0</v>
      </c>
      <c r="Q27" s="11">
        <f t="shared" si="6"/>
        <v>333</v>
      </c>
      <c r="R27" s="12"/>
      <c r="S27" s="11">
        <f t="shared" si="1"/>
        <v>1.501501502</v>
      </c>
      <c r="T27" s="11">
        <f t="shared" si="2"/>
        <v>23.4984985</v>
      </c>
    </row>
    <row r="28" ht="15.75" customHeight="1">
      <c r="A28" s="11">
        <v>8.0</v>
      </c>
      <c r="C28" s="11">
        <v>8.0</v>
      </c>
      <c r="E28" s="16" t="s">
        <v>436</v>
      </c>
      <c r="F28" s="16">
        <v>2.0</v>
      </c>
      <c r="G28" s="16" t="s">
        <v>389</v>
      </c>
      <c r="H28" s="11" t="s">
        <v>437</v>
      </c>
      <c r="J28" s="12"/>
      <c r="M28" s="12">
        <v>283.0</v>
      </c>
      <c r="N28" s="11">
        <v>287.0</v>
      </c>
      <c r="O28" s="11">
        <v>278.0</v>
      </c>
      <c r="Q28" s="11">
        <f t="shared" si="6"/>
        <v>282.6666667</v>
      </c>
      <c r="R28" s="12"/>
      <c r="S28" s="11">
        <f t="shared" si="1"/>
        <v>1.768867925</v>
      </c>
      <c r="T28" s="11">
        <f t="shared" si="2"/>
        <v>23.23113208</v>
      </c>
    </row>
    <row r="29" ht="15.75" customHeight="1">
      <c r="A29" s="11">
        <v>212.0</v>
      </c>
      <c r="E29" s="16" t="s">
        <v>438</v>
      </c>
      <c r="H29" s="11" t="s">
        <v>439</v>
      </c>
      <c r="J29" s="12">
        <v>80.08</v>
      </c>
      <c r="K29" s="11">
        <v>1.9</v>
      </c>
      <c r="L29" s="11">
        <v>2.05</v>
      </c>
      <c r="M29" s="12">
        <v>35.4</v>
      </c>
      <c r="N29" s="11">
        <v>37.6</v>
      </c>
      <c r="O29" s="11">
        <v>38.7</v>
      </c>
      <c r="P29" s="11">
        <v>39.4</v>
      </c>
      <c r="Q29" s="11">
        <f t="shared" ref="Q29:Q30" si="7">AVERAGE(N29:P29)</f>
        <v>38.56666667</v>
      </c>
      <c r="R29" s="12"/>
      <c r="S29" s="11">
        <f t="shared" si="1"/>
        <v>12.96456353</v>
      </c>
      <c r="T29" s="11">
        <f t="shared" si="2"/>
        <v>12.03543647</v>
      </c>
    </row>
    <row r="30" ht="15.75" customHeight="1">
      <c r="A30" s="11">
        <v>223.0</v>
      </c>
      <c r="E30" s="16" t="s">
        <v>438</v>
      </c>
      <c r="H30" s="11" t="s">
        <v>440</v>
      </c>
      <c r="J30" s="12">
        <v>111.7</v>
      </c>
      <c r="K30" s="11">
        <v>1.86</v>
      </c>
      <c r="L30" s="11">
        <v>1.54</v>
      </c>
      <c r="M30" s="12">
        <v>61.0</v>
      </c>
      <c r="N30" s="11">
        <v>65.3</v>
      </c>
      <c r="O30" s="11">
        <v>66.2</v>
      </c>
      <c r="P30" s="11">
        <v>70.8</v>
      </c>
      <c r="Q30" s="11">
        <f t="shared" si="7"/>
        <v>67.43333333</v>
      </c>
      <c r="R30" s="12"/>
      <c r="S30" s="11">
        <f t="shared" si="1"/>
        <v>7.414730598</v>
      </c>
      <c r="T30" s="11">
        <f t="shared" si="2"/>
        <v>17.5852694</v>
      </c>
    </row>
    <row r="31" ht="15.75" customHeight="1">
      <c r="A31" s="11">
        <v>147.0</v>
      </c>
      <c r="C31" s="11">
        <v>148.0</v>
      </c>
      <c r="D31" s="11" t="s">
        <v>387</v>
      </c>
      <c r="E31" s="19" t="s">
        <v>441</v>
      </c>
      <c r="F31" s="16">
        <v>2.0</v>
      </c>
      <c r="G31" s="16" t="s">
        <v>389</v>
      </c>
      <c r="H31" s="16" t="s">
        <v>442</v>
      </c>
      <c r="I31" s="16"/>
      <c r="J31" s="17"/>
      <c r="K31" s="16"/>
      <c r="L31" s="16"/>
      <c r="M31" s="12">
        <v>64.7</v>
      </c>
      <c r="N31" s="11">
        <v>65.8</v>
      </c>
      <c r="O31" s="11">
        <v>64.5</v>
      </c>
      <c r="Q31" s="11">
        <f t="shared" ref="Q31:Q33" si="8">AVERAGE(M31:O31)</f>
        <v>65</v>
      </c>
      <c r="R31" s="12"/>
      <c r="S31" s="11">
        <f t="shared" si="1"/>
        <v>7.692307692</v>
      </c>
      <c r="T31" s="11">
        <f t="shared" si="2"/>
        <v>17.30769231</v>
      </c>
    </row>
    <row r="32" ht="15.75" customHeight="1">
      <c r="A32" s="11">
        <v>152.0</v>
      </c>
      <c r="C32" s="11">
        <v>153.0</v>
      </c>
      <c r="D32" s="11" t="s">
        <v>387</v>
      </c>
      <c r="E32" s="19" t="s">
        <v>443</v>
      </c>
      <c r="F32" s="16">
        <v>2.0</v>
      </c>
      <c r="G32" s="16" t="s">
        <v>389</v>
      </c>
      <c r="H32" s="16" t="s">
        <v>444</v>
      </c>
      <c r="I32" s="16"/>
      <c r="J32" s="17"/>
      <c r="K32" s="16"/>
      <c r="L32" s="16"/>
      <c r="M32" s="12">
        <v>123.0</v>
      </c>
      <c r="N32" s="11">
        <v>125.0</v>
      </c>
      <c r="O32" s="11">
        <v>121.0</v>
      </c>
      <c r="Q32" s="11">
        <f t="shared" si="8"/>
        <v>123</v>
      </c>
      <c r="R32" s="12"/>
      <c r="S32" s="11">
        <f t="shared" si="1"/>
        <v>4.06504065</v>
      </c>
      <c r="T32" s="11">
        <f t="shared" si="2"/>
        <v>20.93495935</v>
      </c>
    </row>
    <row r="33" ht="15.75" customHeight="1">
      <c r="A33" s="11">
        <v>157.0</v>
      </c>
      <c r="C33" s="11">
        <v>158.0</v>
      </c>
      <c r="D33" s="11" t="s">
        <v>387</v>
      </c>
      <c r="E33" s="19" t="s">
        <v>445</v>
      </c>
      <c r="F33" s="16">
        <v>2.0</v>
      </c>
      <c r="G33" s="16" t="s">
        <v>389</v>
      </c>
      <c r="H33" s="16" t="s">
        <v>446</v>
      </c>
      <c r="I33" s="16"/>
      <c r="J33" s="17"/>
      <c r="K33" s="16"/>
      <c r="L33" s="16"/>
      <c r="M33" s="12">
        <v>173.0</v>
      </c>
      <c r="N33" s="11">
        <v>177.0</v>
      </c>
      <c r="O33" s="11">
        <v>177.0</v>
      </c>
      <c r="P33" s="13"/>
      <c r="Q33" s="11">
        <f t="shared" si="8"/>
        <v>175.6666667</v>
      </c>
      <c r="R33" s="12"/>
      <c r="S33" s="11">
        <f t="shared" si="1"/>
        <v>2.84629981</v>
      </c>
      <c r="T33" s="11">
        <f t="shared" si="2"/>
        <v>22.15370019</v>
      </c>
      <c r="U33" s="13"/>
      <c r="V33" s="13"/>
      <c r="W33" s="13"/>
      <c r="X33" s="13"/>
      <c r="Y33" s="13"/>
      <c r="Z33" s="13"/>
      <c r="AA33" s="13"/>
      <c r="AB33" s="13"/>
    </row>
    <row r="34" ht="15.75" customHeight="1">
      <c r="A34" s="11">
        <v>189.0</v>
      </c>
      <c r="E34" s="16" t="s">
        <v>447</v>
      </c>
      <c r="H34" s="11" t="s">
        <v>448</v>
      </c>
      <c r="J34" s="12">
        <v>49.07</v>
      </c>
      <c r="K34" s="11">
        <v>1.97</v>
      </c>
      <c r="L34" s="11">
        <v>2.44</v>
      </c>
      <c r="M34" s="12">
        <v>24.4</v>
      </c>
      <c r="N34" s="11">
        <v>26.6</v>
      </c>
      <c r="O34" s="11">
        <v>26.0</v>
      </c>
      <c r="P34" s="11">
        <v>26.5</v>
      </c>
      <c r="Q34" s="11">
        <f>AVERAGE(N34:P34)</f>
        <v>26.36666667</v>
      </c>
      <c r="R34" s="12"/>
      <c r="S34" s="11">
        <f t="shared" si="1"/>
        <v>18.96333755</v>
      </c>
      <c r="T34" s="11">
        <f t="shared" si="2"/>
        <v>6.036662453</v>
      </c>
    </row>
    <row r="35" ht="15.75" customHeight="1">
      <c r="A35" s="11">
        <v>9.0</v>
      </c>
      <c r="C35" s="11">
        <v>9.0</v>
      </c>
      <c r="E35" s="16" t="s">
        <v>449</v>
      </c>
      <c r="F35" s="16">
        <v>2.0</v>
      </c>
      <c r="G35" s="16" t="s">
        <v>389</v>
      </c>
      <c r="H35" s="11" t="s">
        <v>450</v>
      </c>
      <c r="J35" s="12"/>
      <c r="M35" s="12">
        <v>57.9</v>
      </c>
      <c r="N35" s="11">
        <v>57.4</v>
      </c>
      <c r="O35" s="11">
        <v>55.2</v>
      </c>
      <c r="Q35" s="11">
        <f t="shared" ref="Q35:Q37" si="9">AVERAGE(M35:O35)</f>
        <v>56.83333333</v>
      </c>
      <c r="R35" s="12"/>
      <c r="S35" s="11">
        <f t="shared" si="1"/>
        <v>8.797653959</v>
      </c>
      <c r="T35" s="11">
        <f t="shared" si="2"/>
        <v>16.20234604</v>
      </c>
    </row>
    <row r="36" ht="15.75" customHeight="1">
      <c r="A36" s="11">
        <v>3.0</v>
      </c>
      <c r="C36" s="11">
        <v>3.0</v>
      </c>
      <c r="D36" s="11" t="s">
        <v>387</v>
      </c>
      <c r="E36" s="16" t="s">
        <v>451</v>
      </c>
      <c r="F36" s="16">
        <v>2.0</v>
      </c>
      <c r="G36" s="16" t="s">
        <v>389</v>
      </c>
      <c r="H36" s="11" t="s">
        <v>452</v>
      </c>
      <c r="J36" s="12"/>
      <c r="M36" s="12">
        <v>351.0</v>
      </c>
      <c r="N36" s="11">
        <v>349.0</v>
      </c>
      <c r="O36" s="11">
        <v>345.0</v>
      </c>
      <c r="Q36" s="11">
        <f t="shared" si="9"/>
        <v>348.3333333</v>
      </c>
      <c r="R36" s="12"/>
      <c r="S36" s="11">
        <f t="shared" si="1"/>
        <v>1.435406699</v>
      </c>
      <c r="T36" s="11">
        <f t="shared" si="2"/>
        <v>23.5645933</v>
      </c>
    </row>
    <row r="37" ht="15.75" customHeight="1">
      <c r="A37" s="11">
        <v>140.0</v>
      </c>
      <c r="C37" s="11">
        <v>141.0</v>
      </c>
      <c r="D37" s="11" t="s">
        <v>387</v>
      </c>
      <c r="E37" s="16" t="s">
        <v>453</v>
      </c>
      <c r="F37" s="16">
        <v>2.0</v>
      </c>
      <c r="G37" s="16" t="s">
        <v>389</v>
      </c>
      <c r="H37" s="16" t="s">
        <v>454</v>
      </c>
      <c r="I37" s="16"/>
      <c r="J37" s="17"/>
      <c r="K37" s="16"/>
      <c r="L37" s="16"/>
      <c r="M37" s="12">
        <v>9.97</v>
      </c>
      <c r="N37" s="11">
        <v>10.3</v>
      </c>
      <c r="O37" s="11">
        <v>9.99</v>
      </c>
      <c r="P37" s="13"/>
      <c r="Q37" s="11">
        <f t="shared" si="9"/>
        <v>10.08666667</v>
      </c>
      <c r="R37" s="23" t="s">
        <v>399</v>
      </c>
      <c r="S37" s="11">
        <f t="shared" si="1"/>
        <v>49.57038995</v>
      </c>
      <c r="T37" s="11">
        <f t="shared" si="2"/>
        <v>-24.57038995</v>
      </c>
      <c r="U37" s="13"/>
      <c r="V37" s="13"/>
      <c r="W37" s="13"/>
      <c r="X37" s="13"/>
      <c r="Y37" s="13"/>
      <c r="Z37" s="13"/>
      <c r="AA37" s="13"/>
      <c r="AB37" s="13"/>
    </row>
    <row r="38" ht="15.75" customHeight="1">
      <c r="A38" s="11">
        <v>253.0</v>
      </c>
      <c r="E38" s="16" t="s">
        <v>453</v>
      </c>
      <c r="H38" s="11" t="s">
        <v>455</v>
      </c>
      <c r="J38" s="12">
        <v>60.53</v>
      </c>
      <c r="K38" s="11">
        <v>1.86</v>
      </c>
      <c r="L38" s="11">
        <v>1.4</v>
      </c>
      <c r="M38" s="12">
        <v>34.6</v>
      </c>
      <c r="N38" s="11">
        <v>33.0</v>
      </c>
      <c r="O38" s="20">
        <v>31.4</v>
      </c>
      <c r="Q38" s="11">
        <f>AVERAGE(M38:P38)</f>
        <v>33</v>
      </c>
      <c r="R38" s="12"/>
      <c r="S38" s="11">
        <f t="shared" si="1"/>
        <v>15.15151515</v>
      </c>
      <c r="T38" s="11">
        <f t="shared" si="2"/>
        <v>9.848484848</v>
      </c>
    </row>
    <row r="39" ht="15.75" customHeight="1">
      <c r="A39" s="11">
        <v>20.0</v>
      </c>
      <c r="C39" s="11">
        <v>20.0</v>
      </c>
      <c r="E39" s="22" t="s">
        <v>456</v>
      </c>
      <c r="F39" s="16">
        <v>2.0</v>
      </c>
      <c r="G39" s="16" t="s">
        <v>389</v>
      </c>
      <c r="H39" s="11" t="s">
        <v>457</v>
      </c>
      <c r="J39" s="12"/>
      <c r="M39" s="12">
        <v>24.2</v>
      </c>
      <c r="N39" s="11">
        <v>24.7</v>
      </c>
      <c r="O39" s="11">
        <v>23.8</v>
      </c>
      <c r="Q39" s="11">
        <f t="shared" ref="Q39:Q42" si="10">AVERAGE(M39:O39)</f>
        <v>24.23333333</v>
      </c>
      <c r="R39" s="12"/>
      <c r="S39" s="11">
        <f t="shared" si="1"/>
        <v>20.63273728</v>
      </c>
      <c r="T39" s="11">
        <f t="shared" si="2"/>
        <v>4.367262724</v>
      </c>
    </row>
    <row r="40" ht="15.75" customHeight="1">
      <c r="A40" s="11">
        <v>138.0</v>
      </c>
      <c r="B40" s="13"/>
      <c r="C40" s="13">
        <v>139.0</v>
      </c>
      <c r="D40" s="13" t="s">
        <v>387</v>
      </c>
      <c r="E40" s="21" t="s">
        <v>456</v>
      </c>
      <c r="F40" s="14">
        <v>2.0</v>
      </c>
      <c r="G40" s="14" t="s">
        <v>389</v>
      </c>
      <c r="H40" s="14" t="s">
        <v>458</v>
      </c>
      <c r="I40" s="14"/>
      <c r="J40" s="24"/>
      <c r="K40" s="14"/>
      <c r="L40" s="14"/>
      <c r="M40" s="15">
        <v>1.34</v>
      </c>
      <c r="N40" s="13">
        <v>1.39</v>
      </c>
      <c r="O40" s="13">
        <v>1.32</v>
      </c>
      <c r="P40" s="13"/>
      <c r="Q40" s="13">
        <f t="shared" si="10"/>
        <v>1.35</v>
      </c>
      <c r="R40" s="15" t="s">
        <v>394</v>
      </c>
      <c r="S40" s="13">
        <f t="shared" si="1"/>
        <v>370.3703704</v>
      </c>
      <c r="T40" s="13">
        <f t="shared" si="2"/>
        <v>-345.3703704</v>
      </c>
      <c r="U40" s="13"/>
      <c r="V40" s="13"/>
      <c r="W40" s="13"/>
      <c r="X40" s="13"/>
      <c r="Y40" s="13"/>
      <c r="Z40" s="13"/>
      <c r="AA40" s="13"/>
      <c r="AB40" s="13"/>
    </row>
    <row r="41" ht="15.75" customHeight="1">
      <c r="A41" s="11">
        <v>136.0</v>
      </c>
      <c r="C41" s="11">
        <v>137.0</v>
      </c>
      <c r="D41" s="11" t="s">
        <v>387</v>
      </c>
      <c r="E41" s="16" t="s">
        <v>459</v>
      </c>
      <c r="F41" s="16">
        <v>2.0</v>
      </c>
      <c r="G41" s="16" t="s">
        <v>389</v>
      </c>
      <c r="H41" s="16" t="s">
        <v>460</v>
      </c>
      <c r="I41" s="16"/>
      <c r="J41" s="17"/>
      <c r="K41" s="16"/>
      <c r="L41" s="16"/>
      <c r="M41" s="12">
        <v>72.9</v>
      </c>
      <c r="N41" s="11">
        <v>75.4</v>
      </c>
      <c r="O41" s="11">
        <v>73.8</v>
      </c>
      <c r="Q41" s="11">
        <f t="shared" si="10"/>
        <v>74.03333333</v>
      </c>
      <c r="R41" s="25"/>
      <c r="S41" s="11">
        <f t="shared" si="1"/>
        <v>6.753714543</v>
      </c>
      <c r="T41" s="11">
        <f t="shared" si="2"/>
        <v>18.24628546</v>
      </c>
    </row>
    <row r="42" ht="15.75" customHeight="1">
      <c r="A42" s="11">
        <v>109.0</v>
      </c>
      <c r="C42" s="11">
        <v>110.0</v>
      </c>
      <c r="D42" s="11" t="s">
        <v>387</v>
      </c>
      <c r="E42" s="16" t="s">
        <v>461</v>
      </c>
      <c r="F42" s="16">
        <v>2.0</v>
      </c>
      <c r="G42" s="16" t="s">
        <v>389</v>
      </c>
      <c r="H42" s="16" t="s">
        <v>462</v>
      </c>
      <c r="I42" s="16"/>
      <c r="J42" s="17"/>
      <c r="K42" s="16"/>
      <c r="L42" s="16"/>
      <c r="M42" s="12">
        <v>103.0</v>
      </c>
      <c r="N42" s="11">
        <v>96.2</v>
      </c>
      <c r="O42" s="11">
        <v>77.7</v>
      </c>
      <c r="Q42" s="11">
        <f t="shared" si="10"/>
        <v>92.3</v>
      </c>
      <c r="R42" s="12"/>
      <c r="S42" s="11">
        <f t="shared" si="1"/>
        <v>5.417118093</v>
      </c>
      <c r="T42" s="11">
        <f t="shared" si="2"/>
        <v>19.58288191</v>
      </c>
    </row>
    <row r="43" ht="15.75" customHeight="1">
      <c r="A43" s="11">
        <v>218.0</v>
      </c>
      <c r="E43" s="19" t="s">
        <v>461</v>
      </c>
      <c r="H43" s="11" t="s">
        <v>463</v>
      </c>
      <c r="J43" s="12">
        <v>200.9</v>
      </c>
      <c r="K43" s="11">
        <v>1.91</v>
      </c>
      <c r="L43" s="11">
        <v>2.33</v>
      </c>
      <c r="M43" s="12">
        <v>100.0</v>
      </c>
      <c r="N43" s="11">
        <v>115.0</v>
      </c>
      <c r="O43" s="11">
        <v>122.0</v>
      </c>
      <c r="P43" s="11">
        <v>122.0</v>
      </c>
      <c r="Q43" s="11">
        <f>AVERAGE(N43:P43)</f>
        <v>119.6666667</v>
      </c>
      <c r="R43" s="12"/>
      <c r="S43" s="11">
        <f t="shared" si="1"/>
        <v>4.178272981</v>
      </c>
      <c r="T43" s="11">
        <f t="shared" si="2"/>
        <v>20.82172702</v>
      </c>
    </row>
    <row r="44" ht="15.75" customHeight="1">
      <c r="A44" s="11">
        <v>15.0</v>
      </c>
      <c r="B44" s="13"/>
      <c r="C44" s="13">
        <v>15.0</v>
      </c>
      <c r="D44" s="13"/>
      <c r="E44" s="21" t="s">
        <v>464</v>
      </c>
      <c r="F44" s="14">
        <v>2.0</v>
      </c>
      <c r="G44" s="14" t="s">
        <v>389</v>
      </c>
      <c r="H44" s="13" t="s">
        <v>465</v>
      </c>
      <c r="I44" s="13"/>
      <c r="J44" s="15"/>
      <c r="K44" s="13"/>
      <c r="L44" s="13"/>
      <c r="M44" s="15">
        <v>17.1</v>
      </c>
      <c r="N44" s="13">
        <v>17.4</v>
      </c>
      <c r="O44" s="13">
        <v>16.9</v>
      </c>
      <c r="P44" s="13"/>
      <c r="Q44" s="13">
        <f t="shared" ref="Q44:Q46" si="11">AVERAGE(M44:O44)</f>
        <v>17.13333333</v>
      </c>
      <c r="R44" s="26" t="s">
        <v>394</v>
      </c>
      <c r="S44" s="13">
        <f t="shared" si="1"/>
        <v>29.18287938</v>
      </c>
      <c r="T44" s="13">
        <f t="shared" si="2"/>
        <v>-4.182879377</v>
      </c>
      <c r="U44" s="13"/>
      <c r="V44" s="13"/>
      <c r="W44" s="13"/>
      <c r="X44" s="13"/>
      <c r="Y44" s="13"/>
      <c r="Z44" s="13"/>
      <c r="AA44" s="13"/>
      <c r="AB44" s="13"/>
    </row>
    <row r="45" ht="15.75" customHeight="1">
      <c r="A45" s="11">
        <v>156.0</v>
      </c>
      <c r="C45" s="11">
        <v>157.0</v>
      </c>
      <c r="D45" s="11" t="s">
        <v>387</v>
      </c>
      <c r="E45" s="22" t="s">
        <v>464</v>
      </c>
      <c r="F45" s="16">
        <v>2.0</v>
      </c>
      <c r="G45" s="16" t="s">
        <v>389</v>
      </c>
      <c r="H45" s="16" t="s">
        <v>466</v>
      </c>
      <c r="I45" s="16"/>
      <c r="J45" s="17"/>
      <c r="K45" s="16"/>
      <c r="L45" s="16"/>
      <c r="M45" s="12">
        <v>78.4</v>
      </c>
      <c r="N45" s="11">
        <v>75.2</v>
      </c>
      <c r="O45" s="11">
        <v>70.9</v>
      </c>
      <c r="Q45" s="11">
        <f t="shared" si="11"/>
        <v>74.83333333</v>
      </c>
      <c r="R45" s="12"/>
      <c r="S45" s="11">
        <f t="shared" si="1"/>
        <v>6.681514477</v>
      </c>
      <c r="T45" s="11">
        <f t="shared" si="2"/>
        <v>18.31848552</v>
      </c>
    </row>
    <row r="46" ht="15.75" customHeight="1">
      <c r="A46" s="11">
        <v>137.0</v>
      </c>
      <c r="C46" s="11">
        <v>138.0</v>
      </c>
      <c r="D46" s="11" t="s">
        <v>387</v>
      </c>
      <c r="E46" s="16" t="s">
        <v>467</v>
      </c>
      <c r="F46" s="16">
        <v>2.0</v>
      </c>
      <c r="G46" s="16" t="s">
        <v>389</v>
      </c>
      <c r="H46" s="16" t="s">
        <v>468</v>
      </c>
      <c r="I46" s="16"/>
      <c r="J46" s="17"/>
      <c r="K46" s="16"/>
      <c r="L46" s="16"/>
      <c r="M46" s="12">
        <v>9.25</v>
      </c>
      <c r="N46" s="11">
        <v>9.54</v>
      </c>
      <c r="O46" s="11">
        <v>9.18</v>
      </c>
      <c r="Q46" s="11">
        <f t="shared" si="11"/>
        <v>9.323333333</v>
      </c>
      <c r="R46" s="23" t="s">
        <v>399</v>
      </c>
      <c r="S46" s="11">
        <f t="shared" si="1"/>
        <v>53.62888809</v>
      </c>
      <c r="T46" s="11">
        <f t="shared" si="2"/>
        <v>-28.62888809</v>
      </c>
    </row>
    <row r="47" ht="15.75" customHeight="1">
      <c r="A47" s="11">
        <v>264.0</v>
      </c>
      <c r="E47" s="16" t="s">
        <v>467</v>
      </c>
      <c r="H47" s="11" t="s">
        <v>469</v>
      </c>
      <c r="J47" s="12">
        <v>60.72</v>
      </c>
      <c r="K47" s="11">
        <v>1.9</v>
      </c>
      <c r="L47" s="11">
        <v>1.76</v>
      </c>
      <c r="M47" s="12">
        <v>37.9</v>
      </c>
      <c r="N47" s="11">
        <v>34.2</v>
      </c>
      <c r="O47" s="20">
        <v>34.6</v>
      </c>
      <c r="Q47" s="11">
        <f>AVERAGE(M47:P47)</f>
        <v>35.56666667</v>
      </c>
      <c r="R47" s="12"/>
      <c r="S47" s="11">
        <f t="shared" si="1"/>
        <v>14.05810684</v>
      </c>
      <c r="T47" s="11">
        <f t="shared" si="2"/>
        <v>10.94189316</v>
      </c>
    </row>
    <row r="48" ht="15.75" customHeight="1">
      <c r="A48" s="11">
        <v>188.0</v>
      </c>
      <c r="E48" s="16" t="s">
        <v>470</v>
      </c>
      <c r="H48" s="11" t="s">
        <v>471</v>
      </c>
      <c r="J48" s="12">
        <v>134.1</v>
      </c>
      <c r="K48" s="11">
        <v>1.91</v>
      </c>
      <c r="L48" s="11">
        <v>2.22</v>
      </c>
      <c r="M48" s="12">
        <v>55.3</v>
      </c>
      <c r="N48" s="11">
        <v>64.6</v>
      </c>
      <c r="O48" s="11">
        <v>65.2</v>
      </c>
      <c r="P48" s="11">
        <v>67.6</v>
      </c>
      <c r="Q48" s="11">
        <f>AVERAGE(N48:P48)</f>
        <v>65.8</v>
      </c>
      <c r="R48" s="12"/>
      <c r="S48" s="11">
        <f t="shared" si="1"/>
        <v>7.598784195</v>
      </c>
      <c r="T48" s="11">
        <f t="shared" si="2"/>
        <v>17.40121581</v>
      </c>
    </row>
    <row r="49" ht="15.75" customHeight="1">
      <c r="A49" s="11">
        <v>74.0</v>
      </c>
      <c r="C49" s="11">
        <v>75.0</v>
      </c>
      <c r="D49" s="11" t="s">
        <v>387</v>
      </c>
      <c r="E49" s="16" t="s">
        <v>472</v>
      </c>
      <c r="F49" s="16">
        <v>2.0</v>
      </c>
      <c r="G49" s="16" t="s">
        <v>389</v>
      </c>
      <c r="H49" s="16" t="s">
        <v>473</v>
      </c>
      <c r="I49" s="16"/>
      <c r="J49" s="17"/>
      <c r="K49" s="16"/>
      <c r="L49" s="16"/>
      <c r="M49" s="12">
        <v>182.0</v>
      </c>
      <c r="N49" s="11">
        <v>187.0</v>
      </c>
      <c r="O49" s="11">
        <v>185.0</v>
      </c>
      <c r="Q49" s="11">
        <f>AVERAGE(M49:O49)</f>
        <v>184.6666667</v>
      </c>
      <c r="R49" s="25"/>
      <c r="S49" s="11">
        <f t="shared" si="1"/>
        <v>2.707581227</v>
      </c>
      <c r="T49" s="11">
        <f t="shared" si="2"/>
        <v>22.29241877</v>
      </c>
    </row>
    <row r="50" ht="15.75" customHeight="1">
      <c r="A50" s="11">
        <v>187.0</v>
      </c>
      <c r="E50" s="16" t="s">
        <v>474</v>
      </c>
      <c r="H50" s="11" t="s">
        <v>475</v>
      </c>
      <c r="J50" s="12">
        <v>113.1</v>
      </c>
      <c r="K50" s="11">
        <v>1.91</v>
      </c>
      <c r="L50" s="11">
        <v>2.16</v>
      </c>
      <c r="M50" s="12">
        <v>50.3</v>
      </c>
      <c r="N50" s="11">
        <v>57.7</v>
      </c>
      <c r="O50" s="11">
        <v>58.2</v>
      </c>
      <c r="P50" s="11">
        <v>60.1</v>
      </c>
      <c r="Q50" s="11">
        <f>AVERAGE(N50:P50)</f>
        <v>58.66666667</v>
      </c>
      <c r="R50" s="25"/>
      <c r="S50" s="11">
        <f t="shared" si="1"/>
        <v>8.522727273</v>
      </c>
      <c r="T50" s="11">
        <f t="shared" si="2"/>
        <v>16.47727273</v>
      </c>
    </row>
    <row r="51" ht="15.75" customHeight="1">
      <c r="A51" s="11">
        <v>159.0</v>
      </c>
      <c r="C51" s="11">
        <v>160.0</v>
      </c>
      <c r="D51" s="11" t="s">
        <v>387</v>
      </c>
      <c r="E51" s="16" t="s">
        <v>476</v>
      </c>
      <c r="F51" s="16">
        <v>2.0</v>
      </c>
      <c r="G51" s="16" t="s">
        <v>389</v>
      </c>
      <c r="H51" s="16" t="s">
        <v>477</v>
      </c>
      <c r="I51" s="16"/>
      <c r="J51" s="17"/>
      <c r="K51" s="16"/>
      <c r="L51" s="16"/>
      <c r="M51" s="12">
        <v>108.0</v>
      </c>
      <c r="N51" s="11">
        <v>110.0</v>
      </c>
      <c r="O51" s="11">
        <v>107.0</v>
      </c>
      <c r="Q51" s="11">
        <f t="shared" ref="Q51:Q52" si="12">AVERAGE(M51:O51)</f>
        <v>108.3333333</v>
      </c>
      <c r="R51" s="12"/>
      <c r="S51" s="11">
        <f t="shared" si="1"/>
        <v>4.615384615</v>
      </c>
      <c r="T51" s="11">
        <f t="shared" si="2"/>
        <v>20.38461538</v>
      </c>
    </row>
    <row r="52" ht="15.75" customHeight="1">
      <c r="A52" s="11">
        <v>108.0</v>
      </c>
      <c r="C52" s="11">
        <v>109.0</v>
      </c>
      <c r="D52" s="11" t="s">
        <v>387</v>
      </c>
      <c r="E52" s="16" t="s">
        <v>478</v>
      </c>
      <c r="F52" s="16">
        <v>2.0</v>
      </c>
      <c r="G52" s="16" t="s">
        <v>389</v>
      </c>
      <c r="H52" s="16" t="s">
        <v>479</v>
      </c>
      <c r="I52" s="16"/>
      <c r="J52" s="17"/>
      <c r="K52" s="16"/>
      <c r="L52" s="16"/>
      <c r="M52" s="12">
        <v>190.0</v>
      </c>
      <c r="N52" s="11">
        <v>190.0</v>
      </c>
      <c r="O52" s="11">
        <v>180.0</v>
      </c>
      <c r="Q52" s="11">
        <f t="shared" si="12"/>
        <v>186.6666667</v>
      </c>
      <c r="R52" s="12"/>
      <c r="S52" s="11">
        <f t="shared" si="1"/>
        <v>2.678571429</v>
      </c>
      <c r="T52" s="11">
        <f t="shared" si="2"/>
        <v>22.32142857</v>
      </c>
    </row>
    <row r="53" ht="15.75" customHeight="1">
      <c r="A53" s="11">
        <v>186.0</v>
      </c>
      <c r="E53" s="16" t="s">
        <v>480</v>
      </c>
      <c r="H53" s="11" t="s">
        <v>481</v>
      </c>
      <c r="J53" s="12">
        <v>27.14</v>
      </c>
      <c r="K53" s="11">
        <v>1.97</v>
      </c>
      <c r="L53" s="11">
        <v>1.42</v>
      </c>
      <c r="M53" s="12">
        <v>12.7</v>
      </c>
      <c r="N53" s="11">
        <v>13.4</v>
      </c>
      <c r="O53" s="11">
        <v>13.2</v>
      </c>
      <c r="P53" s="11">
        <v>14.3</v>
      </c>
      <c r="Q53" s="11">
        <f>AVERAGE(N53:P53)</f>
        <v>13.63333333</v>
      </c>
      <c r="R53" s="25"/>
      <c r="S53" s="11">
        <f t="shared" si="1"/>
        <v>36.67481663</v>
      </c>
      <c r="T53" s="11">
        <f t="shared" si="2"/>
        <v>-11.67481663</v>
      </c>
    </row>
    <row r="54" ht="15.75" customHeight="1">
      <c r="A54" s="11">
        <v>59.0</v>
      </c>
      <c r="C54" s="11">
        <v>60.0</v>
      </c>
      <c r="D54" s="11" t="s">
        <v>387</v>
      </c>
      <c r="E54" s="16" t="s">
        <v>482</v>
      </c>
      <c r="F54" s="16">
        <v>2.0</v>
      </c>
      <c r="G54" s="16" t="s">
        <v>389</v>
      </c>
      <c r="H54" s="16" t="s">
        <v>483</v>
      </c>
      <c r="I54" s="16"/>
      <c r="J54" s="17"/>
      <c r="K54" s="16"/>
      <c r="L54" s="16"/>
      <c r="M54" s="12">
        <v>66.2</v>
      </c>
      <c r="N54" s="11">
        <v>68.4</v>
      </c>
      <c r="O54" s="11">
        <v>66.3</v>
      </c>
      <c r="Q54" s="11">
        <f t="shared" ref="Q54:Q57" si="13">AVERAGE(M54:O54)</f>
        <v>66.96666667</v>
      </c>
      <c r="R54" s="25"/>
      <c r="S54" s="11">
        <f t="shared" si="1"/>
        <v>7.466401195</v>
      </c>
      <c r="T54" s="11">
        <f t="shared" si="2"/>
        <v>17.53359881</v>
      </c>
    </row>
    <row r="55" ht="15.75" customHeight="1">
      <c r="A55" s="11">
        <v>106.0</v>
      </c>
      <c r="C55" s="11">
        <v>107.0</v>
      </c>
      <c r="D55" s="11" t="s">
        <v>387</v>
      </c>
      <c r="E55" s="19" t="s">
        <v>484</v>
      </c>
      <c r="F55" s="16">
        <v>2.0</v>
      </c>
      <c r="G55" s="16" t="s">
        <v>389</v>
      </c>
      <c r="H55" s="16" t="s">
        <v>485</v>
      </c>
      <c r="I55" s="16"/>
      <c r="J55" s="17"/>
      <c r="K55" s="16"/>
      <c r="L55" s="16"/>
      <c r="M55" s="12">
        <v>37.2</v>
      </c>
      <c r="N55" s="11">
        <v>37.9</v>
      </c>
      <c r="O55" s="11">
        <v>36.3</v>
      </c>
      <c r="Q55" s="11">
        <f t="shared" si="13"/>
        <v>37.13333333</v>
      </c>
      <c r="R55" s="12"/>
      <c r="S55" s="11">
        <f t="shared" si="1"/>
        <v>13.46499102</v>
      </c>
      <c r="T55" s="11">
        <f t="shared" si="2"/>
        <v>11.53500898</v>
      </c>
    </row>
    <row r="56" ht="15.75" customHeight="1">
      <c r="A56" s="11">
        <v>24.0</v>
      </c>
      <c r="C56" s="11">
        <v>24.0</v>
      </c>
      <c r="E56" s="19" t="s">
        <v>486</v>
      </c>
      <c r="F56" s="16">
        <v>2.0</v>
      </c>
      <c r="G56" s="16" t="s">
        <v>389</v>
      </c>
      <c r="H56" s="11" t="s">
        <v>487</v>
      </c>
      <c r="J56" s="12"/>
      <c r="M56" s="12">
        <v>158.0</v>
      </c>
      <c r="N56" s="11">
        <v>164.0</v>
      </c>
      <c r="O56" s="11">
        <v>157.0</v>
      </c>
      <c r="Q56" s="11">
        <f t="shared" si="13"/>
        <v>159.6666667</v>
      </c>
      <c r="R56" s="12"/>
      <c r="S56" s="11">
        <f t="shared" si="1"/>
        <v>3.131524008</v>
      </c>
      <c r="T56" s="11">
        <f t="shared" si="2"/>
        <v>21.86847599</v>
      </c>
    </row>
    <row r="57" ht="15.75" customHeight="1">
      <c r="A57" s="11">
        <v>142.0</v>
      </c>
      <c r="C57" s="11">
        <v>143.0</v>
      </c>
      <c r="D57" s="11" t="s">
        <v>387</v>
      </c>
      <c r="E57" s="16" t="s">
        <v>488</v>
      </c>
      <c r="F57" s="16">
        <v>2.0</v>
      </c>
      <c r="G57" s="16" t="s">
        <v>389</v>
      </c>
      <c r="H57" s="16" t="s">
        <v>489</v>
      </c>
      <c r="I57" s="16"/>
      <c r="J57" s="17"/>
      <c r="K57" s="16"/>
      <c r="L57" s="16"/>
      <c r="M57" s="12">
        <v>88.0</v>
      </c>
      <c r="N57" s="11">
        <v>91.3</v>
      </c>
      <c r="O57" s="11">
        <v>86.7</v>
      </c>
      <c r="Q57" s="11">
        <f t="shared" si="13"/>
        <v>88.66666667</v>
      </c>
      <c r="R57" s="12"/>
      <c r="S57" s="11">
        <f t="shared" si="1"/>
        <v>5.639097744</v>
      </c>
      <c r="T57" s="11">
        <f t="shared" si="2"/>
        <v>19.36090226</v>
      </c>
    </row>
    <row r="58" ht="15.75" customHeight="1">
      <c r="A58" s="11">
        <v>213.0</v>
      </c>
      <c r="E58" s="19" t="s">
        <v>490</v>
      </c>
      <c r="H58" s="11" t="s">
        <v>491</v>
      </c>
      <c r="J58" s="12">
        <v>116.8</v>
      </c>
      <c r="K58" s="11">
        <v>1.94</v>
      </c>
      <c r="L58" s="11">
        <v>1.9</v>
      </c>
      <c r="M58" s="12">
        <v>58.8</v>
      </c>
      <c r="N58" s="11">
        <v>61.8</v>
      </c>
      <c r="O58" s="11">
        <v>64.4</v>
      </c>
      <c r="P58" s="11">
        <v>64.4</v>
      </c>
      <c r="Q58" s="11">
        <f t="shared" ref="Q58:Q59" si="14">AVERAGE(N58:P58)</f>
        <v>63.53333333</v>
      </c>
      <c r="R58" s="12"/>
      <c r="S58" s="11">
        <f t="shared" si="1"/>
        <v>7.869884575</v>
      </c>
      <c r="T58" s="11">
        <f t="shared" si="2"/>
        <v>17.13011542</v>
      </c>
    </row>
    <row r="59" ht="15.75" customHeight="1">
      <c r="A59" s="11">
        <v>217.0</v>
      </c>
      <c r="E59" s="16" t="s">
        <v>490</v>
      </c>
      <c r="H59" s="11" t="s">
        <v>492</v>
      </c>
      <c r="J59" s="12">
        <v>76.3</v>
      </c>
      <c r="K59" s="11">
        <v>1.94</v>
      </c>
      <c r="L59" s="11">
        <v>2.6</v>
      </c>
      <c r="M59" s="12">
        <v>49.7</v>
      </c>
      <c r="N59" s="11">
        <v>51.9</v>
      </c>
      <c r="O59" s="11">
        <v>53.2</v>
      </c>
      <c r="P59" s="11">
        <v>52.9</v>
      </c>
      <c r="Q59" s="11">
        <f t="shared" si="14"/>
        <v>52.66666667</v>
      </c>
      <c r="R59" s="12"/>
      <c r="S59" s="11">
        <f t="shared" si="1"/>
        <v>9.493670886</v>
      </c>
      <c r="T59" s="11">
        <f t="shared" si="2"/>
        <v>15.50632911</v>
      </c>
    </row>
    <row r="60" ht="15.75" customHeight="1">
      <c r="A60" s="11">
        <v>4.0</v>
      </c>
      <c r="C60" s="11">
        <v>4.0</v>
      </c>
      <c r="E60" s="16" t="s">
        <v>493</v>
      </c>
      <c r="F60" s="16">
        <v>2.0</v>
      </c>
      <c r="G60" s="16" t="s">
        <v>389</v>
      </c>
      <c r="H60" s="11" t="s">
        <v>494</v>
      </c>
      <c r="J60" s="12"/>
      <c r="M60" s="12">
        <v>26.4</v>
      </c>
      <c r="N60" s="11">
        <v>26.9</v>
      </c>
      <c r="O60" s="11">
        <v>26.2</v>
      </c>
      <c r="Q60" s="11">
        <f>AVERAGE(M60:O60)</f>
        <v>26.5</v>
      </c>
      <c r="R60" s="12"/>
      <c r="S60" s="11">
        <f t="shared" si="1"/>
        <v>18.86792453</v>
      </c>
      <c r="T60" s="11">
        <f t="shared" si="2"/>
        <v>6.132075472</v>
      </c>
    </row>
    <row r="61" ht="15.75" customHeight="1">
      <c r="A61" s="11">
        <v>214.0</v>
      </c>
      <c r="E61" s="16" t="s">
        <v>493</v>
      </c>
      <c r="H61" s="11" t="s">
        <v>495</v>
      </c>
      <c r="J61" s="12">
        <v>40.3</v>
      </c>
      <c r="K61" s="11">
        <v>1.81</v>
      </c>
      <c r="L61" s="11">
        <v>1.63</v>
      </c>
      <c r="M61" s="12">
        <v>10.3</v>
      </c>
      <c r="N61" s="11">
        <v>11.9</v>
      </c>
      <c r="O61" s="11">
        <v>12.6</v>
      </c>
      <c r="P61" s="11">
        <v>12.7</v>
      </c>
      <c r="Q61" s="11">
        <f t="shared" ref="Q61:Q62" si="15">AVERAGE(N61:P61)</f>
        <v>12.4</v>
      </c>
      <c r="R61" s="12"/>
      <c r="S61" s="11">
        <f t="shared" si="1"/>
        <v>40.32258065</v>
      </c>
      <c r="T61" s="11">
        <f t="shared" si="2"/>
        <v>-15.32258065</v>
      </c>
    </row>
    <row r="62" ht="15.75" customHeight="1">
      <c r="A62" s="11">
        <v>224.0</v>
      </c>
      <c r="E62" s="19" t="s">
        <v>493</v>
      </c>
      <c r="H62" s="11" t="s">
        <v>496</v>
      </c>
      <c r="J62" s="12">
        <v>39.2</v>
      </c>
      <c r="K62" s="11">
        <v>1.93</v>
      </c>
      <c r="L62" s="11">
        <v>2.14</v>
      </c>
      <c r="M62" s="12">
        <v>28.1</v>
      </c>
      <c r="N62" s="11">
        <v>29.6</v>
      </c>
      <c r="O62" s="11">
        <v>32.9</v>
      </c>
      <c r="P62" s="11">
        <v>31.5</v>
      </c>
      <c r="Q62" s="11">
        <f t="shared" si="15"/>
        <v>31.33333333</v>
      </c>
      <c r="R62" s="12"/>
      <c r="S62" s="11">
        <f t="shared" si="1"/>
        <v>15.95744681</v>
      </c>
      <c r="T62" s="11">
        <f t="shared" si="2"/>
        <v>9.042553191</v>
      </c>
    </row>
    <row r="63" ht="15.75" customHeight="1">
      <c r="A63" s="11">
        <v>65.0</v>
      </c>
      <c r="C63" s="11">
        <v>66.0</v>
      </c>
      <c r="D63" s="11" t="s">
        <v>387</v>
      </c>
      <c r="E63" s="16" t="s">
        <v>497</v>
      </c>
      <c r="F63" s="16">
        <v>2.0</v>
      </c>
      <c r="G63" s="16" t="s">
        <v>389</v>
      </c>
      <c r="H63" s="16" t="s">
        <v>498</v>
      </c>
      <c r="I63" s="16"/>
      <c r="J63" s="17"/>
      <c r="K63" s="16"/>
      <c r="L63" s="16"/>
      <c r="M63" s="12">
        <v>21.3</v>
      </c>
      <c r="N63" s="11">
        <v>21.9</v>
      </c>
      <c r="O63" s="11">
        <v>21.3</v>
      </c>
      <c r="Q63" s="11">
        <f t="shared" ref="Q63:Q70" si="16">AVERAGE(M63:O63)</f>
        <v>21.5</v>
      </c>
      <c r="R63" s="25"/>
      <c r="S63" s="11">
        <f t="shared" si="1"/>
        <v>23.25581395</v>
      </c>
      <c r="T63" s="11">
        <f t="shared" si="2"/>
        <v>1.744186047</v>
      </c>
    </row>
    <row r="64" ht="15.75" customHeight="1">
      <c r="A64" s="11">
        <v>75.0</v>
      </c>
      <c r="C64" s="11">
        <v>76.0</v>
      </c>
      <c r="D64" s="11" t="s">
        <v>387</v>
      </c>
      <c r="E64" s="19" t="s">
        <v>499</v>
      </c>
      <c r="F64" s="16" t="s">
        <v>428</v>
      </c>
      <c r="G64" s="16" t="s">
        <v>393</v>
      </c>
      <c r="H64" s="16" t="s">
        <v>500</v>
      </c>
      <c r="I64" s="16"/>
      <c r="J64" s="17"/>
      <c r="K64" s="16"/>
      <c r="L64" s="16"/>
      <c r="M64" s="12">
        <v>126.0</v>
      </c>
      <c r="N64" s="11">
        <v>130.0</v>
      </c>
      <c r="O64" s="11">
        <v>128.0</v>
      </c>
      <c r="Q64" s="11">
        <f t="shared" si="16"/>
        <v>128</v>
      </c>
      <c r="R64" s="12"/>
      <c r="S64" s="11">
        <f t="shared" si="1"/>
        <v>3.90625</v>
      </c>
      <c r="T64" s="11">
        <f t="shared" si="2"/>
        <v>21.09375</v>
      </c>
    </row>
    <row r="65" ht="15.75" customHeight="1">
      <c r="A65" s="11">
        <v>72.0</v>
      </c>
      <c r="C65" s="11">
        <v>73.0</v>
      </c>
      <c r="D65" s="11" t="s">
        <v>387</v>
      </c>
      <c r="E65" s="16" t="s">
        <v>501</v>
      </c>
      <c r="F65" s="16">
        <v>2.0</v>
      </c>
      <c r="G65" s="16" t="s">
        <v>389</v>
      </c>
      <c r="H65" s="16" t="s">
        <v>502</v>
      </c>
      <c r="I65" s="16"/>
      <c r="J65" s="17"/>
      <c r="K65" s="16"/>
      <c r="L65" s="16"/>
      <c r="M65" s="12">
        <v>108.0</v>
      </c>
      <c r="N65" s="11">
        <v>104.0</v>
      </c>
      <c r="O65" s="11">
        <v>98.7</v>
      </c>
      <c r="Q65" s="11">
        <f t="shared" si="16"/>
        <v>103.5666667</v>
      </c>
      <c r="R65" s="12"/>
      <c r="S65" s="11">
        <f t="shared" si="1"/>
        <v>4.827808175</v>
      </c>
      <c r="T65" s="11">
        <f t="shared" si="2"/>
        <v>20.17219182</v>
      </c>
    </row>
    <row r="66" ht="15.75" customHeight="1">
      <c r="A66" s="11">
        <v>10.0</v>
      </c>
      <c r="C66" s="11">
        <v>10.0</v>
      </c>
      <c r="E66" s="16" t="s">
        <v>503</v>
      </c>
      <c r="F66" s="16">
        <v>2.0</v>
      </c>
      <c r="G66" s="16" t="s">
        <v>389</v>
      </c>
      <c r="H66" s="11" t="s">
        <v>504</v>
      </c>
      <c r="J66" s="12"/>
      <c r="M66" s="12">
        <v>210.0</v>
      </c>
      <c r="N66" s="11">
        <v>192.0</v>
      </c>
      <c r="O66" s="11">
        <v>195.0</v>
      </c>
      <c r="Q66" s="11">
        <f t="shared" si="16"/>
        <v>199</v>
      </c>
      <c r="R66" s="12"/>
      <c r="S66" s="11">
        <f t="shared" si="1"/>
        <v>2.512562814</v>
      </c>
      <c r="T66" s="11">
        <f t="shared" si="2"/>
        <v>22.48743719</v>
      </c>
    </row>
    <row r="67" ht="15.75" customHeight="1">
      <c r="A67" s="11">
        <v>56.0</v>
      </c>
      <c r="B67" s="13"/>
      <c r="C67" s="13">
        <v>57.0</v>
      </c>
      <c r="D67" s="13"/>
      <c r="E67" s="14" t="s">
        <v>505</v>
      </c>
      <c r="F67" s="13"/>
      <c r="G67" s="14"/>
      <c r="H67" s="13" t="s">
        <v>506</v>
      </c>
      <c r="I67" s="13"/>
      <c r="J67" s="15"/>
      <c r="K67" s="13"/>
      <c r="L67" s="13"/>
      <c r="M67" s="15">
        <v>73.6</v>
      </c>
      <c r="N67" s="13">
        <v>76.7</v>
      </c>
      <c r="O67" s="13">
        <v>74.0</v>
      </c>
      <c r="P67" s="13"/>
      <c r="Q67" s="13">
        <f t="shared" si="16"/>
        <v>74.76666667</v>
      </c>
      <c r="R67" s="15" t="s">
        <v>507</v>
      </c>
      <c r="S67" s="13">
        <f t="shared" si="1"/>
        <v>6.687472136</v>
      </c>
      <c r="T67" s="13">
        <f t="shared" si="2"/>
        <v>18.31252786</v>
      </c>
      <c r="U67" s="13"/>
      <c r="V67" s="13"/>
      <c r="W67" s="13"/>
      <c r="X67" s="13"/>
      <c r="Y67" s="13"/>
      <c r="Z67" s="13"/>
      <c r="AA67" s="13"/>
      <c r="AB67" s="13"/>
    </row>
    <row r="68" ht="15.75" customHeight="1">
      <c r="A68" s="11">
        <v>60.0</v>
      </c>
      <c r="B68" s="13"/>
      <c r="C68" s="13">
        <v>61.0</v>
      </c>
      <c r="D68" s="13"/>
      <c r="E68" s="27" t="s">
        <v>505</v>
      </c>
      <c r="F68" s="13"/>
      <c r="G68" s="14"/>
      <c r="H68" s="13" t="s">
        <v>508</v>
      </c>
      <c r="I68" s="13"/>
      <c r="J68" s="15"/>
      <c r="K68" s="13"/>
      <c r="L68" s="13"/>
      <c r="M68" s="15">
        <v>14.8</v>
      </c>
      <c r="N68" s="13">
        <v>15.2</v>
      </c>
      <c r="O68" s="13">
        <v>14.8</v>
      </c>
      <c r="P68" s="13"/>
      <c r="Q68" s="13">
        <f t="shared" si="16"/>
        <v>14.93333333</v>
      </c>
      <c r="R68" s="15" t="s">
        <v>507</v>
      </c>
      <c r="S68" s="13">
        <f t="shared" si="1"/>
        <v>33.48214286</v>
      </c>
      <c r="T68" s="13">
        <f t="shared" si="2"/>
        <v>-8.482142857</v>
      </c>
      <c r="U68" s="13"/>
      <c r="V68" s="13"/>
      <c r="W68" s="13"/>
      <c r="X68" s="13"/>
      <c r="Y68" s="13"/>
      <c r="Z68" s="13"/>
      <c r="AA68" s="13"/>
      <c r="AB68" s="13"/>
    </row>
    <row r="69" ht="15.75" customHeight="1">
      <c r="A69" s="11">
        <v>101.0</v>
      </c>
      <c r="B69" s="13"/>
      <c r="C69" s="13">
        <v>102.0</v>
      </c>
      <c r="D69" s="13"/>
      <c r="E69" s="14" t="s">
        <v>505</v>
      </c>
      <c r="F69" s="13"/>
      <c r="G69" s="14"/>
      <c r="H69" s="13" t="s">
        <v>509</v>
      </c>
      <c r="I69" s="13"/>
      <c r="J69" s="15"/>
      <c r="K69" s="13"/>
      <c r="L69" s="13"/>
      <c r="M69" s="15">
        <v>73.8</v>
      </c>
      <c r="N69" s="13">
        <v>76.6</v>
      </c>
      <c r="O69" s="13">
        <v>71.0</v>
      </c>
      <c r="P69" s="13"/>
      <c r="Q69" s="13">
        <f t="shared" si="16"/>
        <v>73.8</v>
      </c>
      <c r="R69" s="15" t="s">
        <v>507</v>
      </c>
      <c r="S69" s="13">
        <f t="shared" si="1"/>
        <v>6.775067751</v>
      </c>
      <c r="T69" s="13">
        <f t="shared" si="2"/>
        <v>18.22493225</v>
      </c>
      <c r="U69" s="13"/>
      <c r="V69" s="13"/>
      <c r="W69" s="13"/>
      <c r="X69" s="13"/>
      <c r="Y69" s="13"/>
      <c r="Z69" s="13"/>
      <c r="AA69" s="13"/>
      <c r="AB69" s="13"/>
    </row>
    <row r="70" ht="15.75" customHeight="1">
      <c r="A70" s="11">
        <v>127.0</v>
      </c>
      <c r="C70" s="11">
        <v>128.0</v>
      </c>
      <c r="D70" s="11" t="s">
        <v>387</v>
      </c>
      <c r="E70" s="19" t="s">
        <v>510</v>
      </c>
      <c r="F70" s="16">
        <v>3.0</v>
      </c>
      <c r="G70" s="16" t="s">
        <v>389</v>
      </c>
      <c r="H70" s="16" t="s">
        <v>511</v>
      </c>
      <c r="I70" s="16"/>
      <c r="J70" s="17"/>
      <c r="K70" s="16"/>
      <c r="L70" s="16"/>
      <c r="M70" s="12">
        <v>8.82</v>
      </c>
      <c r="N70" s="11">
        <v>9.08</v>
      </c>
      <c r="O70" s="11">
        <v>8.56</v>
      </c>
      <c r="Q70" s="11">
        <f t="shared" si="16"/>
        <v>8.82</v>
      </c>
      <c r="R70" s="18" t="s">
        <v>399</v>
      </c>
      <c r="S70" s="11">
        <f t="shared" si="1"/>
        <v>56.6893424</v>
      </c>
      <c r="T70" s="11">
        <f t="shared" si="2"/>
        <v>-31.6893424</v>
      </c>
    </row>
    <row r="71" ht="15.75" customHeight="1">
      <c r="A71" s="11">
        <v>271.0</v>
      </c>
      <c r="E71" s="16" t="s">
        <v>510</v>
      </c>
      <c r="H71" s="11" t="s">
        <v>512</v>
      </c>
      <c r="I71" s="11" t="s">
        <v>415</v>
      </c>
      <c r="J71" s="12">
        <v>75.16</v>
      </c>
      <c r="K71" s="11">
        <v>1.88</v>
      </c>
      <c r="L71" s="11">
        <v>1.85</v>
      </c>
      <c r="M71" s="12">
        <v>26.2</v>
      </c>
      <c r="N71" s="11">
        <v>24.2</v>
      </c>
      <c r="O71" s="20">
        <v>23.7</v>
      </c>
      <c r="Q71" s="11">
        <f>AVERAGE(M71:P71)</f>
        <v>24.7</v>
      </c>
      <c r="R71" s="12"/>
      <c r="S71" s="11">
        <f t="shared" si="1"/>
        <v>20.24291498</v>
      </c>
      <c r="T71" s="11">
        <f t="shared" si="2"/>
        <v>4.75708502</v>
      </c>
    </row>
    <row r="72" ht="15.75" customHeight="1">
      <c r="A72" s="11">
        <v>111.0</v>
      </c>
      <c r="C72" s="11">
        <v>112.0</v>
      </c>
      <c r="D72" s="11" t="s">
        <v>387</v>
      </c>
      <c r="E72" s="16" t="s">
        <v>513</v>
      </c>
      <c r="F72" s="16">
        <v>3.0</v>
      </c>
      <c r="G72" s="16" t="s">
        <v>389</v>
      </c>
      <c r="H72" s="16" t="s">
        <v>514</v>
      </c>
      <c r="I72" s="16"/>
      <c r="J72" s="17"/>
      <c r="K72" s="16"/>
      <c r="L72" s="16"/>
      <c r="M72" s="12">
        <v>4.56</v>
      </c>
      <c r="N72" s="11">
        <v>4.67</v>
      </c>
      <c r="O72" s="11">
        <v>4.41</v>
      </c>
      <c r="Q72" s="11">
        <f>AVERAGE(M72:O72)</f>
        <v>4.546666667</v>
      </c>
      <c r="R72" s="18" t="s">
        <v>399</v>
      </c>
      <c r="S72" s="11">
        <f t="shared" si="1"/>
        <v>109.9706745</v>
      </c>
      <c r="T72" s="11">
        <f t="shared" si="2"/>
        <v>-84.97067449</v>
      </c>
    </row>
    <row r="73" ht="15.75" customHeight="1">
      <c r="A73" s="11">
        <v>258.0</v>
      </c>
      <c r="E73" s="16" t="s">
        <v>513</v>
      </c>
      <c r="H73" s="11" t="s">
        <v>515</v>
      </c>
      <c r="J73" s="12">
        <v>72.12</v>
      </c>
      <c r="K73" s="11">
        <v>1.97</v>
      </c>
      <c r="L73" s="11">
        <v>2.03</v>
      </c>
      <c r="M73" s="12">
        <v>44.8</v>
      </c>
      <c r="N73" s="11">
        <v>40.6</v>
      </c>
      <c r="O73" s="20">
        <v>40.5</v>
      </c>
      <c r="Q73" s="11">
        <f>AVERAGE(M73:P73)</f>
        <v>41.96666667</v>
      </c>
      <c r="R73" s="12"/>
      <c r="S73" s="11">
        <f t="shared" si="1"/>
        <v>11.91421763</v>
      </c>
      <c r="T73" s="11">
        <f t="shared" si="2"/>
        <v>13.08578237</v>
      </c>
    </row>
    <row r="74" ht="15.75" customHeight="1">
      <c r="A74" s="11">
        <v>120.0</v>
      </c>
      <c r="C74" s="11">
        <v>121.0</v>
      </c>
      <c r="D74" s="11" t="s">
        <v>387</v>
      </c>
      <c r="E74" s="19" t="s">
        <v>516</v>
      </c>
      <c r="F74" s="16">
        <v>3.0</v>
      </c>
      <c r="G74" s="16" t="s">
        <v>389</v>
      </c>
      <c r="H74" s="16" t="s">
        <v>517</v>
      </c>
      <c r="I74" s="16"/>
      <c r="J74" s="17"/>
      <c r="K74" s="16"/>
      <c r="L74" s="16"/>
      <c r="M74" s="12" t="s">
        <v>518</v>
      </c>
      <c r="N74" s="11" t="s">
        <v>518</v>
      </c>
      <c r="O74" s="11" t="s">
        <v>518</v>
      </c>
      <c r="Q74" s="11" t="str">
        <f>AVERAGE(M74:O74)</f>
        <v>#DIV/0!</v>
      </c>
      <c r="R74" s="18" t="s">
        <v>399</v>
      </c>
      <c r="S74" s="11" t="str">
        <f t="shared" si="1"/>
        <v>#DIV/0!</v>
      </c>
      <c r="T74" s="11" t="str">
        <f t="shared" si="2"/>
        <v>#DIV/0!</v>
      </c>
    </row>
    <row r="75" ht="15.75" customHeight="1">
      <c r="A75" s="11">
        <v>263.0</v>
      </c>
      <c r="E75" s="16" t="s">
        <v>516</v>
      </c>
      <c r="H75" s="11" t="s">
        <v>519</v>
      </c>
      <c r="J75" s="12">
        <v>163.9</v>
      </c>
      <c r="K75" s="11">
        <v>1.96</v>
      </c>
      <c r="L75" s="11">
        <v>2.1</v>
      </c>
      <c r="M75" s="12">
        <v>181.0</v>
      </c>
      <c r="N75" s="11">
        <v>167.0</v>
      </c>
      <c r="O75" s="20">
        <v>163.0</v>
      </c>
      <c r="Q75" s="11">
        <f>AVERAGE(M75:P75)</f>
        <v>170.3333333</v>
      </c>
      <c r="R75" s="12"/>
      <c r="S75" s="11">
        <f t="shared" si="1"/>
        <v>2.935420744</v>
      </c>
      <c r="T75" s="11">
        <f t="shared" si="2"/>
        <v>22.06457926</v>
      </c>
    </row>
    <row r="76" ht="15.75" customHeight="1">
      <c r="A76" s="11">
        <v>199.0</v>
      </c>
      <c r="E76" s="16" t="s">
        <v>520</v>
      </c>
      <c r="H76" s="11" t="s">
        <v>521</v>
      </c>
      <c r="J76" s="12">
        <v>69.71</v>
      </c>
      <c r="K76" s="11">
        <v>1.92</v>
      </c>
      <c r="L76" s="11">
        <v>1.91</v>
      </c>
      <c r="M76" s="12">
        <v>38.1</v>
      </c>
      <c r="N76" s="11">
        <v>40.6</v>
      </c>
      <c r="O76" s="11">
        <v>40.8</v>
      </c>
      <c r="P76" s="11">
        <v>41.0</v>
      </c>
      <c r="Q76" s="11">
        <f>AVERAGE(N76:P76)</f>
        <v>40.8</v>
      </c>
      <c r="R76" s="12"/>
      <c r="S76" s="11">
        <f t="shared" si="1"/>
        <v>12.25490196</v>
      </c>
      <c r="T76" s="11">
        <f t="shared" si="2"/>
        <v>12.74509804</v>
      </c>
    </row>
    <row r="77" ht="15.75" customHeight="1">
      <c r="A77" s="11">
        <v>112.0</v>
      </c>
      <c r="C77" s="11">
        <v>113.0</v>
      </c>
      <c r="D77" s="11" t="s">
        <v>387</v>
      </c>
      <c r="E77" s="16" t="s">
        <v>522</v>
      </c>
      <c r="F77" s="16">
        <v>3.0</v>
      </c>
      <c r="G77" s="16" t="s">
        <v>389</v>
      </c>
      <c r="H77" s="16" t="s">
        <v>523</v>
      </c>
      <c r="I77" s="16"/>
      <c r="J77" s="17"/>
      <c r="K77" s="16"/>
      <c r="L77" s="16"/>
      <c r="M77" s="12">
        <v>38.0</v>
      </c>
      <c r="N77" s="11">
        <v>39.1</v>
      </c>
      <c r="O77" s="11">
        <v>28.0</v>
      </c>
      <c r="Q77" s="11">
        <f t="shared" ref="Q77:Q78" si="17">AVERAGE(M77:O77)</f>
        <v>35.03333333</v>
      </c>
      <c r="R77" s="12"/>
      <c r="S77" s="11">
        <f t="shared" si="1"/>
        <v>14.27212179</v>
      </c>
      <c r="T77" s="11">
        <f t="shared" si="2"/>
        <v>10.72787821</v>
      </c>
    </row>
    <row r="78" ht="15.75" customHeight="1">
      <c r="A78" s="11">
        <v>125.0</v>
      </c>
      <c r="C78" s="11">
        <v>126.0</v>
      </c>
      <c r="D78" s="11" t="s">
        <v>387</v>
      </c>
      <c r="E78" s="16" t="s">
        <v>524</v>
      </c>
      <c r="F78" s="16">
        <v>3.0</v>
      </c>
      <c r="G78" s="16" t="s">
        <v>389</v>
      </c>
      <c r="H78" s="16" t="s">
        <v>525</v>
      </c>
      <c r="I78" s="16"/>
      <c r="J78" s="17"/>
      <c r="K78" s="16"/>
      <c r="L78" s="16"/>
      <c r="M78" s="12">
        <v>3.82</v>
      </c>
      <c r="N78" s="11">
        <v>3.97</v>
      </c>
      <c r="O78" s="11">
        <v>3.88</v>
      </c>
      <c r="Q78" s="11">
        <f t="shared" si="17"/>
        <v>3.89</v>
      </c>
      <c r="R78" s="18" t="s">
        <v>399</v>
      </c>
      <c r="S78" s="11">
        <f t="shared" si="1"/>
        <v>128.5347044</v>
      </c>
      <c r="T78" s="11">
        <f t="shared" si="2"/>
        <v>-103.5347044</v>
      </c>
    </row>
    <row r="79" ht="15.75" customHeight="1">
      <c r="A79" s="11">
        <v>272.0</v>
      </c>
      <c r="E79" s="19" t="s">
        <v>524</v>
      </c>
      <c r="H79" s="11" t="s">
        <v>526</v>
      </c>
      <c r="I79" s="11" t="s">
        <v>415</v>
      </c>
      <c r="J79" s="12">
        <v>3.983</v>
      </c>
      <c r="K79" s="11">
        <v>1.49</v>
      </c>
      <c r="L79" s="11">
        <v>0.93</v>
      </c>
      <c r="M79" s="12" t="s">
        <v>518</v>
      </c>
      <c r="N79" s="11" t="s">
        <v>518</v>
      </c>
      <c r="O79" s="28" t="s">
        <v>518</v>
      </c>
      <c r="Q79" s="11" t="str">
        <f>AVERAGE(M79:P79)</f>
        <v>#DIV/0!</v>
      </c>
      <c r="R79" s="12"/>
      <c r="S79" s="11" t="str">
        <f t="shared" si="1"/>
        <v>#DIV/0!</v>
      </c>
      <c r="T79" s="11" t="str">
        <f t="shared" si="2"/>
        <v>#DIV/0!</v>
      </c>
    </row>
    <row r="80" ht="15.75" customHeight="1">
      <c r="A80" s="11">
        <v>116.0</v>
      </c>
      <c r="C80" s="11">
        <v>117.0</v>
      </c>
      <c r="D80" s="11" t="s">
        <v>387</v>
      </c>
      <c r="E80" s="19" t="s">
        <v>527</v>
      </c>
      <c r="F80" s="16">
        <v>3.0</v>
      </c>
      <c r="G80" s="16" t="s">
        <v>389</v>
      </c>
      <c r="H80" s="16" t="s">
        <v>528</v>
      </c>
      <c r="I80" s="16"/>
      <c r="J80" s="17"/>
      <c r="K80" s="16"/>
      <c r="L80" s="16"/>
      <c r="M80" s="12">
        <v>37.7</v>
      </c>
      <c r="N80" s="11">
        <v>38.9</v>
      </c>
      <c r="O80" s="11">
        <v>36.6</v>
      </c>
      <c r="Q80" s="11">
        <f t="shared" ref="Q80:Q81" si="18">AVERAGE(M80:O80)</f>
        <v>37.73333333</v>
      </c>
      <c r="R80" s="12"/>
      <c r="S80" s="11">
        <f t="shared" si="1"/>
        <v>13.25088339</v>
      </c>
      <c r="T80" s="11">
        <f t="shared" si="2"/>
        <v>11.74911661</v>
      </c>
    </row>
    <row r="81" ht="15.75" customHeight="1">
      <c r="A81" s="11">
        <v>121.0</v>
      </c>
      <c r="C81" s="11">
        <v>122.0</v>
      </c>
      <c r="D81" s="11" t="s">
        <v>387</v>
      </c>
      <c r="E81" s="16" t="s">
        <v>529</v>
      </c>
      <c r="F81" s="16">
        <v>3.0</v>
      </c>
      <c r="G81" s="16" t="s">
        <v>389</v>
      </c>
      <c r="H81" s="16" t="s">
        <v>530</v>
      </c>
      <c r="I81" s="16"/>
      <c r="J81" s="17"/>
      <c r="K81" s="16"/>
      <c r="L81" s="16"/>
      <c r="M81" s="12">
        <v>13.6</v>
      </c>
      <c r="N81" s="11">
        <v>14.3</v>
      </c>
      <c r="O81" s="11">
        <v>13.9</v>
      </c>
      <c r="Q81" s="11">
        <f t="shared" si="18"/>
        <v>13.93333333</v>
      </c>
      <c r="R81" s="18" t="s">
        <v>399</v>
      </c>
      <c r="S81" s="11">
        <f t="shared" si="1"/>
        <v>35.88516746</v>
      </c>
      <c r="T81" s="11">
        <f t="shared" si="2"/>
        <v>-10.88516746</v>
      </c>
    </row>
    <row r="82" ht="15.75" customHeight="1">
      <c r="A82" s="11">
        <v>241.0</v>
      </c>
      <c r="E82" s="16" t="s">
        <v>529</v>
      </c>
      <c r="H82" s="11" t="s">
        <v>531</v>
      </c>
      <c r="I82" s="11" t="s">
        <v>415</v>
      </c>
      <c r="J82" s="12">
        <v>18.81</v>
      </c>
      <c r="K82" s="11">
        <v>1.81</v>
      </c>
      <c r="L82" s="11">
        <v>1.3</v>
      </c>
      <c r="M82" s="12">
        <v>5.71</v>
      </c>
      <c r="N82" s="11">
        <v>5.08</v>
      </c>
      <c r="O82" s="20">
        <v>4.98</v>
      </c>
      <c r="Q82" s="11">
        <f>AVERAGE(M82:P82)</f>
        <v>5.256666667</v>
      </c>
      <c r="R82" s="12"/>
      <c r="S82" s="11">
        <f t="shared" si="1"/>
        <v>95.11731135</v>
      </c>
      <c r="T82" s="11">
        <f t="shared" si="2"/>
        <v>-70.11731135</v>
      </c>
    </row>
    <row r="83" ht="15.75" customHeight="1">
      <c r="A83" s="11">
        <v>193.0</v>
      </c>
      <c r="E83" s="16" t="s">
        <v>532</v>
      </c>
      <c r="H83" s="11" t="s">
        <v>533</v>
      </c>
      <c r="J83" s="12">
        <v>41.06</v>
      </c>
      <c r="K83" s="11">
        <v>1.97</v>
      </c>
      <c r="L83" s="11">
        <v>2.5</v>
      </c>
      <c r="M83" s="12">
        <v>47.5</v>
      </c>
      <c r="N83" s="11">
        <v>53.1</v>
      </c>
      <c r="O83" s="11">
        <v>54.3</v>
      </c>
      <c r="P83" s="11">
        <v>55.0</v>
      </c>
      <c r="Q83" s="11">
        <f>AVERAGE(N83:P83)</f>
        <v>54.13333333</v>
      </c>
      <c r="R83" s="12"/>
      <c r="S83" s="11">
        <f t="shared" si="1"/>
        <v>9.236453202</v>
      </c>
      <c r="T83" s="11">
        <f t="shared" si="2"/>
        <v>15.7635468</v>
      </c>
    </row>
    <row r="84" ht="15.75" customHeight="1">
      <c r="A84" s="11">
        <v>117.0</v>
      </c>
      <c r="C84" s="11">
        <v>118.0</v>
      </c>
      <c r="D84" s="11" t="s">
        <v>387</v>
      </c>
      <c r="E84" s="16" t="s">
        <v>534</v>
      </c>
      <c r="F84" s="16">
        <v>3.0</v>
      </c>
      <c r="G84" s="16" t="s">
        <v>389</v>
      </c>
      <c r="H84" s="16" t="s">
        <v>535</v>
      </c>
      <c r="I84" s="16"/>
      <c r="J84" s="17"/>
      <c r="K84" s="16"/>
      <c r="L84" s="16"/>
      <c r="M84" s="12">
        <v>9.05</v>
      </c>
      <c r="N84" s="11">
        <v>9.37</v>
      </c>
      <c r="O84" s="11">
        <v>8.82</v>
      </c>
      <c r="Q84" s="11">
        <f>AVERAGE(M84:O84)</f>
        <v>9.08</v>
      </c>
      <c r="R84" s="23" t="s">
        <v>399</v>
      </c>
      <c r="S84" s="11">
        <f t="shared" si="1"/>
        <v>55.0660793</v>
      </c>
      <c r="T84" s="11">
        <f t="shared" si="2"/>
        <v>-30.0660793</v>
      </c>
    </row>
    <row r="85" ht="15.75" customHeight="1">
      <c r="A85" s="11">
        <v>273.0</v>
      </c>
      <c r="E85" s="16" t="s">
        <v>534</v>
      </c>
      <c r="H85" s="11" t="s">
        <v>536</v>
      </c>
      <c r="J85" s="12">
        <v>81.89</v>
      </c>
      <c r="K85" s="11">
        <v>1.93</v>
      </c>
      <c r="L85" s="11">
        <v>1.85</v>
      </c>
      <c r="M85" s="12">
        <v>63.9</v>
      </c>
      <c r="N85" s="11">
        <v>60.2</v>
      </c>
      <c r="O85" s="20">
        <v>59.4</v>
      </c>
      <c r="Q85" s="11">
        <f>AVERAGE(M85:P85)</f>
        <v>61.16666667</v>
      </c>
      <c r="R85" s="12"/>
      <c r="S85" s="11">
        <f t="shared" si="1"/>
        <v>8.174386921</v>
      </c>
      <c r="T85" s="11">
        <f t="shared" si="2"/>
        <v>16.82561308</v>
      </c>
    </row>
    <row r="86" ht="15.75" customHeight="1">
      <c r="A86" s="11">
        <v>192.0</v>
      </c>
      <c r="E86" s="19" t="s">
        <v>537</v>
      </c>
      <c r="H86" s="11" t="s">
        <v>538</v>
      </c>
      <c r="J86" s="12">
        <v>93.15</v>
      </c>
      <c r="K86" s="11">
        <v>1.91</v>
      </c>
      <c r="L86" s="11">
        <v>2.27</v>
      </c>
      <c r="M86" s="12">
        <v>41.7</v>
      </c>
      <c r="N86" s="11">
        <v>49.0</v>
      </c>
      <c r="O86" s="11">
        <v>49.3</v>
      </c>
      <c r="P86" s="11">
        <v>50.2</v>
      </c>
      <c r="Q86" s="11">
        <f t="shared" ref="Q86:Q87" si="19">AVERAGE(N86:P86)</f>
        <v>49.5</v>
      </c>
      <c r="R86" s="12"/>
      <c r="S86" s="11">
        <f t="shared" si="1"/>
        <v>10.1010101</v>
      </c>
      <c r="T86" s="11">
        <f t="shared" si="2"/>
        <v>14.8989899</v>
      </c>
    </row>
    <row r="87" ht="15.75" customHeight="1">
      <c r="A87" s="11">
        <v>221.0</v>
      </c>
      <c r="E87" s="16" t="s">
        <v>537</v>
      </c>
      <c r="H87" s="11" t="s">
        <v>539</v>
      </c>
      <c r="J87" s="12">
        <v>81.7</v>
      </c>
      <c r="K87" s="11">
        <v>1.91</v>
      </c>
      <c r="L87" s="11">
        <v>1.99</v>
      </c>
      <c r="M87" s="12">
        <v>53.1</v>
      </c>
      <c r="N87" s="11">
        <v>54.7</v>
      </c>
      <c r="O87" s="11">
        <v>56.5</v>
      </c>
      <c r="P87" s="11">
        <v>56.3</v>
      </c>
      <c r="Q87" s="11">
        <f t="shared" si="19"/>
        <v>55.83333333</v>
      </c>
      <c r="R87" s="12"/>
      <c r="S87" s="11">
        <f t="shared" si="1"/>
        <v>8.955223881</v>
      </c>
      <c r="T87" s="11">
        <f t="shared" si="2"/>
        <v>16.04477612</v>
      </c>
    </row>
    <row r="88" ht="15.75" customHeight="1">
      <c r="A88" s="11">
        <v>11.0</v>
      </c>
      <c r="C88" s="11">
        <v>11.0</v>
      </c>
      <c r="E88" s="16" t="s">
        <v>540</v>
      </c>
      <c r="F88" s="16" t="s">
        <v>428</v>
      </c>
      <c r="G88" s="16" t="s">
        <v>393</v>
      </c>
      <c r="H88" s="11" t="s">
        <v>541</v>
      </c>
      <c r="J88" s="12"/>
      <c r="M88" s="12">
        <v>67.8</v>
      </c>
      <c r="N88" s="11">
        <v>68.5</v>
      </c>
      <c r="O88" s="11">
        <v>68.7</v>
      </c>
      <c r="Q88" s="11">
        <f>AVERAGE(M88:O88)</f>
        <v>68.33333333</v>
      </c>
      <c r="R88" s="25"/>
      <c r="S88" s="11">
        <f t="shared" si="1"/>
        <v>7.317073171</v>
      </c>
      <c r="T88" s="11">
        <f t="shared" si="2"/>
        <v>17.68292683</v>
      </c>
    </row>
    <row r="89" ht="15.75" customHeight="1">
      <c r="A89" s="11">
        <v>200.0</v>
      </c>
      <c r="E89" s="16" t="s">
        <v>542</v>
      </c>
      <c r="H89" s="11" t="s">
        <v>543</v>
      </c>
      <c r="J89" s="12">
        <v>62.9</v>
      </c>
      <c r="K89" s="11">
        <v>1.92</v>
      </c>
      <c r="L89" s="11">
        <v>2.19</v>
      </c>
      <c r="M89" s="12">
        <v>36.6</v>
      </c>
      <c r="N89" s="11">
        <v>37.5</v>
      </c>
      <c r="O89" s="11">
        <v>38.4</v>
      </c>
      <c r="P89" s="11">
        <v>39.0</v>
      </c>
      <c r="Q89" s="11">
        <f>AVERAGE(N89:P89)</f>
        <v>38.3</v>
      </c>
      <c r="R89" s="12"/>
      <c r="S89" s="11">
        <f t="shared" si="1"/>
        <v>13.05483029</v>
      </c>
      <c r="T89" s="11">
        <f t="shared" si="2"/>
        <v>11.94516971</v>
      </c>
    </row>
    <row r="90" ht="15.75" customHeight="1">
      <c r="A90" s="11">
        <v>124.0</v>
      </c>
      <c r="C90" s="11">
        <v>125.0</v>
      </c>
      <c r="D90" s="11" t="s">
        <v>387</v>
      </c>
      <c r="E90" s="16" t="s">
        <v>544</v>
      </c>
      <c r="F90" s="16">
        <v>3.0</v>
      </c>
      <c r="G90" s="16" t="s">
        <v>389</v>
      </c>
      <c r="H90" s="16" t="s">
        <v>545</v>
      </c>
      <c r="I90" s="16"/>
      <c r="J90" s="17"/>
      <c r="K90" s="16"/>
      <c r="L90" s="16"/>
      <c r="M90" s="12">
        <v>89.5</v>
      </c>
      <c r="N90" s="11">
        <v>92.6</v>
      </c>
      <c r="O90" s="11">
        <v>89.5</v>
      </c>
      <c r="Q90" s="11">
        <f>AVERAGE(M90:O90)</f>
        <v>90.53333333</v>
      </c>
      <c r="R90" s="12"/>
      <c r="S90" s="11">
        <f t="shared" si="1"/>
        <v>5.522827688</v>
      </c>
      <c r="T90" s="11">
        <f t="shared" si="2"/>
        <v>19.47717231</v>
      </c>
    </row>
    <row r="91" ht="15.75" customHeight="1">
      <c r="A91" s="11">
        <v>215.0</v>
      </c>
      <c r="E91" s="16" t="s">
        <v>546</v>
      </c>
      <c r="H91" s="11" t="s">
        <v>547</v>
      </c>
      <c r="J91" s="12">
        <v>72.25</v>
      </c>
      <c r="K91" s="11">
        <v>1.86</v>
      </c>
      <c r="L91" s="11">
        <v>1.69</v>
      </c>
      <c r="M91" s="12">
        <v>25.4</v>
      </c>
      <c r="N91" s="11">
        <v>28.4</v>
      </c>
      <c r="O91" s="11">
        <v>29.7</v>
      </c>
      <c r="P91" s="11">
        <v>29.9</v>
      </c>
      <c r="Q91" s="11">
        <f>AVERAGE(N91:P91)</f>
        <v>29.33333333</v>
      </c>
      <c r="R91" s="25"/>
      <c r="S91" s="11">
        <f t="shared" si="1"/>
        <v>17.04545455</v>
      </c>
      <c r="T91" s="11">
        <f t="shared" si="2"/>
        <v>7.954545455</v>
      </c>
    </row>
    <row r="92" ht="15.75" customHeight="1">
      <c r="A92" s="11">
        <v>133.0</v>
      </c>
      <c r="C92" s="11">
        <v>134.0</v>
      </c>
      <c r="D92" s="11" t="s">
        <v>387</v>
      </c>
      <c r="E92" s="16" t="s">
        <v>548</v>
      </c>
      <c r="F92" s="16">
        <v>3.0</v>
      </c>
      <c r="G92" s="16" t="s">
        <v>389</v>
      </c>
      <c r="H92" s="16" t="s">
        <v>549</v>
      </c>
      <c r="I92" s="16"/>
      <c r="J92" s="17"/>
      <c r="K92" s="16"/>
      <c r="L92" s="16"/>
      <c r="M92" s="12">
        <v>12.4</v>
      </c>
      <c r="N92" s="11">
        <v>12.8</v>
      </c>
      <c r="O92" s="11">
        <v>12.6</v>
      </c>
      <c r="Q92" s="11">
        <f>AVERAGE(M92:O92)</f>
        <v>12.6</v>
      </c>
      <c r="R92" s="23" t="s">
        <v>399</v>
      </c>
      <c r="S92" s="11">
        <f t="shared" si="1"/>
        <v>39.68253968</v>
      </c>
      <c r="T92" s="11">
        <f t="shared" si="2"/>
        <v>-14.68253968</v>
      </c>
    </row>
    <row r="93" ht="15.75" customHeight="1">
      <c r="A93" s="11">
        <v>260.0</v>
      </c>
      <c r="E93" s="16" t="s">
        <v>548</v>
      </c>
      <c r="H93" s="11" t="s">
        <v>550</v>
      </c>
      <c r="J93" s="12">
        <v>117.7</v>
      </c>
      <c r="K93" s="11">
        <v>1.94</v>
      </c>
      <c r="L93" s="11">
        <v>1.84</v>
      </c>
      <c r="M93" s="12">
        <v>83.3</v>
      </c>
      <c r="N93" s="11">
        <v>78.0</v>
      </c>
      <c r="O93" s="20">
        <v>76.9</v>
      </c>
      <c r="Q93" s="11">
        <f>AVERAGE(M93:P93)</f>
        <v>79.4</v>
      </c>
      <c r="R93" s="12"/>
      <c r="S93" s="11">
        <f t="shared" si="1"/>
        <v>6.297229219</v>
      </c>
      <c r="T93" s="11">
        <f t="shared" si="2"/>
        <v>18.70277078</v>
      </c>
    </row>
    <row r="94" ht="15.75" customHeight="1">
      <c r="A94" s="11">
        <v>128.0</v>
      </c>
      <c r="C94" s="11">
        <v>129.0</v>
      </c>
      <c r="D94" s="11" t="s">
        <v>387</v>
      </c>
      <c r="E94" s="16" t="s">
        <v>551</v>
      </c>
      <c r="F94" s="16">
        <v>3.0</v>
      </c>
      <c r="G94" s="16" t="s">
        <v>389</v>
      </c>
      <c r="H94" s="16" t="s">
        <v>552</v>
      </c>
      <c r="I94" s="16"/>
      <c r="J94" s="17"/>
      <c r="K94" s="16"/>
      <c r="L94" s="16"/>
      <c r="M94" s="12">
        <v>5.9</v>
      </c>
      <c r="N94" s="11">
        <v>6.03</v>
      </c>
      <c r="O94" s="11">
        <v>5.83</v>
      </c>
      <c r="Q94" s="11">
        <f>AVERAGE(M94:O94)</f>
        <v>5.92</v>
      </c>
      <c r="R94" s="23" t="s">
        <v>399</v>
      </c>
      <c r="S94" s="11">
        <f t="shared" si="1"/>
        <v>84.45945946</v>
      </c>
      <c r="T94" s="11">
        <f t="shared" si="2"/>
        <v>-59.45945946</v>
      </c>
    </row>
    <row r="95" ht="15.75" customHeight="1">
      <c r="A95" s="11">
        <v>261.0</v>
      </c>
      <c r="E95" s="19" t="s">
        <v>551</v>
      </c>
      <c r="H95" s="11" t="s">
        <v>553</v>
      </c>
      <c r="I95" s="11" t="s">
        <v>415</v>
      </c>
      <c r="J95" s="12">
        <v>50.2</v>
      </c>
      <c r="K95" s="11">
        <v>1.88</v>
      </c>
      <c r="L95" s="11">
        <v>1.96</v>
      </c>
      <c r="M95" s="12">
        <v>18.6</v>
      </c>
      <c r="N95" s="11">
        <v>17.3</v>
      </c>
      <c r="O95" s="20">
        <v>17.2</v>
      </c>
      <c r="Q95" s="11">
        <f>AVERAGE(M95:P95)</f>
        <v>17.7</v>
      </c>
      <c r="R95" s="12"/>
      <c r="S95" s="11">
        <f t="shared" si="1"/>
        <v>28.24858757</v>
      </c>
      <c r="T95" s="11">
        <f t="shared" si="2"/>
        <v>-3.248587571</v>
      </c>
    </row>
    <row r="96" ht="15.75" customHeight="1">
      <c r="A96" s="11">
        <v>130.0</v>
      </c>
      <c r="C96" s="11">
        <v>131.0</v>
      </c>
      <c r="D96" s="11" t="s">
        <v>387</v>
      </c>
      <c r="E96" s="16" t="s">
        <v>554</v>
      </c>
      <c r="F96" s="16">
        <v>3.0</v>
      </c>
      <c r="G96" s="16" t="s">
        <v>389</v>
      </c>
      <c r="H96" s="16" t="s">
        <v>555</v>
      </c>
      <c r="I96" s="16"/>
      <c r="J96" s="17"/>
      <c r="K96" s="16"/>
      <c r="L96" s="16"/>
      <c r="M96" s="12">
        <v>30.4</v>
      </c>
      <c r="N96" s="11">
        <v>31.3</v>
      </c>
      <c r="O96" s="11">
        <v>29.1</v>
      </c>
      <c r="P96" s="13"/>
      <c r="Q96" s="11">
        <f>AVERAGE(M96:O96)</f>
        <v>30.26666667</v>
      </c>
      <c r="R96" s="25"/>
      <c r="S96" s="11">
        <f t="shared" si="1"/>
        <v>16.51982379</v>
      </c>
      <c r="T96" s="11">
        <f t="shared" si="2"/>
        <v>8.480176211</v>
      </c>
      <c r="U96" s="13"/>
      <c r="V96" s="13"/>
      <c r="W96" s="13"/>
      <c r="X96" s="13"/>
      <c r="Y96" s="13"/>
      <c r="Z96" s="13"/>
      <c r="AA96" s="13"/>
      <c r="AB96" s="13"/>
    </row>
    <row r="97" ht="15.75" customHeight="1">
      <c r="A97" s="11">
        <v>190.0</v>
      </c>
      <c r="E97" s="16" t="s">
        <v>556</v>
      </c>
      <c r="H97" s="11" t="s">
        <v>557</v>
      </c>
      <c r="J97" s="12">
        <v>87.61</v>
      </c>
      <c r="K97" s="11">
        <v>1.85</v>
      </c>
      <c r="L97" s="11">
        <v>2.27</v>
      </c>
      <c r="M97" s="12">
        <v>19.7</v>
      </c>
      <c r="N97" s="11">
        <v>23.6</v>
      </c>
      <c r="O97" s="11">
        <v>23.7</v>
      </c>
      <c r="P97" s="11">
        <v>24.4</v>
      </c>
      <c r="Q97" s="11">
        <f>AVERAGE(N97:P97)</f>
        <v>23.9</v>
      </c>
      <c r="R97" s="25"/>
      <c r="S97" s="11">
        <f t="shared" si="1"/>
        <v>20.92050209</v>
      </c>
      <c r="T97" s="11">
        <f t="shared" si="2"/>
        <v>4.079497908</v>
      </c>
    </row>
    <row r="98" ht="15.75" customHeight="1">
      <c r="A98" s="11">
        <v>131.0</v>
      </c>
      <c r="C98" s="11">
        <v>132.0</v>
      </c>
      <c r="D98" s="11" t="s">
        <v>387</v>
      </c>
      <c r="E98" s="19" t="s">
        <v>558</v>
      </c>
      <c r="F98" s="16">
        <v>3.0</v>
      </c>
      <c r="G98" s="16" t="s">
        <v>389</v>
      </c>
      <c r="H98" s="16" t="s">
        <v>559</v>
      </c>
      <c r="I98" s="16"/>
      <c r="J98" s="17"/>
      <c r="K98" s="16"/>
      <c r="L98" s="16"/>
      <c r="M98" s="12">
        <v>45.8</v>
      </c>
      <c r="N98" s="11">
        <v>46.3</v>
      </c>
      <c r="O98" s="11">
        <v>44.6</v>
      </c>
      <c r="Q98" s="11">
        <f>AVERAGE(M98:O98)</f>
        <v>45.56666667</v>
      </c>
      <c r="R98" s="12"/>
      <c r="S98" s="11">
        <f t="shared" si="1"/>
        <v>10.97293343</v>
      </c>
      <c r="T98" s="11">
        <f t="shared" si="2"/>
        <v>14.02706657</v>
      </c>
    </row>
    <row r="99" ht="15.75" customHeight="1">
      <c r="A99" s="11">
        <v>191.0</v>
      </c>
      <c r="E99" s="16" t="s">
        <v>560</v>
      </c>
      <c r="H99" s="11" t="s">
        <v>561</v>
      </c>
      <c r="J99" s="12">
        <v>63.95</v>
      </c>
      <c r="K99" s="11">
        <v>1.91</v>
      </c>
      <c r="L99" s="11">
        <v>2.35</v>
      </c>
      <c r="M99" s="12">
        <v>16.7</v>
      </c>
      <c r="N99" s="11">
        <v>20.1</v>
      </c>
      <c r="O99" s="11">
        <v>20.0</v>
      </c>
      <c r="P99" s="11">
        <v>20.6</v>
      </c>
      <c r="Q99" s="11">
        <f t="shared" ref="Q99:Q100" si="20">AVERAGE(N99:P99)</f>
        <v>20.23333333</v>
      </c>
      <c r="R99" s="12"/>
      <c r="S99" s="11">
        <f t="shared" si="1"/>
        <v>24.71169687</v>
      </c>
      <c r="T99" s="11">
        <f t="shared" si="2"/>
        <v>0.2883031301</v>
      </c>
    </row>
    <row r="100" ht="15.75" customHeight="1">
      <c r="A100" s="11">
        <v>194.0</v>
      </c>
      <c r="E100" s="19" t="s">
        <v>560</v>
      </c>
      <c r="H100" s="11" t="s">
        <v>562</v>
      </c>
      <c r="J100" s="12">
        <v>173.0</v>
      </c>
      <c r="K100" s="11">
        <v>1.89</v>
      </c>
      <c r="L100" s="11">
        <v>2.04</v>
      </c>
      <c r="M100" s="12">
        <v>75.6</v>
      </c>
      <c r="N100" s="11">
        <v>88.0</v>
      </c>
      <c r="O100" s="11">
        <v>89.9</v>
      </c>
      <c r="P100" s="11">
        <v>91.6</v>
      </c>
      <c r="Q100" s="11">
        <f t="shared" si="20"/>
        <v>89.83333333</v>
      </c>
      <c r="R100" s="12"/>
      <c r="S100" s="11">
        <f t="shared" si="1"/>
        <v>5.565862709</v>
      </c>
      <c r="T100" s="11">
        <f t="shared" si="2"/>
        <v>19.43413729</v>
      </c>
    </row>
    <row r="101" ht="15.75" customHeight="1">
      <c r="A101" s="11">
        <v>119.0</v>
      </c>
      <c r="C101" s="11">
        <v>120.0</v>
      </c>
      <c r="D101" s="11" t="s">
        <v>387</v>
      </c>
      <c r="E101" s="16" t="s">
        <v>563</v>
      </c>
      <c r="F101" s="16">
        <v>3.0</v>
      </c>
      <c r="G101" s="16" t="s">
        <v>389</v>
      </c>
      <c r="H101" s="16" t="s">
        <v>564</v>
      </c>
      <c r="I101" s="16"/>
      <c r="J101" s="17"/>
      <c r="K101" s="16"/>
      <c r="L101" s="16"/>
      <c r="M101" s="12">
        <v>18.4</v>
      </c>
      <c r="N101" s="11">
        <v>18.3</v>
      </c>
      <c r="O101" s="11">
        <v>17.7</v>
      </c>
      <c r="Q101" s="11">
        <f t="shared" ref="Q101:Q102" si="21">AVERAGE(M101:O101)</f>
        <v>18.13333333</v>
      </c>
      <c r="R101" s="12"/>
      <c r="S101" s="11">
        <f t="shared" si="1"/>
        <v>27.57352941</v>
      </c>
      <c r="T101" s="11">
        <f t="shared" si="2"/>
        <v>-2.573529412</v>
      </c>
    </row>
    <row r="102" ht="15.75" customHeight="1">
      <c r="A102" s="11">
        <v>118.0</v>
      </c>
      <c r="C102" s="11">
        <v>119.0</v>
      </c>
      <c r="D102" s="11" t="s">
        <v>387</v>
      </c>
      <c r="E102" s="16" t="s">
        <v>565</v>
      </c>
      <c r="F102" s="16">
        <v>3.0</v>
      </c>
      <c r="G102" s="16" t="s">
        <v>389</v>
      </c>
      <c r="H102" s="16" t="s">
        <v>566</v>
      </c>
      <c r="I102" s="16"/>
      <c r="J102" s="17"/>
      <c r="K102" s="16"/>
      <c r="L102" s="16"/>
      <c r="M102" s="12">
        <v>9.37</v>
      </c>
      <c r="N102" s="11">
        <v>9.65</v>
      </c>
      <c r="O102" s="11">
        <v>9.2</v>
      </c>
      <c r="Q102" s="11">
        <f t="shared" si="21"/>
        <v>9.406666667</v>
      </c>
      <c r="R102" s="18" t="s">
        <v>399</v>
      </c>
      <c r="S102" s="11">
        <f t="shared" si="1"/>
        <v>53.15379164</v>
      </c>
      <c r="T102" s="11">
        <f t="shared" si="2"/>
        <v>-28.15379164</v>
      </c>
    </row>
    <row r="103" ht="15.75" customHeight="1">
      <c r="A103" s="11">
        <v>274.0</v>
      </c>
      <c r="E103" s="16" t="s">
        <v>565</v>
      </c>
      <c r="H103" s="11" t="s">
        <v>567</v>
      </c>
      <c r="J103" s="12">
        <v>108.7</v>
      </c>
      <c r="K103" s="11">
        <v>1.9</v>
      </c>
      <c r="L103" s="11">
        <v>1.53</v>
      </c>
      <c r="M103" s="12">
        <v>58.8</v>
      </c>
      <c r="N103" s="11">
        <v>54.0</v>
      </c>
      <c r="O103" s="20">
        <v>53.2</v>
      </c>
      <c r="Q103" s="11">
        <f>AVERAGE(M103:P103)</f>
        <v>55.33333333</v>
      </c>
      <c r="R103" s="12"/>
      <c r="S103" s="11">
        <f t="shared" si="1"/>
        <v>9.036144578</v>
      </c>
      <c r="T103" s="11">
        <f t="shared" si="2"/>
        <v>15.96385542</v>
      </c>
    </row>
    <row r="104" ht="15.75" customHeight="1">
      <c r="A104" s="11">
        <v>227.0</v>
      </c>
      <c r="E104" s="16" t="s">
        <v>568</v>
      </c>
      <c r="H104" s="11" t="s">
        <v>569</v>
      </c>
      <c r="J104" s="12">
        <v>92.78</v>
      </c>
      <c r="K104" s="11">
        <v>1.93</v>
      </c>
      <c r="L104" s="11">
        <v>2.23</v>
      </c>
      <c r="M104" s="12">
        <v>27.5</v>
      </c>
      <c r="N104" s="11">
        <v>31.0</v>
      </c>
      <c r="O104" s="11">
        <v>33.1</v>
      </c>
      <c r="P104" s="11">
        <v>32.8</v>
      </c>
      <c r="Q104" s="11">
        <f>AVERAGE(N104:P104)</f>
        <v>32.3</v>
      </c>
      <c r="R104" s="12"/>
      <c r="S104" s="11">
        <f t="shared" si="1"/>
        <v>15.47987616</v>
      </c>
      <c r="T104" s="11">
        <f t="shared" si="2"/>
        <v>9.520123839</v>
      </c>
    </row>
    <row r="105" ht="15.75" customHeight="1">
      <c r="A105" s="11">
        <v>126.0</v>
      </c>
      <c r="C105" s="11">
        <v>127.0</v>
      </c>
      <c r="D105" s="11" t="s">
        <v>387</v>
      </c>
      <c r="E105" s="16" t="s">
        <v>570</v>
      </c>
      <c r="F105" s="16">
        <v>3.0</v>
      </c>
      <c r="G105" s="16" t="s">
        <v>389</v>
      </c>
      <c r="H105" s="16" t="s">
        <v>571</v>
      </c>
      <c r="I105" s="16"/>
      <c r="J105" s="17"/>
      <c r="K105" s="16"/>
      <c r="L105" s="16"/>
      <c r="M105" s="12">
        <v>20.9</v>
      </c>
      <c r="N105" s="11">
        <v>21.5</v>
      </c>
      <c r="O105" s="11">
        <v>20.9</v>
      </c>
      <c r="Q105" s="11">
        <f t="shared" ref="Q105:Q106" si="22">AVERAGE(M105:O105)</f>
        <v>21.1</v>
      </c>
      <c r="R105" s="12"/>
      <c r="S105" s="11">
        <f t="shared" si="1"/>
        <v>23.69668246</v>
      </c>
      <c r="T105" s="11">
        <f t="shared" si="2"/>
        <v>1.303317536</v>
      </c>
    </row>
    <row r="106" ht="15.75" customHeight="1">
      <c r="A106" s="11">
        <v>129.0</v>
      </c>
      <c r="C106" s="11">
        <v>130.0</v>
      </c>
      <c r="D106" s="11" t="s">
        <v>387</v>
      </c>
      <c r="E106" s="19" t="s">
        <v>572</v>
      </c>
      <c r="F106" s="16">
        <v>3.0</v>
      </c>
      <c r="G106" s="16" t="s">
        <v>389</v>
      </c>
      <c r="H106" s="16" t="s">
        <v>573</v>
      </c>
      <c r="I106" s="16"/>
      <c r="J106" s="17"/>
      <c r="K106" s="16"/>
      <c r="L106" s="16"/>
      <c r="M106" s="12">
        <v>1.07</v>
      </c>
      <c r="N106" s="11">
        <v>1.08</v>
      </c>
      <c r="O106" s="11" t="s">
        <v>518</v>
      </c>
      <c r="Q106" s="11">
        <f t="shared" si="22"/>
        <v>1.075</v>
      </c>
      <c r="R106" s="18" t="s">
        <v>399</v>
      </c>
      <c r="S106" s="11">
        <f t="shared" si="1"/>
        <v>465.1162791</v>
      </c>
      <c r="T106" s="11">
        <f t="shared" si="2"/>
        <v>-440.1162791</v>
      </c>
    </row>
    <row r="107" ht="15.75" customHeight="1">
      <c r="A107" s="11">
        <v>270.0</v>
      </c>
      <c r="E107" s="16" t="s">
        <v>572</v>
      </c>
      <c r="H107" s="11" t="s">
        <v>574</v>
      </c>
      <c r="J107" s="12">
        <v>170.8</v>
      </c>
      <c r="K107" s="11">
        <v>1.94</v>
      </c>
      <c r="L107" s="11">
        <v>1.98</v>
      </c>
      <c r="M107" s="12">
        <v>133.0</v>
      </c>
      <c r="N107" s="11">
        <v>121.0</v>
      </c>
      <c r="O107" s="20">
        <v>120.0</v>
      </c>
      <c r="Q107" s="11">
        <f>AVERAGE(M107:P107)</f>
        <v>124.6666667</v>
      </c>
      <c r="R107" s="12"/>
      <c r="S107" s="11">
        <f t="shared" si="1"/>
        <v>4.010695187</v>
      </c>
      <c r="T107" s="11">
        <f t="shared" si="2"/>
        <v>20.98930481</v>
      </c>
    </row>
    <row r="108" ht="15.75" customHeight="1">
      <c r="A108" s="11">
        <v>123.0</v>
      </c>
      <c r="C108" s="11">
        <v>124.0</v>
      </c>
      <c r="D108" s="11" t="s">
        <v>387</v>
      </c>
      <c r="E108" s="16" t="s">
        <v>575</v>
      </c>
      <c r="F108" s="16">
        <v>3.0</v>
      </c>
      <c r="G108" s="16" t="s">
        <v>389</v>
      </c>
      <c r="H108" s="16" t="s">
        <v>576</v>
      </c>
      <c r="I108" s="16"/>
      <c r="J108" s="17"/>
      <c r="K108" s="16"/>
      <c r="L108" s="16"/>
      <c r="M108" s="12">
        <v>13.5</v>
      </c>
      <c r="N108" s="11">
        <v>14.1</v>
      </c>
      <c r="O108" s="11">
        <v>13.2</v>
      </c>
      <c r="P108" s="13"/>
      <c r="Q108" s="11">
        <f>AVERAGE(M108:O108)</f>
        <v>13.6</v>
      </c>
      <c r="R108" s="18" t="s">
        <v>399</v>
      </c>
      <c r="S108" s="11">
        <f t="shared" si="1"/>
        <v>36.76470588</v>
      </c>
      <c r="T108" s="11">
        <f t="shared" si="2"/>
        <v>-11.76470588</v>
      </c>
      <c r="U108" s="13"/>
      <c r="V108" s="13"/>
      <c r="W108" s="13"/>
      <c r="X108" s="13"/>
      <c r="Y108" s="13"/>
      <c r="Z108" s="13"/>
      <c r="AA108" s="13"/>
      <c r="AB108" s="13"/>
    </row>
    <row r="109" ht="15.75" customHeight="1">
      <c r="A109" s="11">
        <v>265.0</v>
      </c>
      <c r="E109" s="16" t="s">
        <v>575</v>
      </c>
      <c r="H109" s="11" t="s">
        <v>577</v>
      </c>
      <c r="I109" s="11" t="s">
        <v>415</v>
      </c>
      <c r="J109" s="12">
        <v>127.6</v>
      </c>
      <c r="K109" s="11">
        <v>1.91</v>
      </c>
      <c r="L109" s="11">
        <v>2.27</v>
      </c>
      <c r="M109" s="12">
        <v>62.1</v>
      </c>
      <c r="N109" s="11">
        <v>57.9</v>
      </c>
      <c r="O109" s="20">
        <v>57.4</v>
      </c>
      <c r="Q109" s="11">
        <f>AVERAGE(M109:P109)</f>
        <v>59.13333333</v>
      </c>
      <c r="R109" s="12"/>
      <c r="S109" s="11">
        <f t="shared" si="1"/>
        <v>8.455467869</v>
      </c>
      <c r="T109" s="11">
        <f t="shared" si="2"/>
        <v>16.54453213</v>
      </c>
    </row>
    <row r="110" ht="15.75" customHeight="1">
      <c r="A110" s="11">
        <v>110.0</v>
      </c>
      <c r="C110" s="11">
        <v>111.0</v>
      </c>
      <c r="D110" s="11" t="s">
        <v>387</v>
      </c>
      <c r="E110" s="16" t="s">
        <v>578</v>
      </c>
      <c r="F110" s="16">
        <v>3.0</v>
      </c>
      <c r="G110" s="16" t="s">
        <v>389</v>
      </c>
      <c r="H110" s="16" t="s">
        <v>579</v>
      </c>
      <c r="I110" s="16"/>
      <c r="J110" s="17"/>
      <c r="K110" s="16"/>
      <c r="L110" s="16"/>
      <c r="M110" s="12">
        <v>45.9</v>
      </c>
      <c r="N110" s="11">
        <v>47.1</v>
      </c>
      <c r="O110" s="11">
        <v>44.8</v>
      </c>
      <c r="Q110" s="11">
        <f t="shared" ref="Q110:Q111" si="23">AVERAGE(M110:O110)</f>
        <v>45.93333333</v>
      </c>
      <c r="R110" s="12"/>
      <c r="S110" s="11">
        <f t="shared" si="1"/>
        <v>10.88534107</v>
      </c>
      <c r="T110" s="11">
        <f t="shared" si="2"/>
        <v>14.11465893</v>
      </c>
    </row>
    <row r="111" ht="15.75" customHeight="1">
      <c r="A111" s="11">
        <v>114.0</v>
      </c>
      <c r="C111" s="11">
        <v>115.0</v>
      </c>
      <c r="D111" s="11" t="s">
        <v>387</v>
      </c>
      <c r="E111" s="16" t="s">
        <v>580</v>
      </c>
      <c r="F111" s="16">
        <v>3.0</v>
      </c>
      <c r="G111" s="16" t="s">
        <v>389</v>
      </c>
      <c r="H111" s="16" t="s">
        <v>581</v>
      </c>
      <c r="I111" s="16"/>
      <c r="J111" s="17"/>
      <c r="K111" s="16"/>
      <c r="L111" s="16"/>
      <c r="M111" s="12">
        <v>62.2</v>
      </c>
      <c r="N111" s="11">
        <v>65.8</v>
      </c>
      <c r="O111" s="11">
        <v>62.8</v>
      </c>
      <c r="Q111" s="11">
        <f t="shared" si="23"/>
        <v>63.6</v>
      </c>
      <c r="R111" s="12"/>
      <c r="S111" s="11">
        <f t="shared" si="1"/>
        <v>7.86163522</v>
      </c>
      <c r="T111" s="11">
        <f t="shared" si="2"/>
        <v>17.13836478</v>
      </c>
    </row>
    <row r="112" ht="15.75" customHeight="1">
      <c r="A112" s="11">
        <v>207.0</v>
      </c>
      <c r="E112" s="16" t="s">
        <v>582</v>
      </c>
      <c r="H112" s="11" t="s">
        <v>583</v>
      </c>
      <c r="J112" s="12">
        <v>67.96</v>
      </c>
      <c r="K112" s="11">
        <v>1.93</v>
      </c>
      <c r="L112" s="11">
        <v>2.35</v>
      </c>
      <c r="M112" s="12">
        <v>39.0</v>
      </c>
      <c r="N112" s="11">
        <v>41.7</v>
      </c>
      <c r="O112" s="11">
        <v>42.7</v>
      </c>
      <c r="P112" s="11">
        <v>43.1</v>
      </c>
      <c r="Q112" s="11">
        <f>AVERAGE(N112:P112)</f>
        <v>42.5</v>
      </c>
      <c r="R112" s="25"/>
      <c r="S112" s="11">
        <f t="shared" si="1"/>
        <v>11.76470588</v>
      </c>
      <c r="T112" s="11">
        <f t="shared" si="2"/>
        <v>13.23529412</v>
      </c>
    </row>
    <row r="113" ht="15.75" customHeight="1">
      <c r="A113" s="11">
        <v>132.0</v>
      </c>
      <c r="C113" s="11">
        <v>133.0</v>
      </c>
      <c r="D113" s="11" t="s">
        <v>387</v>
      </c>
      <c r="E113" s="16" t="s">
        <v>584</v>
      </c>
      <c r="F113" s="16">
        <v>3.0</v>
      </c>
      <c r="G113" s="16" t="s">
        <v>389</v>
      </c>
      <c r="H113" s="16" t="s">
        <v>585</v>
      </c>
      <c r="I113" s="16"/>
      <c r="J113" s="17"/>
      <c r="K113" s="16"/>
      <c r="L113" s="16"/>
      <c r="M113" s="12">
        <v>7.35</v>
      </c>
      <c r="N113" s="11">
        <v>7.17</v>
      </c>
      <c r="O113" s="11">
        <v>6.79</v>
      </c>
      <c r="Q113" s="11">
        <f>AVERAGE(M113:O113)</f>
        <v>7.103333333</v>
      </c>
      <c r="R113" s="18" t="s">
        <v>399</v>
      </c>
      <c r="S113" s="11">
        <f t="shared" si="1"/>
        <v>70.3894885</v>
      </c>
      <c r="T113" s="11">
        <f t="shared" si="2"/>
        <v>-45.3894885</v>
      </c>
    </row>
    <row r="114" ht="15.75" customHeight="1">
      <c r="A114" s="11">
        <v>262.0</v>
      </c>
      <c r="E114" s="16" t="s">
        <v>584</v>
      </c>
      <c r="H114" s="11" t="s">
        <v>586</v>
      </c>
      <c r="I114" s="11" t="s">
        <v>415</v>
      </c>
      <c r="J114" s="12">
        <v>110.7</v>
      </c>
      <c r="K114" s="11">
        <v>1.91</v>
      </c>
      <c r="L114" s="11">
        <v>2.26</v>
      </c>
      <c r="M114" s="12">
        <v>65.7</v>
      </c>
      <c r="N114" s="11">
        <v>61.0</v>
      </c>
      <c r="O114" s="20">
        <v>60.6</v>
      </c>
      <c r="Q114" s="11">
        <f>AVERAGE(M114:P114)</f>
        <v>62.43333333</v>
      </c>
      <c r="R114" s="12"/>
      <c r="S114" s="11">
        <f t="shared" si="1"/>
        <v>8.008542445</v>
      </c>
      <c r="T114" s="11">
        <f t="shared" si="2"/>
        <v>16.99145755</v>
      </c>
    </row>
    <row r="115" ht="15.75" customHeight="1">
      <c r="A115" s="11">
        <v>23.0</v>
      </c>
      <c r="C115" s="11">
        <v>23.0</v>
      </c>
      <c r="E115" s="16" t="s">
        <v>587</v>
      </c>
      <c r="F115" s="16">
        <v>3.0</v>
      </c>
      <c r="G115" s="16" t="s">
        <v>389</v>
      </c>
      <c r="H115" s="11" t="s">
        <v>588</v>
      </c>
      <c r="J115" s="12"/>
      <c r="M115" s="12">
        <v>133.0</v>
      </c>
      <c r="N115" s="11">
        <v>144.0</v>
      </c>
      <c r="O115" s="11">
        <v>137.0</v>
      </c>
      <c r="Q115" s="11">
        <f t="shared" ref="Q115:Q116" si="24">AVERAGE(M115:O115)</f>
        <v>138</v>
      </c>
      <c r="R115" s="12"/>
      <c r="S115" s="11">
        <f t="shared" si="1"/>
        <v>3.623188406</v>
      </c>
      <c r="T115" s="11">
        <f t="shared" si="2"/>
        <v>21.37681159</v>
      </c>
    </row>
    <row r="116" ht="15.75" customHeight="1">
      <c r="A116" s="11">
        <v>122.0</v>
      </c>
      <c r="C116" s="11">
        <v>123.0</v>
      </c>
      <c r="D116" s="11" t="s">
        <v>387</v>
      </c>
      <c r="E116" s="16" t="s">
        <v>589</v>
      </c>
      <c r="F116" s="16">
        <v>3.0</v>
      </c>
      <c r="G116" s="16" t="s">
        <v>389</v>
      </c>
      <c r="H116" s="16" t="s">
        <v>590</v>
      </c>
      <c r="I116" s="16"/>
      <c r="J116" s="17"/>
      <c r="K116" s="16"/>
      <c r="L116" s="16"/>
      <c r="M116" s="12">
        <v>3.12</v>
      </c>
      <c r="N116" s="11">
        <v>3.33</v>
      </c>
      <c r="O116" s="11">
        <v>3.18</v>
      </c>
      <c r="Q116" s="11">
        <f t="shared" si="24"/>
        <v>3.21</v>
      </c>
      <c r="R116" s="23" t="s">
        <v>399</v>
      </c>
      <c r="S116" s="11">
        <f t="shared" si="1"/>
        <v>155.7632399</v>
      </c>
      <c r="T116" s="11">
        <f t="shared" si="2"/>
        <v>-130.7632399</v>
      </c>
    </row>
    <row r="117" ht="15.75" customHeight="1">
      <c r="A117" s="11">
        <v>259.0</v>
      </c>
      <c r="E117" s="16" t="s">
        <v>589</v>
      </c>
      <c r="H117" s="11" t="s">
        <v>591</v>
      </c>
      <c r="J117" s="12">
        <v>161.2</v>
      </c>
      <c r="K117" s="11">
        <v>1.95</v>
      </c>
      <c r="L117" s="11">
        <v>1.83</v>
      </c>
      <c r="M117" s="12">
        <v>110.0</v>
      </c>
      <c r="N117" s="11">
        <v>102.0</v>
      </c>
      <c r="O117" s="20">
        <v>100.0</v>
      </c>
      <c r="Q117" s="11">
        <f>AVERAGE(M117:P117)</f>
        <v>104</v>
      </c>
      <c r="R117" s="12"/>
      <c r="S117" s="11">
        <f t="shared" si="1"/>
        <v>4.807692308</v>
      </c>
      <c r="T117" s="11">
        <f t="shared" si="2"/>
        <v>20.19230769</v>
      </c>
    </row>
    <row r="118" ht="15.75" customHeight="1">
      <c r="A118" s="11">
        <v>18.0</v>
      </c>
      <c r="C118" s="11">
        <v>18.0</v>
      </c>
      <c r="E118" s="16" t="s">
        <v>592</v>
      </c>
      <c r="F118" s="16">
        <v>3.0</v>
      </c>
      <c r="G118" s="16" t="s">
        <v>389</v>
      </c>
      <c r="H118" s="11" t="s">
        <v>593</v>
      </c>
      <c r="J118" s="12"/>
      <c r="M118" s="12">
        <v>17.5</v>
      </c>
      <c r="N118" s="11">
        <v>17.9</v>
      </c>
      <c r="O118" s="11">
        <v>17.5</v>
      </c>
      <c r="P118" s="13"/>
      <c r="Q118" s="11">
        <f t="shared" ref="Q118:Q123" si="25">AVERAGE(M118:O118)</f>
        <v>17.63333333</v>
      </c>
      <c r="R118" s="25"/>
      <c r="S118" s="11">
        <f t="shared" si="1"/>
        <v>28.35538752</v>
      </c>
      <c r="T118" s="11">
        <f t="shared" si="2"/>
        <v>-3.355387524</v>
      </c>
      <c r="U118" s="13"/>
      <c r="V118" s="13"/>
      <c r="W118" s="13"/>
      <c r="X118" s="13"/>
      <c r="Y118" s="13"/>
      <c r="Z118" s="13"/>
      <c r="AA118" s="13"/>
      <c r="AB118" s="13"/>
    </row>
    <row r="119" ht="15.75" customHeight="1">
      <c r="A119" s="11">
        <v>30.0</v>
      </c>
      <c r="C119" s="11">
        <v>30.0</v>
      </c>
      <c r="E119" s="22" t="s">
        <v>594</v>
      </c>
      <c r="F119" s="16">
        <v>2.0</v>
      </c>
      <c r="G119" s="16" t="s">
        <v>389</v>
      </c>
      <c r="H119" s="11" t="s">
        <v>595</v>
      </c>
      <c r="J119" s="12"/>
      <c r="M119" s="12">
        <v>290.0</v>
      </c>
      <c r="N119" s="11">
        <v>305.0</v>
      </c>
      <c r="O119" s="11" t="s">
        <v>596</v>
      </c>
      <c r="Q119" s="11">
        <f t="shared" si="25"/>
        <v>297.5</v>
      </c>
      <c r="R119" s="25"/>
      <c r="S119" s="11">
        <f t="shared" si="1"/>
        <v>1.680672269</v>
      </c>
      <c r="T119" s="11">
        <f t="shared" si="2"/>
        <v>23.31932773</v>
      </c>
    </row>
    <row r="120" ht="15.75" customHeight="1">
      <c r="A120" s="11">
        <v>73.0</v>
      </c>
      <c r="B120" s="13"/>
      <c r="C120" s="13">
        <v>74.0</v>
      </c>
      <c r="D120" s="13" t="s">
        <v>387</v>
      </c>
      <c r="E120" s="21" t="s">
        <v>594</v>
      </c>
      <c r="F120" s="14">
        <v>2.0</v>
      </c>
      <c r="G120" s="14" t="s">
        <v>389</v>
      </c>
      <c r="H120" s="14" t="s">
        <v>597</v>
      </c>
      <c r="I120" s="14"/>
      <c r="J120" s="24"/>
      <c r="K120" s="14"/>
      <c r="L120" s="14"/>
      <c r="M120" s="15">
        <v>11.1</v>
      </c>
      <c r="N120" s="13">
        <v>11.3</v>
      </c>
      <c r="O120" s="13">
        <v>10.7</v>
      </c>
      <c r="P120" s="13"/>
      <c r="Q120" s="13">
        <f t="shared" si="25"/>
        <v>11.03333333</v>
      </c>
      <c r="R120" s="15" t="s">
        <v>394</v>
      </c>
      <c r="S120" s="13">
        <f t="shared" si="1"/>
        <v>45.31722054</v>
      </c>
      <c r="T120" s="13">
        <f t="shared" si="2"/>
        <v>-20.31722054</v>
      </c>
      <c r="U120" s="13"/>
      <c r="V120" s="13"/>
      <c r="W120" s="13"/>
      <c r="X120" s="13"/>
      <c r="Y120" s="13"/>
      <c r="Z120" s="13"/>
      <c r="AA120" s="13"/>
      <c r="AB120" s="13"/>
    </row>
    <row r="121" ht="15.75" customHeight="1">
      <c r="A121" s="11">
        <v>168.0</v>
      </c>
      <c r="B121" s="13"/>
      <c r="C121" s="13">
        <v>169.0</v>
      </c>
      <c r="D121" s="13" t="s">
        <v>387</v>
      </c>
      <c r="E121" s="21" t="s">
        <v>594</v>
      </c>
      <c r="F121" s="14">
        <v>1.0</v>
      </c>
      <c r="G121" s="14" t="s">
        <v>389</v>
      </c>
      <c r="H121" s="13">
        <v>301.0</v>
      </c>
      <c r="I121" s="13"/>
      <c r="J121" s="15"/>
      <c r="K121" s="13"/>
      <c r="L121" s="13"/>
      <c r="M121" s="15">
        <v>14.8</v>
      </c>
      <c r="N121" s="13">
        <v>14.6</v>
      </c>
      <c r="O121" s="13">
        <v>13.5</v>
      </c>
      <c r="P121" s="13"/>
      <c r="Q121" s="13">
        <f t="shared" si="25"/>
        <v>14.3</v>
      </c>
      <c r="R121" s="26" t="s">
        <v>394</v>
      </c>
      <c r="S121" s="13">
        <f t="shared" si="1"/>
        <v>34.96503497</v>
      </c>
      <c r="T121" s="13">
        <f t="shared" si="2"/>
        <v>-9.965034965</v>
      </c>
      <c r="U121" s="13"/>
      <c r="V121" s="13"/>
      <c r="W121" s="13"/>
      <c r="X121" s="13"/>
      <c r="Y121" s="13"/>
      <c r="Z121" s="13"/>
      <c r="AA121" s="13"/>
      <c r="AB121" s="13"/>
    </row>
    <row r="122" ht="15.75" customHeight="1">
      <c r="A122" s="11">
        <v>2.0</v>
      </c>
      <c r="C122" s="11">
        <v>2.0</v>
      </c>
      <c r="D122" s="11" t="s">
        <v>387</v>
      </c>
      <c r="E122" s="16" t="s">
        <v>598</v>
      </c>
      <c r="F122" s="16">
        <v>2.0</v>
      </c>
      <c r="G122" s="16" t="s">
        <v>389</v>
      </c>
      <c r="H122" s="11" t="s">
        <v>599</v>
      </c>
      <c r="J122" s="12"/>
      <c r="M122" s="12">
        <v>164.0</v>
      </c>
      <c r="N122" s="11">
        <v>166.0</v>
      </c>
      <c r="O122" s="11">
        <v>164.0</v>
      </c>
      <c r="P122" s="13"/>
      <c r="Q122" s="11">
        <f t="shared" si="25"/>
        <v>164.6666667</v>
      </c>
      <c r="R122" s="25"/>
      <c r="S122" s="11">
        <f t="shared" si="1"/>
        <v>3.036437247</v>
      </c>
      <c r="T122" s="11">
        <f t="shared" si="2"/>
        <v>21.96356275</v>
      </c>
      <c r="U122" s="13"/>
      <c r="V122" s="13"/>
      <c r="W122" s="13"/>
      <c r="X122" s="13"/>
      <c r="Y122" s="13"/>
      <c r="Z122" s="13"/>
      <c r="AA122" s="13"/>
      <c r="AB122" s="13"/>
    </row>
    <row r="123" ht="15.75" customHeight="1">
      <c r="A123" s="11">
        <v>134.0</v>
      </c>
      <c r="C123" s="11">
        <v>135.0</v>
      </c>
      <c r="D123" s="11" t="s">
        <v>387</v>
      </c>
      <c r="E123" s="16" t="s">
        <v>600</v>
      </c>
      <c r="F123" s="16">
        <v>2.0</v>
      </c>
      <c r="G123" s="16" t="s">
        <v>389</v>
      </c>
      <c r="H123" s="16" t="s">
        <v>601</v>
      </c>
      <c r="I123" s="16"/>
      <c r="J123" s="17"/>
      <c r="K123" s="16"/>
      <c r="L123" s="16"/>
      <c r="M123" s="12">
        <v>35.9</v>
      </c>
      <c r="N123" s="11">
        <v>37.2</v>
      </c>
      <c r="O123" s="11">
        <v>35.2</v>
      </c>
      <c r="Q123" s="11">
        <f t="shared" si="25"/>
        <v>36.1</v>
      </c>
      <c r="R123" s="25"/>
      <c r="S123" s="11">
        <f t="shared" si="1"/>
        <v>13.85041551</v>
      </c>
      <c r="T123" s="11">
        <f t="shared" si="2"/>
        <v>11.14958449</v>
      </c>
    </row>
    <row r="124" ht="15.75" customHeight="1">
      <c r="A124" s="11">
        <v>204.0</v>
      </c>
      <c r="E124" s="16" t="s">
        <v>602</v>
      </c>
      <c r="H124" s="11" t="s">
        <v>603</v>
      </c>
      <c r="J124" s="12">
        <v>141.0</v>
      </c>
      <c r="K124" s="11">
        <v>1.9</v>
      </c>
      <c r="L124" s="11">
        <v>2.29</v>
      </c>
      <c r="M124" s="12">
        <v>50.3</v>
      </c>
      <c r="N124" s="11">
        <v>58.8</v>
      </c>
      <c r="O124" s="11">
        <v>61.7</v>
      </c>
      <c r="P124" s="11">
        <v>62.8</v>
      </c>
      <c r="Q124" s="11">
        <f>AVERAGE(N124:P124)</f>
        <v>61.1</v>
      </c>
      <c r="R124" s="25"/>
      <c r="S124" s="11">
        <f t="shared" si="1"/>
        <v>8.183306056</v>
      </c>
      <c r="T124" s="11">
        <f t="shared" si="2"/>
        <v>16.81669394</v>
      </c>
    </row>
    <row r="125" ht="15.75" customHeight="1">
      <c r="A125" s="11">
        <v>27.0</v>
      </c>
      <c r="C125" s="11">
        <v>27.0</v>
      </c>
      <c r="E125" s="16" t="s">
        <v>604</v>
      </c>
      <c r="F125" s="16">
        <v>2.0</v>
      </c>
      <c r="G125" s="16" t="s">
        <v>389</v>
      </c>
      <c r="H125" s="11" t="s">
        <v>605</v>
      </c>
      <c r="J125" s="12"/>
      <c r="M125" s="12">
        <v>84.4</v>
      </c>
      <c r="N125" s="11">
        <v>86.2</v>
      </c>
      <c r="O125" s="11">
        <v>24.6</v>
      </c>
      <c r="Q125" s="11">
        <f t="shared" ref="Q125:Q130" si="26">AVERAGE(M125:O125)</f>
        <v>65.06666667</v>
      </c>
      <c r="R125" s="12"/>
      <c r="S125" s="11">
        <f t="shared" si="1"/>
        <v>7.68442623</v>
      </c>
      <c r="T125" s="11">
        <f t="shared" si="2"/>
        <v>17.31557377</v>
      </c>
    </row>
    <row r="126" ht="15.75" customHeight="1">
      <c r="A126" s="11">
        <v>31.0</v>
      </c>
      <c r="B126" s="13"/>
      <c r="C126" s="13">
        <v>31.0</v>
      </c>
      <c r="D126" s="13" t="s">
        <v>387</v>
      </c>
      <c r="E126" s="21" t="s">
        <v>604</v>
      </c>
      <c r="F126" s="14">
        <v>1.0</v>
      </c>
      <c r="G126" s="14" t="s">
        <v>389</v>
      </c>
      <c r="H126" s="13" t="s">
        <v>606</v>
      </c>
      <c r="I126" s="13"/>
      <c r="J126" s="15"/>
      <c r="K126" s="13"/>
      <c r="L126" s="13"/>
      <c r="M126" s="15">
        <v>9.77</v>
      </c>
      <c r="N126" s="13">
        <v>10.1</v>
      </c>
      <c r="O126" s="13">
        <v>9.61</v>
      </c>
      <c r="P126" s="13"/>
      <c r="Q126" s="13">
        <f t="shared" si="26"/>
        <v>9.826666667</v>
      </c>
      <c r="R126" s="26" t="s">
        <v>394</v>
      </c>
      <c r="S126" s="13">
        <f t="shared" si="1"/>
        <v>50.88195387</v>
      </c>
      <c r="T126" s="13">
        <f t="shared" si="2"/>
        <v>-25.88195387</v>
      </c>
      <c r="U126" s="13"/>
      <c r="V126" s="13"/>
      <c r="W126" s="13"/>
      <c r="X126" s="13"/>
      <c r="Y126" s="13"/>
      <c r="Z126" s="13"/>
      <c r="AA126" s="13"/>
      <c r="AB126" s="13"/>
    </row>
    <row r="127" ht="15.75" customHeight="1">
      <c r="A127" s="11">
        <v>69.0</v>
      </c>
      <c r="C127" s="11">
        <v>70.0</v>
      </c>
      <c r="D127" s="11" t="s">
        <v>387</v>
      </c>
      <c r="E127" s="22" t="s">
        <v>604</v>
      </c>
      <c r="F127" s="16">
        <v>2.0</v>
      </c>
      <c r="G127" s="16" t="s">
        <v>389</v>
      </c>
      <c r="H127" s="16" t="s">
        <v>607</v>
      </c>
      <c r="I127" s="16"/>
      <c r="J127" s="17"/>
      <c r="K127" s="16"/>
      <c r="L127" s="16"/>
      <c r="M127" s="12">
        <v>79.8</v>
      </c>
      <c r="N127" s="11">
        <v>80.3</v>
      </c>
      <c r="O127" s="11">
        <v>78.3</v>
      </c>
      <c r="Q127" s="11">
        <f t="shared" si="26"/>
        <v>79.46666667</v>
      </c>
      <c r="R127" s="12"/>
      <c r="S127" s="11">
        <f t="shared" si="1"/>
        <v>6.291946309</v>
      </c>
      <c r="T127" s="11">
        <f t="shared" si="2"/>
        <v>18.70805369</v>
      </c>
    </row>
    <row r="128" ht="15.75" customHeight="1">
      <c r="A128" s="11">
        <v>84.0</v>
      </c>
      <c r="C128" s="11">
        <v>85.0</v>
      </c>
      <c r="D128" s="11" t="s">
        <v>387</v>
      </c>
      <c r="E128" s="16" t="s">
        <v>608</v>
      </c>
      <c r="F128" s="16">
        <v>1.0</v>
      </c>
      <c r="G128" s="16" t="s">
        <v>389</v>
      </c>
      <c r="H128" s="16" t="s">
        <v>609</v>
      </c>
      <c r="I128" s="16"/>
      <c r="J128" s="17"/>
      <c r="K128" s="16"/>
      <c r="L128" s="16"/>
      <c r="M128" s="12">
        <v>8.6</v>
      </c>
      <c r="N128" s="11">
        <v>5.84</v>
      </c>
      <c r="O128" s="11">
        <v>4.86</v>
      </c>
      <c r="Q128" s="11">
        <f t="shared" si="26"/>
        <v>6.433333333</v>
      </c>
      <c r="R128" s="25"/>
      <c r="S128" s="11">
        <f t="shared" si="1"/>
        <v>77.72020725</v>
      </c>
      <c r="T128" s="11">
        <f t="shared" si="2"/>
        <v>-52.72020725</v>
      </c>
    </row>
    <row r="129" ht="15.75" customHeight="1">
      <c r="A129" s="11">
        <v>67.0</v>
      </c>
      <c r="B129" s="13"/>
      <c r="C129" s="13">
        <v>68.0</v>
      </c>
      <c r="D129" s="13" t="s">
        <v>387</v>
      </c>
      <c r="E129" s="21" t="s">
        <v>610</v>
      </c>
      <c r="F129" s="14">
        <v>2.0</v>
      </c>
      <c r="G129" s="14" t="s">
        <v>389</v>
      </c>
      <c r="H129" s="14" t="s">
        <v>611</v>
      </c>
      <c r="I129" s="14"/>
      <c r="J129" s="24"/>
      <c r="K129" s="14"/>
      <c r="L129" s="14"/>
      <c r="M129" s="15">
        <v>2.99</v>
      </c>
      <c r="N129" s="13">
        <v>3.04</v>
      </c>
      <c r="O129" s="13">
        <v>2.98</v>
      </c>
      <c r="P129" s="13"/>
      <c r="Q129" s="13">
        <f t="shared" si="26"/>
        <v>3.003333333</v>
      </c>
      <c r="R129" s="26" t="s">
        <v>394</v>
      </c>
      <c r="S129" s="13">
        <f t="shared" si="1"/>
        <v>166.481687</v>
      </c>
      <c r="T129" s="13">
        <f t="shared" si="2"/>
        <v>-141.481687</v>
      </c>
      <c r="U129" s="13"/>
      <c r="V129" s="13"/>
      <c r="W129" s="13"/>
      <c r="X129" s="13"/>
      <c r="Y129" s="13"/>
      <c r="Z129" s="13"/>
      <c r="AA129" s="13"/>
      <c r="AB129" s="13"/>
    </row>
    <row r="130" ht="15.75" customHeight="1">
      <c r="A130" s="11">
        <v>175.0</v>
      </c>
      <c r="C130" s="11">
        <v>176.0</v>
      </c>
      <c r="D130" s="11" t="s">
        <v>387</v>
      </c>
      <c r="E130" s="22" t="s">
        <v>610</v>
      </c>
      <c r="F130" s="16">
        <v>1.0</v>
      </c>
      <c r="G130" s="16" t="s">
        <v>389</v>
      </c>
      <c r="H130" s="11">
        <v>308.0</v>
      </c>
      <c r="J130" s="12"/>
      <c r="M130" s="12">
        <v>22.5</v>
      </c>
      <c r="N130" s="11">
        <v>22.5</v>
      </c>
      <c r="O130" s="11">
        <v>17.5</v>
      </c>
      <c r="Q130" s="11">
        <f t="shared" si="26"/>
        <v>20.83333333</v>
      </c>
      <c r="R130" s="25"/>
      <c r="S130" s="11">
        <f t="shared" si="1"/>
        <v>24</v>
      </c>
      <c r="T130" s="11">
        <f t="shared" si="2"/>
        <v>1</v>
      </c>
    </row>
    <row r="131" ht="15.75" customHeight="1">
      <c r="A131" s="11">
        <v>230.0</v>
      </c>
      <c r="E131" s="16" t="s">
        <v>610</v>
      </c>
      <c r="H131" s="11" t="s">
        <v>611</v>
      </c>
      <c r="J131" s="12">
        <v>69.83</v>
      </c>
      <c r="K131" s="11">
        <v>1.91</v>
      </c>
      <c r="L131" s="11">
        <v>2.2</v>
      </c>
      <c r="M131" s="12">
        <v>38.1</v>
      </c>
      <c r="N131" s="11">
        <v>39.6</v>
      </c>
      <c r="O131" s="11">
        <v>41.1</v>
      </c>
      <c r="P131" s="11">
        <v>40.5</v>
      </c>
      <c r="Q131" s="11">
        <f>AVERAGE(N131:P131)</f>
        <v>40.4</v>
      </c>
      <c r="R131" s="12"/>
      <c r="S131" s="11">
        <f t="shared" si="1"/>
        <v>12.37623762</v>
      </c>
      <c r="T131" s="11">
        <f t="shared" si="2"/>
        <v>12.62376238</v>
      </c>
    </row>
    <row r="132" ht="15.75" customHeight="1">
      <c r="A132" s="11">
        <v>88.0</v>
      </c>
      <c r="C132" s="11">
        <v>89.0</v>
      </c>
      <c r="D132" s="11" t="s">
        <v>387</v>
      </c>
      <c r="E132" s="16" t="s">
        <v>612</v>
      </c>
      <c r="F132" s="16">
        <v>1.0</v>
      </c>
      <c r="G132" s="16" t="s">
        <v>389</v>
      </c>
      <c r="H132" s="16" t="s">
        <v>613</v>
      </c>
      <c r="I132" s="16"/>
      <c r="J132" s="17"/>
      <c r="K132" s="16"/>
      <c r="L132" s="16"/>
      <c r="M132" s="12">
        <v>23.8</v>
      </c>
      <c r="N132" s="11">
        <v>24.6</v>
      </c>
      <c r="O132" s="11">
        <v>24.3</v>
      </c>
      <c r="Q132" s="11">
        <f t="shared" ref="Q132:Q134" si="27">AVERAGE(M132:O132)</f>
        <v>24.23333333</v>
      </c>
      <c r="R132" s="12"/>
      <c r="S132" s="11">
        <f t="shared" si="1"/>
        <v>20.63273728</v>
      </c>
      <c r="T132" s="11">
        <f t="shared" si="2"/>
        <v>4.367262724</v>
      </c>
    </row>
    <row r="133" ht="15.75" customHeight="1">
      <c r="A133" s="11">
        <v>16.0</v>
      </c>
      <c r="C133" s="11">
        <v>16.0</v>
      </c>
      <c r="E133" s="16" t="s">
        <v>614</v>
      </c>
      <c r="F133" s="16">
        <v>2.0</v>
      </c>
      <c r="G133" s="16" t="s">
        <v>389</v>
      </c>
      <c r="H133" s="11" t="s">
        <v>615</v>
      </c>
      <c r="J133" s="12"/>
      <c r="M133" s="12">
        <v>21.2</v>
      </c>
      <c r="N133" s="11">
        <v>21.8</v>
      </c>
      <c r="O133" s="11">
        <v>21.2</v>
      </c>
      <c r="Q133" s="11">
        <f t="shared" si="27"/>
        <v>21.4</v>
      </c>
      <c r="R133" s="25"/>
      <c r="S133" s="11">
        <f t="shared" si="1"/>
        <v>23.36448598</v>
      </c>
      <c r="T133" s="11">
        <f t="shared" si="2"/>
        <v>1.635514019</v>
      </c>
    </row>
    <row r="134" ht="15.75" customHeight="1">
      <c r="A134" s="11">
        <v>160.0</v>
      </c>
      <c r="C134" s="11">
        <v>161.0</v>
      </c>
      <c r="D134" s="11" t="s">
        <v>387</v>
      </c>
      <c r="E134" s="16" t="s">
        <v>614</v>
      </c>
      <c r="F134" s="16">
        <v>2.0</v>
      </c>
      <c r="G134" s="16" t="s">
        <v>389</v>
      </c>
      <c r="H134" s="16" t="s">
        <v>616</v>
      </c>
      <c r="I134" s="16"/>
      <c r="J134" s="17"/>
      <c r="K134" s="16"/>
      <c r="L134" s="16"/>
      <c r="M134" s="12">
        <v>95.1</v>
      </c>
      <c r="N134" s="11">
        <v>100.0</v>
      </c>
      <c r="O134" s="11">
        <v>97.6</v>
      </c>
      <c r="Q134" s="11">
        <f t="shared" si="27"/>
        <v>97.56666667</v>
      </c>
      <c r="R134" s="25"/>
      <c r="S134" s="11">
        <f t="shared" si="1"/>
        <v>5.124701059</v>
      </c>
      <c r="T134" s="11">
        <f t="shared" si="2"/>
        <v>19.87529894</v>
      </c>
    </row>
    <row r="135" ht="15.75" customHeight="1">
      <c r="A135" s="11">
        <v>209.0</v>
      </c>
      <c r="E135" s="16" t="s">
        <v>614</v>
      </c>
      <c r="H135" s="11" t="s">
        <v>617</v>
      </c>
      <c r="J135" s="12">
        <v>59.09</v>
      </c>
      <c r="K135" s="11">
        <v>1.87</v>
      </c>
      <c r="L135" s="11">
        <v>1.87</v>
      </c>
      <c r="M135" s="12">
        <v>36.4</v>
      </c>
      <c r="N135" s="11">
        <v>38.3</v>
      </c>
      <c r="O135" s="11">
        <v>38.8</v>
      </c>
      <c r="P135" s="11">
        <v>38.6</v>
      </c>
      <c r="Q135" s="11">
        <f t="shared" ref="Q135:Q136" si="28">AVERAGE(N135:P135)</f>
        <v>38.56666667</v>
      </c>
      <c r="R135" s="12"/>
      <c r="S135" s="11">
        <f t="shared" si="1"/>
        <v>12.96456353</v>
      </c>
      <c r="T135" s="11">
        <f t="shared" si="2"/>
        <v>12.03543647</v>
      </c>
    </row>
    <row r="136" ht="15.75" customHeight="1">
      <c r="A136" s="11">
        <v>220.0</v>
      </c>
      <c r="E136" s="19" t="s">
        <v>618</v>
      </c>
      <c r="H136" s="11" t="s">
        <v>619</v>
      </c>
      <c r="J136" s="12">
        <v>117.8</v>
      </c>
      <c r="K136" s="11">
        <v>1.93</v>
      </c>
      <c r="L136" s="11">
        <v>2.31</v>
      </c>
      <c r="M136" s="12">
        <v>42.9</v>
      </c>
      <c r="N136" s="11">
        <v>49.5</v>
      </c>
      <c r="O136" s="11">
        <v>53.0</v>
      </c>
      <c r="P136" s="11">
        <v>52.7</v>
      </c>
      <c r="Q136" s="11">
        <f t="shared" si="28"/>
        <v>51.73333333</v>
      </c>
      <c r="R136" s="12"/>
      <c r="S136" s="11">
        <f t="shared" si="1"/>
        <v>9.664948454</v>
      </c>
      <c r="T136" s="11">
        <f t="shared" si="2"/>
        <v>15.33505155</v>
      </c>
    </row>
    <row r="137" ht="15.75" customHeight="1">
      <c r="A137" s="11">
        <v>96.0</v>
      </c>
      <c r="C137" s="11">
        <v>97.0</v>
      </c>
      <c r="D137" s="11" t="s">
        <v>387</v>
      </c>
      <c r="E137" s="16" t="s">
        <v>620</v>
      </c>
      <c r="F137" s="16">
        <v>1.0</v>
      </c>
      <c r="G137" s="16" t="s">
        <v>389</v>
      </c>
      <c r="H137" s="16" t="s">
        <v>621</v>
      </c>
      <c r="I137" s="16"/>
      <c r="J137" s="17"/>
      <c r="K137" s="16"/>
      <c r="L137" s="16"/>
      <c r="M137" s="12">
        <v>2.3</v>
      </c>
      <c r="N137" s="11">
        <v>2.34</v>
      </c>
      <c r="O137" s="11">
        <v>2.2</v>
      </c>
      <c r="P137" s="13"/>
      <c r="Q137" s="11">
        <f>AVERAGE(M137:O137)</f>
        <v>2.28</v>
      </c>
      <c r="R137" s="18" t="s">
        <v>399</v>
      </c>
      <c r="S137" s="11">
        <f t="shared" si="1"/>
        <v>219.2982456</v>
      </c>
      <c r="T137" s="11">
        <f t="shared" si="2"/>
        <v>-194.2982456</v>
      </c>
      <c r="U137" s="13"/>
      <c r="V137" s="13"/>
      <c r="W137" s="13"/>
      <c r="X137" s="13"/>
      <c r="Y137" s="13"/>
      <c r="Z137" s="13"/>
      <c r="AA137" s="13"/>
      <c r="AB137" s="13"/>
    </row>
    <row r="138" ht="15.75" customHeight="1">
      <c r="A138" s="11">
        <v>242.0</v>
      </c>
      <c r="E138" s="16" t="s">
        <v>620</v>
      </c>
      <c r="H138" s="11" t="s">
        <v>622</v>
      </c>
      <c r="J138" s="12">
        <v>113.1</v>
      </c>
      <c r="K138" s="11">
        <v>1.98</v>
      </c>
      <c r="L138" s="11">
        <v>2.17</v>
      </c>
      <c r="M138" s="12">
        <v>67.4</v>
      </c>
      <c r="N138" s="11">
        <v>60.7</v>
      </c>
      <c r="O138" s="20">
        <v>60.4</v>
      </c>
      <c r="Q138" s="11">
        <f>AVERAGE(M138:P138)</f>
        <v>62.83333333</v>
      </c>
      <c r="R138" s="25"/>
      <c r="S138" s="11">
        <f t="shared" si="1"/>
        <v>7.957559682</v>
      </c>
      <c r="T138" s="11">
        <f t="shared" si="2"/>
        <v>17.04244032</v>
      </c>
    </row>
    <row r="139" ht="15.75" customHeight="1">
      <c r="A139" s="11">
        <v>49.0</v>
      </c>
      <c r="C139" s="11">
        <v>50.0</v>
      </c>
      <c r="D139" s="11" t="s">
        <v>387</v>
      </c>
      <c r="E139" s="19" t="s">
        <v>623</v>
      </c>
      <c r="F139" s="16">
        <v>1.0</v>
      </c>
      <c r="G139" s="16" t="s">
        <v>389</v>
      </c>
      <c r="H139" s="16" t="s">
        <v>624</v>
      </c>
      <c r="I139" s="16"/>
      <c r="J139" s="17"/>
      <c r="K139" s="16"/>
      <c r="L139" s="16"/>
      <c r="M139" s="12">
        <v>11.6</v>
      </c>
      <c r="N139" s="11">
        <v>11.7</v>
      </c>
      <c r="O139" s="11">
        <v>11.6</v>
      </c>
      <c r="P139" s="13"/>
      <c r="Q139" s="11">
        <f t="shared" ref="Q139:Q140" si="29">AVERAGE(M139:O139)</f>
        <v>11.63333333</v>
      </c>
      <c r="R139" s="18" t="s">
        <v>399</v>
      </c>
      <c r="S139" s="11">
        <f t="shared" si="1"/>
        <v>42.97994269</v>
      </c>
      <c r="T139" s="11">
        <f t="shared" si="2"/>
        <v>-17.97994269</v>
      </c>
      <c r="U139" s="13"/>
      <c r="V139" s="13"/>
      <c r="W139" s="13"/>
      <c r="X139" s="13"/>
      <c r="Y139" s="13"/>
      <c r="Z139" s="13"/>
      <c r="AA139" s="13"/>
      <c r="AB139" s="13"/>
    </row>
    <row r="140" ht="15.75" customHeight="1">
      <c r="A140" s="11">
        <v>62.0</v>
      </c>
      <c r="C140" s="11">
        <v>63.0</v>
      </c>
      <c r="D140" s="11" t="s">
        <v>387</v>
      </c>
      <c r="E140" s="19" t="s">
        <v>623</v>
      </c>
      <c r="F140" s="16">
        <v>2.0</v>
      </c>
      <c r="G140" s="16" t="s">
        <v>389</v>
      </c>
      <c r="H140" s="16" t="s">
        <v>625</v>
      </c>
      <c r="I140" s="16"/>
      <c r="J140" s="17"/>
      <c r="K140" s="16"/>
      <c r="L140" s="16"/>
      <c r="M140" s="12">
        <v>5.02</v>
      </c>
      <c r="N140" s="11">
        <v>5.09</v>
      </c>
      <c r="O140" s="11">
        <v>4.86</v>
      </c>
      <c r="Q140" s="11">
        <f t="shared" si="29"/>
        <v>4.99</v>
      </c>
      <c r="R140" s="18" t="s">
        <v>399</v>
      </c>
      <c r="S140" s="11">
        <f t="shared" si="1"/>
        <v>100.2004008</v>
      </c>
      <c r="T140" s="11">
        <f t="shared" si="2"/>
        <v>-75.2004008</v>
      </c>
    </row>
    <row r="141" ht="15.75" customHeight="1">
      <c r="A141" s="11">
        <v>229.0</v>
      </c>
      <c r="E141" s="16" t="s">
        <v>623</v>
      </c>
      <c r="H141" s="11" t="s">
        <v>625</v>
      </c>
      <c r="J141" s="12">
        <v>88.17</v>
      </c>
      <c r="K141" s="11">
        <v>1.95</v>
      </c>
      <c r="L141" s="11">
        <v>2.3</v>
      </c>
      <c r="M141" s="12">
        <v>88.9</v>
      </c>
      <c r="N141" s="11">
        <v>92.8</v>
      </c>
      <c r="O141" s="11">
        <v>96.8</v>
      </c>
      <c r="P141" s="11">
        <v>95.5</v>
      </c>
      <c r="Q141" s="11">
        <f>AVERAGE(N141:P141)</f>
        <v>95.03333333</v>
      </c>
      <c r="R141" s="25"/>
      <c r="S141" s="11">
        <f t="shared" si="1"/>
        <v>5.26131182</v>
      </c>
      <c r="T141" s="11">
        <f t="shared" si="2"/>
        <v>19.73868818</v>
      </c>
    </row>
    <row r="142" ht="15.75" customHeight="1">
      <c r="A142" s="11">
        <v>250.0</v>
      </c>
      <c r="E142" s="19" t="s">
        <v>623</v>
      </c>
      <c r="H142" s="11" t="s">
        <v>626</v>
      </c>
      <c r="I142" s="11" t="s">
        <v>415</v>
      </c>
      <c r="J142" s="12">
        <v>12.69</v>
      </c>
      <c r="K142" s="11">
        <v>1.92</v>
      </c>
      <c r="L142" s="11">
        <v>1.98</v>
      </c>
      <c r="M142" s="12">
        <v>3.28</v>
      </c>
      <c r="N142" s="11">
        <v>2.88</v>
      </c>
      <c r="O142" s="20">
        <v>2.81</v>
      </c>
      <c r="Q142" s="11">
        <f>AVERAGE(M142:P142)</f>
        <v>2.99</v>
      </c>
      <c r="R142" s="12"/>
      <c r="S142" s="11">
        <f t="shared" si="1"/>
        <v>167.2240803</v>
      </c>
      <c r="T142" s="11">
        <f t="shared" si="2"/>
        <v>-142.2240803</v>
      </c>
    </row>
    <row r="143" ht="15.75" customHeight="1">
      <c r="A143" s="11">
        <v>91.0</v>
      </c>
      <c r="C143" s="11">
        <v>92.0</v>
      </c>
      <c r="D143" s="11" t="s">
        <v>387</v>
      </c>
      <c r="E143" s="16" t="s">
        <v>627</v>
      </c>
      <c r="F143" s="16">
        <v>1.0</v>
      </c>
      <c r="G143" s="16" t="s">
        <v>389</v>
      </c>
      <c r="H143" s="16" t="s">
        <v>628</v>
      </c>
      <c r="I143" s="16"/>
      <c r="J143" s="17"/>
      <c r="K143" s="16"/>
      <c r="L143" s="16"/>
      <c r="M143" s="12">
        <v>2.41</v>
      </c>
      <c r="N143" s="11">
        <v>1.54</v>
      </c>
      <c r="O143" s="11">
        <v>1.26</v>
      </c>
      <c r="Q143" s="11">
        <f>AVERAGE(M143:O143)</f>
        <v>1.736666667</v>
      </c>
      <c r="R143" s="18" t="s">
        <v>399</v>
      </c>
      <c r="S143" s="11">
        <f t="shared" si="1"/>
        <v>287.9078695</v>
      </c>
      <c r="T143" s="11">
        <f t="shared" si="2"/>
        <v>-262.9078695</v>
      </c>
    </row>
    <row r="144" ht="15.75" customHeight="1">
      <c r="A144" s="11">
        <v>243.0</v>
      </c>
      <c r="E144" s="16" t="s">
        <v>627</v>
      </c>
      <c r="H144" s="11" t="s">
        <v>629</v>
      </c>
      <c r="I144" s="11" t="s">
        <v>415</v>
      </c>
      <c r="J144" s="12">
        <v>63.53</v>
      </c>
      <c r="K144" s="11">
        <v>1.91</v>
      </c>
      <c r="L144" s="11">
        <v>2.2</v>
      </c>
      <c r="M144" s="12">
        <v>26.1</v>
      </c>
      <c r="N144" s="11">
        <v>23.3</v>
      </c>
      <c r="O144" s="20">
        <v>23.4</v>
      </c>
      <c r="Q144" s="11">
        <f>AVERAGE(M144:P144)</f>
        <v>24.26666667</v>
      </c>
      <c r="R144" s="12"/>
      <c r="S144" s="11">
        <f t="shared" si="1"/>
        <v>20.6043956</v>
      </c>
      <c r="T144" s="11">
        <f t="shared" si="2"/>
        <v>4.395604396</v>
      </c>
    </row>
    <row r="145" ht="15.75" customHeight="1">
      <c r="A145" s="11">
        <v>38.0</v>
      </c>
      <c r="C145" s="11">
        <v>38.0</v>
      </c>
      <c r="D145" s="11" t="s">
        <v>387</v>
      </c>
      <c r="E145" s="19" t="s">
        <v>630</v>
      </c>
      <c r="F145" s="16">
        <v>1.0</v>
      </c>
      <c r="G145" s="16" t="s">
        <v>389</v>
      </c>
      <c r="H145" s="16" t="s">
        <v>631</v>
      </c>
      <c r="I145" s="16"/>
      <c r="J145" s="17"/>
      <c r="K145" s="16"/>
      <c r="L145" s="16"/>
      <c r="M145" s="12">
        <v>80.1</v>
      </c>
      <c r="N145" s="11">
        <v>82.8</v>
      </c>
      <c r="O145" s="11">
        <v>80.0</v>
      </c>
      <c r="Q145" s="11">
        <f t="shared" ref="Q145:Q159" si="30">AVERAGE(M145:O145)</f>
        <v>80.96666667</v>
      </c>
      <c r="R145" s="12"/>
      <c r="S145" s="11">
        <f t="shared" si="1"/>
        <v>6.175380815</v>
      </c>
      <c r="T145" s="11">
        <f t="shared" si="2"/>
        <v>18.82461918</v>
      </c>
    </row>
    <row r="146" ht="15.75" customHeight="1">
      <c r="A146" s="11">
        <v>42.0</v>
      </c>
      <c r="B146" s="13"/>
      <c r="C146" s="13">
        <v>42.0</v>
      </c>
      <c r="D146" s="13" t="s">
        <v>387</v>
      </c>
      <c r="E146" s="21" t="s">
        <v>632</v>
      </c>
      <c r="F146" s="14">
        <v>1.0</v>
      </c>
      <c r="G146" s="14" t="s">
        <v>389</v>
      </c>
      <c r="H146" s="14" t="s">
        <v>633</v>
      </c>
      <c r="I146" s="14"/>
      <c r="J146" s="24"/>
      <c r="K146" s="14"/>
      <c r="L146" s="14"/>
      <c r="M146" s="15">
        <v>15.7</v>
      </c>
      <c r="N146" s="13">
        <v>16.4</v>
      </c>
      <c r="O146" s="13">
        <v>15.2</v>
      </c>
      <c r="P146" s="13"/>
      <c r="Q146" s="13">
        <f t="shared" si="30"/>
        <v>15.76666667</v>
      </c>
      <c r="R146" s="15" t="s">
        <v>394</v>
      </c>
      <c r="S146" s="13">
        <f t="shared" si="1"/>
        <v>31.71247357</v>
      </c>
      <c r="T146" s="13">
        <f t="shared" si="2"/>
        <v>-6.712473573</v>
      </c>
      <c r="U146" s="13"/>
      <c r="V146" s="13"/>
      <c r="W146" s="13"/>
      <c r="X146" s="13"/>
      <c r="Y146" s="13"/>
      <c r="Z146" s="13"/>
      <c r="AA146" s="13"/>
      <c r="AB146" s="13"/>
    </row>
    <row r="147" ht="15.75" customHeight="1">
      <c r="A147" s="11">
        <v>144.0</v>
      </c>
      <c r="C147" s="11">
        <v>145.0</v>
      </c>
      <c r="D147" s="11" t="s">
        <v>387</v>
      </c>
      <c r="E147" s="22" t="s">
        <v>632</v>
      </c>
      <c r="F147" s="16">
        <v>2.0</v>
      </c>
      <c r="G147" s="16" t="s">
        <v>389</v>
      </c>
      <c r="H147" s="16" t="s">
        <v>634</v>
      </c>
      <c r="I147" s="16"/>
      <c r="J147" s="17"/>
      <c r="K147" s="16"/>
      <c r="L147" s="16"/>
      <c r="M147" s="12">
        <v>66.7</v>
      </c>
      <c r="N147" s="11">
        <v>66.9</v>
      </c>
      <c r="O147" s="11">
        <v>63.3</v>
      </c>
      <c r="Q147" s="11">
        <f t="shared" si="30"/>
        <v>65.63333333</v>
      </c>
      <c r="R147" s="25"/>
      <c r="S147" s="11">
        <f t="shared" si="1"/>
        <v>7.618080244</v>
      </c>
      <c r="T147" s="11">
        <f t="shared" si="2"/>
        <v>17.38191976</v>
      </c>
    </row>
    <row r="148" ht="15.75" customHeight="1">
      <c r="A148" s="11">
        <v>35.0</v>
      </c>
      <c r="C148" s="11">
        <v>35.0</v>
      </c>
      <c r="D148" s="11" t="s">
        <v>387</v>
      </c>
      <c r="E148" s="16" t="s">
        <v>635</v>
      </c>
      <c r="F148" s="16">
        <v>1.0</v>
      </c>
      <c r="G148" s="16" t="s">
        <v>389</v>
      </c>
      <c r="H148" s="16" t="s">
        <v>636</v>
      </c>
      <c r="I148" s="16"/>
      <c r="J148" s="17"/>
      <c r="K148" s="16"/>
      <c r="L148" s="16"/>
      <c r="M148" s="12">
        <v>61.5</v>
      </c>
      <c r="N148" s="11">
        <v>59.1</v>
      </c>
      <c r="O148" s="11">
        <v>55.4</v>
      </c>
      <c r="Q148" s="11">
        <f t="shared" si="30"/>
        <v>58.66666667</v>
      </c>
      <c r="R148" s="12"/>
      <c r="S148" s="11">
        <f t="shared" si="1"/>
        <v>8.522727273</v>
      </c>
      <c r="T148" s="11">
        <f t="shared" si="2"/>
        <v>16.47727273</v>
      </c>
    </row>
    <row r="149" ht="15.75" customHeight="1">
      <c r="A149" s="11">
        <v>81.0</v>
      </c>
      <c r="C149" s="11">
        <v>82.0</v>
      </c>
      <c r="D149" s="11" t="s">
        <v>387</v>
      </c>
      <c r="E149" s="16" t="s">
        <v>637</v>
      </c>
      <c r="F149" s="16">
        <v>1.0</v>
      </c>
      <c r="G149" s="16" t="s">
        <v>389</v>
      </c>
      <c r="H149" s="16" t="s">
        <v>638</v>
      </c>
      <c r="I149" s="16"/>
      <c r="J149" s="17"/>
      <c r="K149" s="16"/>
      <c r="L149" s="16"/>
      <c r="M149" s="12">
        <v>37.9</v>
      </c>
      <c r="N149" s="11">
        <v>44.4</v>
      </c>
      <c r="O149" s="11">
        <v>38.8</v>
      </c>
      <c r="Q149" s="11">
        <f t="shared" si="30"/>
        <v>40.36666667</v>
      </c>
      <c r="R149" s="12"/>
      <c r="S149" s="11">
        <f t="shared" si="1"/>
        <v>12.38645747</v>
      </c>
      <c r="T149" s="11">
        <f t="shared" si="2"/>
        <v>12.61354253</v>
      </c>
    </row>
    <row r="150" ht="15.75" customHeight="1">
      <c r="A150" s="11">
        <v>71.0</v>
      </c>
      <c r="C150" s="11">
        <v>72.0</v>
      </c>
      <c r="D150" s="11" t="s">
        <v>387</v>
      </c>
      <c r="E150" s="16" t="s">
        <v>639</v>
      </c>
      <c r="F150" s="16">
        <v>2.0</v>
      </c>
      <c r="G150" s="16" t="s">
        <v>389</v>
      </c>
      <c r="H150" s="16" t="s">
        <v>640</v>
      </c>
      <c r="I150" s="16"/>
      <c r="J150" s="17"/>
      <c r="K150" s="16"/>
      <c r="L150" s="16"/>
      <c r="M150" s="12">
        <v>86.1</v>
      </c>
      <c r="N150" s="11">
        <v>87.3</v>
      </c>
      <c r="O150" s="11">
        <v>83.6</v>
      </c>
      <c r="Q150" s="11">
        <f t="shared" si="30"/>
        <v>85.66666667</v>
      </c>
      <c r="R150" s="12"/>
      <c r="S150" s="11">
        <f t="shared" si="1"/>
        <v>5.836575875</v>
      </c>
      <c r="T150" s="11">
        <f t="shared" si="2"/>
        <v>19.16342412</v>
      </c>
    </row>
    <row r="151" ht="15.75" customHeight="1">
      <c r="A151" s="11">
        <v>100.0</v>
      </c>
      <c r="C151" s="11">
        <v>101.0</v>
      </c>
      <c r="D151" s="11" t="s">
        <v>387</v>
      </c>
      <c r="E151" s="16" t="s">
        <v>639</v>
      </c>
      <c r="F151" s="16">
        <v>1.0</v>
      </c>
      <c r="G151" s="16" t="s">
        <v>389</v>
      </c>
      <c r="H151" s="16" t="s">
        <v>641</v>
      </c>
      <c r="I151" s="16"/>
      <c r="J151" s="17"/>
      <c r="K151" s="16"/>
      <c r="L151" s="16"/>
      <c r="M151" s="12">
        <v>86.1</v>
      </c>
      <c r="N151" s="11">
        <v>89.3</v>
      </c>
      <c r="O151" s="11">
        <v>86.0</v>
      </c>
      <c r="Q151" s="11">
        <f t="shared" si="30"/>
        <v>87.13333333</v>
      </c>
      <c r="R151" s="12"/>
      <c r="S151" s="11">
        <f t="shared" si="1"/>
        <v>5.738332058</v>
      </c>
      <c r="T151" s="11">
        <f t="shared" si="2"/>
        <v>19.26166794</v>
      </c>
    </row>
    <row r="152" ht="15.75" customHeight="1">
      <c r="A152" s="11">
        <v>57.0</v>
      </c>
      <c r="C152" s="11">
        <v>58.0</v>
      </c>
      <c r="D152" s="11" t="s">
        <v>387</v>
      </c>
      <c r="E152" s="22" t="s">
        <v>642</v>
      </c>
      <c r="F152" s="16">
        <v>2.0</v>
      </c>
      <c r="G152" s="16" t="s">
        <v>389</v>
      </c>
      <c r="H152" s="16" t="s">
        <v>643</v>
      </c>
      <c r="I152" s="16"/>
      <c r="J152" s="17"/>
      <c r="K152" s="16"/>
      <c r="L152" s="16"/>
      <c r="M152" s="12">
        <v>45.1</v>
      </c>
      <c r="N152" s="11">
        <v>46.9</v>
      </c>
      <c r="O152" s="11">
        <v>45.5</v>
      </c>
      <c r="Q152" s="11">
        <f t="shared" si="30"/>
        <v>45.83333333</v>
      </c>
      <c r="R152" s="12"/>
      <c r="S152" s="11">
        <f t="shared" si="1"/>
        <v>10.90909091</v>
      </c>
      <c r="T152" s="11">
        <f t="shared" si="2"/>
        <v>14.09090909</v>
      </c>
    </row>
    <row r="153" ht="15.75" customHeight="1">
      <c r="A153" s="11">
        <v>167.0</v>
      </c>
      <c r="B153" s="13"/>
      <c r="C153" s="13">
        <v>168.0</v>
      </c>
      <c r="D153" s="13" t="s">
        <v>387</v>
      </c>
      <c r="E153" s="21" t="s">
        <v>642</v>
      </c>
      <c r="F153" s="14">
        <v>1.0</v>
      </c>
      <c r="G153" s="14" t="s">
        <v>389</v>
      </c>
      <c r="H153" s="13">
        <v>300.0</v>
      </c>
      <c r="I153" s="13"/>
      <c r="J153" s="15"/>
      <c r="K153" s="13"/>
      <c r="L153" s="13"/>
      <c r="M153" s="15">
        <v>1.04</v>
      </c>
      <c r="N153" s="13" t="s">
        <v>518</v>
      </c>
      <c r="O153" s="13" t="s">
        <v>518</v>
      </c>
      <c r="P153" s="13"/>
      <c r="Q153" s="13">
        <f t="shared" si="30"/>
        <v>1.04</v>
      </c>
      <c r="R153" s="15" t="s">
        <v>394</v>
      </c>
      <c r="S153" s="13">
        <f t="shared" si="1"/>
        <v>480.7692308</v>
      </c>
      <c r="T153" s="13">
        <f t="shared" si="2"/>
        <v>-455.7692308</v>
      </c>
      <c r="U153" s="13"/>
      <c r="V153" s="13"/>
      <c r="W153" s="13"/>
      <c r="X153" s="13"/>
      <c r="Y153" s="13"/>
      <c r="Z153" s="13"/>
      <c r="AA153" s="13"/>
      <c r="AB153" s="13"/>
    </row>
    <row r="154" ht="15.75" customHeight="1">
      <c r="A154" s="11">
        <v>6.0</v>
      </c>
      <c r="B154" s="13"/>
      <c r="C154" s="13">
        <v>6.0</v>
      </c>
      <c r="D154" s="13"/>
      <c r="E154" s="29" t="s">
        <v>644</v>
      </c>
      <c r="F154" s="14">
        <v>1.0</v>
      </c>
      <c r="G154" s="14" t="s">
        <v>389</v>
      </c>
      <c r="H154" s="13" t="s">
        <v>645</v>
      </c>
      <c r="I154" s="13"/>
      <c r="J154" s="15"/>
      <c r="K154" s="13"/>
      <c r="L154" s="13"/>
      <c r="M154" s="15">
        <v>19.6</v>
      </c>
      <c r="N154" s="13">
        <v>20.0</v>
      </c>
      <c r="O154" s="13">
        <v>19.2</v>
      </c>
      <c r="P154" s="13"/>
      <c r="Q154" s="13">
        <f t="shared" si="30"/>
        <v>19.6</v>
      </c>
      <c r="R154" s="15" t="s">
        <v>394</v>
      </c>
      <c r="S154" s="13">
        <f t="shared" si="1"/>
        <v>25.51020408</v>
      </c>
      <c r="T154" s="13">
        <f t="shared" si="2"/>
        <v>-0.5102040816</v>
      </c>
      <c r="U154" s="13"/>
      <c r="V154" s="13"/>
      <c r="W154" s="13"/>
      <c r="X154" s="13"/>
      <c r="Y154" s="13"/>
      <c r="Z154" s="13"/>
      <c r="AA154" s="13"/>
      <c r="AB154" s="13"/>
    </row>
    <row r="155" ht="15.75" customHeight="1">
      <c r="A155" s="11">
        <v>94.0</v>
      </c>
      <c r="C155" s="11">
        <v>95.0</v>
      </c>
      <c r="D155" s="11" t="s">
        <v>387</v>
      </c>
      <c r="E155" s="22" t="s">
        <v>644</v>
      </c>
      <c r="F155" s="16">
        <v>1.0</v>
      </c>
      <c r="G155" s="16" t="s">
        <v>389</v>
      </c>
      <c r="H155" s="16" t="s">
        <v>646</v>
      </c>
      <c r="I155" s="16"/>
      <c r="J155" s="17"/>
      <c r="K155" s="16"/>
      <c r="L155" s="16"/>
      <c r="M155" s="12">
        <v>107.0</v>
      </c>
      <c r="N155" s="11">
        <v>117.0</v>
      </c>
      <c r="O155" s="11">
        <v>107.0</v>
      </c>
      <c r="Q155" s="11">
        <f t="shared" si="30"/>
        <v>110.3333333</v>
      </c>
      <c r="R155" s="25"/>
      <c r="S155" s="11">
        <f t="shared" si="1"/>
        <v>4.531722054</v>
      </c>
      <c r="T155" s="11">
        <f t="shared" si="2"/>
        <v>20.46827795</v>
      </c>
    </row>
    <row r="156" ht="15.75" customHeight="1">
      <c r="A156" s="11">
        <v>174.0</v>
      </c>
      <c r="C156" s="11">
        <v>175.0</v>
      </c>
      <c r="D156" s="11" t="s">
        <v>387</v>
      </c>
      <c r="E156" s="19" t="s">
        <v>647</v>
      </c>
      <c r="F156" s="16">
        <v>1.0</v>
      </c>
      <c r="G156" s="16" t="s">
        <v>389</v>
      </c>
      <c r="H156" s="11">
        <v>307.0</v>
      </c>
      <c r="J156" s="12"/>
      <c r="M156" s="12">
        <v>20.7</v>
      </c>
      <c r="N156" s="11">
        <v>20.7</v>
      </c>
      <c r="O156" s="11">
        <v>19.5</v>
      </c>
      <c r="Q156" s="11">
        <f t="shared" si="30"/>
        <v>20.3</v>
      </c>
      <c r="R156" s="12"/>
      <c r="S156" s="11">
        <f t="shared" si="1"/>
        <v>24.63054187</v>
      </c>
      <c r="T156" s="11">
        <f t="shared" si="2"/>
        <v>0.3694581281</v>
      </c>
    </row>
    <row r="157" ht="15.75" customHeight="1">
      <c r="A157" s="11">
        <v>32.0</v>
      </c>
      <c r="B157" s="13"/>
      <c r="C157" s="13">
        <v>32.0</v>
      </c>
      <c r="D157" s="13" t="s">
        <v>387</v>
      </c>
      <c r="E157" s="29" t="s">
        <v>648</v>
      </c>
      <c r="F157" s="14">
        <v>1.0</v>
      </c>
      <c r="G157" s="14" t="s">
        <v>389</v>
      </c>
      <c r="H157" s="13" t="s">
        <v>649</v>
      </c>
      <c r="I157" s="13"/>
      <c r="J157" s="15"/>
      <c r="K157" s="13"/>
      <c r="L157" s="13"/>
      <c r="M157" s="15">
        <v>11.5</v>
      </c>
      <c r="N157" s="13">
        <v>11.9</v>
      </c>
      <c r="O157" s="13">
        <v>11.2</v>
      </c>
      <c r="P157" s="13"/>
      <c r="Q157" s="13">
        <f t="shared" si="30"/>
        <v>11.53333333</v>
      </c>
      <c r="R157" s="15" t="s">
        <v>394</v>
      </c>
      <c r="S157" s="13">
        <f t="shared" si="1"/>
        <v>43.35260116</v>
      </c>
      <c r="T157" s="13">
        <f t="shared" si="2"/>
        <v>-18.35260116</v>
      </c>
      <c r="U157" s="13"/>
      <c r="V157" s="13"/>
      <c r="W157" s="13"/>
      <c r="X157" s="13"/>
      <c r="Y157" s="13"/>
      <c r="Z157" s="13"/>
      <c r="AA157" s="13"/>
      <c r="AB157" s="13"/>
    </row>
    <row r="158" ht="15.75" customHeight="1">
      <c r="A158" s="11">
        <v>79.0</v>
      </c>
      <c r="C158" s="11">
        <v>80.0</v>
      </c>
      <c r="D158" s="11" t="s">
        <v>387</v>
      </c>
      <c r="E158" s="22" t="s">
        <v>648</v>
      </c>
      <c r="F158" s="16">
        <v>2.0</v>
      </c>
      <c r="G158" s="16" t="s">
        <v>389</v>
      </c>
      <c r="H158" s="16" t="s">
        <v>650</v>
      </c>
      <c r="I158" s="16"/>
      <c r="J158" s="17"/>
      <c r="K158" s="16"/>
      <c r="L158" s="16"/>
      <c r="M158" s="12">
        <v>34.2</v>
      </c>
      <c r="N158" s="11">
        <v>35.1</v>
      </c>
      <c r="O158" s="11">
        <v>33.8</v>
      </c>
      <c r="P158" s="13"/>
      <c r="Q158" s="11">
        <f t="shared" si="30"/>
        <v>34.36666667</v>
      </c>
      <c r="R158" s="12"/>
      <c r="S158" s="11">
        <f t="shared" si="1"/>
        <v>14.54898157</v>
      </c>
      <c r="T158" s="11">
        <f t="shared" si="2"/>
        <v>10.45101843</v>
      </c>
      <c r="U158" s="13"/>
      <c r="V158" s="13"/>
      <c r="W158" s="13"/>
      <c r="X158" s="13"/>
      <c r="Y158" s="13"/>
      <c r="Z158" s="13"/>
      <c r="AA158" s="13"/>
      <c r="AB158" s="13"/>
    </row>
    <row r="159" ht="15.75" customHeight="1">
      <c r="A159" s="11">
        <v>105.0</v>
      </c>
      <c r="C159" s="11">
        <v>106.0</v>
      </c>
      <c r="D159" s="11" t="s">
        <v>387</v>
      </c>
      <c r="E159" s="22" t="s">
        <v>648</v>
      </c>
      <c r="F159" s="16">
        <v>1.0</v>
      </c>
      <c r="G159" s="16" t="s">
        <v>389</v>
      </c>
      <c r="H159" s="16" t="s">
        <v>651</v>
      </c>
      <c r="I159" s="16"/>
      <c r="J159" s="17"/>
      <c r="K159" s="16"/>
      <c r="L159" s="16"/>
      <c r="M159" s="12">
        <v>21.1</v>
      </c>
      <c r="N159" s="11">
        <v>21.6</v>
      </c>
      <c r="O159" s="11">
        <v>20.7</v>
      </c>
      <c r="Q159" s="11">
        <f t="shared" si="30"/>
        <v>21.13333333</v>
      </c>
      <c r="R159" s="12"/>
      <c r="S159" s="11">
        <f t="shared" si="1"/>
        <v>23.65930599</v>
      </c>
      <c r="T159" s="11">
        <f t="shared" si="2"/>
        <v>1.340694006</v>
      </c>
    </row>
    <row r="160" ht="15.75" customHeight="1">
      <c r="A160" s="11">
        <v>231.0</v>
      </c>
      <c r="E160" s="16" t="s">
        <v>648</v>
      </c>
      <c r="H160" s="11" t="s">
        <v>650</v>
      </c>
      <c r="J160" s="12">
        <v>143.0</v>
      </c>
      <c r="K160" s="11">
        <v>1.84</v>
      </c>
      <c r="L160" s="11">
        <v>1.72</v>
      </c>
      <c r="M160" s="12">
        <v>118.0</v>
      </c>
      <c r="N160" s="11">
        <v>126.0</v>
      </c>
      <c r="O160" s="11">
        <v>132.0</v>
      </c>
      <c r="P160" s="11">
        <v>131.0</v>
      </c>
      <c r="Q160" s="11">
        <f>AVERAGE(N160:P160)</f>
        <v>129.6666667</v>
      </c>
      <c r="R160" s="12"/>
      <c r="S160" s="11">
        <f t="shared" si="1"/>
        <v>3.856041131</v>
      </c>
      <c r="T160" s="11">
        <f t="shared" si="2"/>
        <v>21.14395887</v>
      </c>
    </row>
    <row r="161" ht="15.75" customHeight="1">
      <c r="A161" s="11">
        <v>82.0</v>
      </c>
      <c r="C161" s="11">
        <v>83.0</v>
      </c>
      <c r="D161" s="11" t="s">
        <v>387</v>
      </c>
      <c r="E161" s="16" t="s">
        <v>652</v>
      </c>
      <c r="F161" s="16">
        <v>1.0</v>
      </c>
      <c r="G161" s="16" t="s">
        <v>389</v>
      </c>
      <c r="H161" s="16" t="s">
        <v>653</v>
      </c>
      <c r="I161" s="16"/>
      <c r="J161" s="17"/>
      <c r="K161" s="16"/>
      <c r="L161" s="16"/>
      <c r="M161" s="12">
        <v>45.7</v>
      </c>
      <c r="N161" s="11">
        <v>46.7</v>
      </c>
      <c r="O161" s="11">
        <v>43.4</v>
      </c>
      <c r="Q161" s="11">
        <f t="shared" ref="Q161:Q162" si="31">AVERAGE(M161:O161)</f>
        <v>45.26666667</v>
      </c>
      <c r="R161" s="12"/>
      <c r="S161" s="11">
        <f t="shared" si="1"/>
        <v>11.04565538</v>
      </c>
      <c r="T161" s="11">
        <f t="shared" si="2"/>
        <v>13.95434462</v>
      </c>
    </row>
    <row r="162" ht="15.75" customHeight="1">
      <c r="A162" s="11">
        <v>87.0</v>
      </c>
      <c r="C162" s="11">
        <v>88.0</v>
      </c>
      <c r="D162" s="11" t="s">
        <v>387</v>
      </c>
      <c r="E162" s="16" t="s">
        <v>654</v>
      </c>
      <c r="F162" s="16">
        <v>1.0</v>
      </c>
      <c r="G162" s="16" t="s">
        <v>389</v>
      </c>
      <c r="H162" s="16" t="s">
        <v>655</v>
      </c>
      <c r="I162" s="16"/>
      <c r="J162" s="17"/>
      <c r="K162" s="16"/>
      <c r="L162" s="16"/>
      <c r="M162" s="12">
        <v>4.39</v>
      </c>
      <c r="N162" s="11">
        <v>4.57</v>
      </c>
      <c r="O162" s="11">
        <v>4.16</v>
      </c>
      <c r="Q162" s="11">
        <f t="shared" si="31"/>
        <v>4.373333333</v>
      </c>
      <c r="R162" s="23" t="s">
        <v>399</v>
      </c>
      <c r="S162" s="11">
        <f t="shared" si="1"/>
        <v>114.3292683</v>
      </c>
      <c r="T162" s="11">
        <f t="shared" si="2"/>
        <v>-89.32926829</v>
      </c>
    </row>
    <row r="163" ht="15.75" customHeight="1">
      <c r="A163" s="11">
        <v>236.0</v>
      </c>
      <c r="E163" s="16" t="s">
        <v>654</v>
      </c>
      <c r="H163" s="11" t="s">
        <v>656</v>
      </c>
      <c r="I163" s="11" t="s">
        <v>415</v>
      </c>
      <c r="J163" s="12">
        <v>25.12</v>
      </c>
      <c r="K163" s="11">
        <v>1.93</v>
      </c>
      <c r="L163" s="11">
        <v>2.24</v>
      </c>
      <c r="M163" s="12">
        <v>5.29</v>
      </c>
      <c r="N163" s="11">
        <v>4.82</v>
      </c>
      <c r="O163" s="20">
        <v>4.72</v>
      </c>
      <c r="Q163" s="11">
        <f>AVERAGE(M163:P163)</f>
        <v>4.943333333</v>
      </c>
      <c r="R163" s="12"/>
      <c r="S163" s="11">
        <f t="shared" si="1"/>
        <v>101.146325</v>
      </c>
      <c r="T163" s="11">
        <f t="shared" si="2"/>
        <v>-76.14632502</v>
      </c>
    </row>
    <row r="164" ht="15.75" customHeight="1">
      <c r="A164" s="11">
        <v>37.0</v>
      </c>
      <c r="C164" s="11">
        <v>37.0</v>
      </c>
      <c r="D164" s="11" t="s">
        <v>387</v>
      </c>
      <c r="E164" s="16" t="s">
        <v>657</v>
      </c>
      <c r="F164" s="16">
        <v>1.0</v>
      </c>
      <c r="G164" s="16" t="s">
        <v>389</v>
      </c>
      <c r="H164" s="16" t="s">
        <v>658</v>
      </c>
      <c r="I164" s="16"/>
      <c r="J164" s="17"/>
      <c r="K164" s="16"/>
      <c r="L164" s="16"/>
      <c r="M164" s="12">
        <v>40.8</v>
      </c>
      <c r="N164" s="11">
        <v>41.9</v>
      </c>
      <c r="O164" s="11">
        <v>40.7</v>
      </c>
      <c r="Q164" s="11">
        <f>AVERAGE(M164:O164)</f>
        <v>41.13333333</v>
      </c>
      <c r="R164" s="25"/>
      <c r="S164" s="11">
        <f t="shared" si="1"/>
        <v>12.15559157</v>
      </c>
      <c r="T164" s="11">
        <f t="shared" si="2"/>
        <v>12.84440843</v>
      </c>
    </row>
    <row r="165" ht="15.75" customHeight="1">
      <c r="A165" s="11">
        <v>210.0</v>
      </c>
      <c r="E165" s="16" t="s">
        <v>659</v>
      </c>
      <c r="H165" s="11" t="s">
        <v>660</v>
      </c>
      <c r="J165" s="12">
        <v>88.53</v>
      </c>
      <c r="K165" s="11">
        <v>1.95</v>
      </c>
      <c r="L165" s="11">
        <v>1.59</v>
      </c>
      <c r="M165" s="12">
        <v>52.4</v>
      </c>
      <c r="N165" s="11">
        <v>56.7</v>
      </c>
      <c r="O165" s="11">
        <v>59.3</v>
      </c>
      <c r="P165" s="11">
        <v>58.0</v>
      </c>
      <c r="Q165" s="11">
        <f>AVERAGE(N165:P165)</f>
        <v>58</v>
      </c>
      <c r="R165" s="25"/>
      <c r="S165" s="11">
        <f t="shared" si="1"/>
        <v>8.620689655</v>
      </c>
      <c r="T165" s="11">
        <f t="shared" si="2"/>
        <v>16.37931034</v>
      </c>
    </row>
    <row r="166" ht="15.75" customHeight="1">
      <c r="A166" s="11">
        <v>166.0</v>
      </c>
      <c r="C166" s="11">
        <v>167.0</v>
      </c>
      <c r="D166" s="11" t="s">
        <v>387</v>
      </c>
      <c r="E166" s="16" t="s">
        <v>661</v>
      </c>
      <c r="F166" s="16">
        <v>1.0</v>
      </c>
      <c r="G166" s="16" t="s">
        <v>389</v>
      </c>
      <c r="H166" s="11">
        <v>299.0</v>
      </c>
      <c r="J166" s="12"/>
      <c r="M166" s="12">
        <v>134.0</v>
      </c>
      <c r="N166" s="11">
        <v>148.0</v>
      </c>
      <c r="O166" s="11">
        <v>121.0</v>
      </c>
      <c r="Q166" s="11">
        <f t="shared" ref="Q166:Q173" si="32">AVERAGE(M166:O166)</f>
        <v>134.3333333</v>
      </c>
      <c r="R166" s="25"/>
      <c r="S166" s="11">
        <f t="shared" si="1"/>
        <v>3.722084367</v>
      </c>
      <c r="T166" s="11">
        <f t="shared" si="2"/>
        <v>21.27791563</v>
      </c>
    </row>
    <row r="167" ht="15.75" customHeight="1">
      <c r="A167" s="11">
        <v>158.0</v>
      </c>
      <c r="C167" s="11">
        <v>159.0</v>
      </c>
      <c r="D167" s="11" t="s">
        <v>387</v>
      </c>
      <c r="E167" s="16" t="s">
        <v>662</v>
      </c>
      <c r="F167" s="16">
        <v>2.0</v>
      </c>
      <c r="G167" s="16" t="s">
        <v>389</v>
      </c>
      <c r="H167" s="16" t="s">
        <v>663</v>
      </c>
      <c r="I167" s="16"/>
      <c r="J167" s="17"/>
      <c r="K167" s="16"/>
      <c r="L167" s="16"/>
      <c r="M167" s="12">
        <v>53.2</v>
      </c>
      <c r="N167" s="11">
        <v>55.4</v>
      </c>
      <c r="O167" s="11">
        <v>54.2</v>
      </c>
      <c r="Q167" s="11">
        <f t="shared" si="32"/>
        <v>54.26666667</v>
      </c>
      <c r="R167" s="12"/>
      <c r="S167" s="11">
        <f t="shared" si="1"/>
        <v>9.213759214</v>
      </c>
      <c r="T167" s="11">
        <f t="shared" si="2"/>
        <v>15.78624079</v>
      </c>
    </row>
    <row r="168" ht="15.75" customHeight="1">
      <c r="A168" s="11">
        <v>107.0</v>
      </c>
      <c r="C168" s="11">
        <v>108.0</v>
      </c>
      <c r="D168" s="11" t="s">
        <v>387</v>
      </c>
      <c r="E168" s="19" t="s">
        <v>664</v>
      </c>
      <c r="F168" s="16">
        <v>2.0</v>
      </c>
      <c r="G168" s="16" t="s">
        <v>389</v>
      </c>
      <c r="H168" s="16" t="s">
        <v>665</v>
      </c>
      <c r="I168" s="16"/>
      <c r="J168" s="17"/>
      <c r="K168" s="16"/>
      <c r="L168" s="16"/>
      <c r="M168" s="12">
        <v>56.7</v>
      </c>
      <c r="N168" s="11">
        <v>56.8</v>
      </c>
      <c r="O168" s="11">
        <v>54.8</v>
      </c>
      <c r="P168" s="13"/>
      <c r="Q168" s="11">
        <f t="shared" si="32"/>
        <v>56.1</v>
      </c>
      <c r="R168" s="12"/>
      <c r="S168" s="11">
        <f t="shared" si="1"/>
        <v>8.912655971</v>
      </c>
      <c r="T168" s="11">
        <f t="shared" si="2"/>
        <v>16.08734403</v>
      </c>
      <c r="U168" s="13"/>
      <c r="V168" s="13"/>
      <c r="W168" s="13"/>
      <c r="X168" s="13"/>
      <c r="Y168" s="13"/>
      <c r="Z168" s="13"/>
      <c r="AA168" s="13"/>
      <c r="AB168" s="13"/>
    </row>
    <row r="169" ht="15.75" customHeight="1">
      <c r="A169" s="11">
        <v>77.0</v>
      </c>
      <c r="C169" s="11">
        <v>78.0</v>
      </c>
      <c r="D169" s="11" t="s">
        <v>387</v>
      </c>
      <c r="E169" s="19" t="s">
        <v>666</v>
      </c>
      <c r="F169" s="16">
        <v>2.0</v>
      </c>
      <c r="G169" s="16" t="s">
        <v>389</v>
      </c>
      <c r="H169" s="16" t="s">
        <v>667</v>
      </c>
      <c r="I169" s="16"/>
      <c r="J169" s="17"/>
      <c r="K169" s="16"/>
      <c r="L169" s="16"/>
      <c r="M169" s="12">
        <v>112.0</v>
      </c>
      <c r="N169" s="11">
        <v>116.0</v>
      </c>
      <c r="O169" s="11">
        <v>111.0</v>
      </c>
      <c r="Q169" s="11">
        <f t="shared" si="32"/>
        <v>113</v>
      </c>
      <c r="R169" s="12"/>
      <c r="S169" s="11">
        <f t="shared" si="1"/>
        <v>4.424778761</v>
      </c>
      <c r="T169" s="11">
        <f t="shared" si="2"/>
        <v>20.57522124</v>
      </c>
    </row>
    <row r="170" ht="15.75" customHeight="1">
      <c r="A170" s="11">
        <v>66.0</v>
      </c>
      <c r="C170" s="11">
        <v>67.0</v>
      </c>
      <c r="D170" s="11" t="s">
        <v>387</v>
      </c>
      <c r="E170" s="16" t="s">
        <v>668</v>
      </c>
      <c r="F170" s="16">
        <v>2.0</v>
      </c>
      <c r="G170" s="16" t="s">
        <v>389</v>
      </c>
      <c r="H170" s="16" t="s">
        <v>669</v>
      </c>
      <c r="I170" s="16"/>
      <c r="J170" s="17"/>
      <c r="K170" s="16"/>
      <c r="L170" s="16"/>
      <c r="M170" s="12">
        <v>68.7</v>
      </c>
      <c r="N170" s="11">
        <v>70.5</v>
      </c>
      <c r="O170" s="11">
        <v>67.9</v>
      </c>
      <c r="Q170" s="11">
        <f t="shared" si="32"/>
        <v>69.03333333</v>
      </c>
      <c r="R170" s="12"/>
      <c r="S170" s="11">
        <f t="shared" si="1"/>
        <v>7.242877837</v>
      </c>
      <c r="T170" s="11">
        <f t="shared" si="2"/>
        <v>17.75712216</v>
      </c>
    </row>
    <row r="171" ht="15.75" customHeight="1">
      <c r="A171" s="11">
        <v>104.0</v>
      </c>
      <c r="C171" s="11">
        <v>105.0</v>
      </c>
      <c r="D171" s="11" t="s">
        <v>387</v>
      </c>
      <c r="E171" s="16" t="s">
        <v>668</v>
      </c>
      <c r="F171" s="16">
        <v>1.0</v>
      </c>
      <c r="G171" s="16" t="s">
        <v>389</v>
      </c>
      <c r="H171" s="16" t="s">
        <v>670</v>
      </c>
      <c r="I171" s="16"/>
      <c r="J171" s="17"/>
      <c r="K171" s="16"/>
      <c r="L171" s="16"/>
      <c r="M171" s="12">
        <v>193.0</v>
      </c>
      <c r="N171" s="11">
        <v>200.0</v>
      </c>
      <c r="O171" s="11">
        <v>190.0</v>
      </c>
      <c r="P171" s="13"/>
      <c r="Q171" s="11">
        <f t="shared" si="32"/>
        <v>194.3333333</v>
      </c>
      <c r="R171" s="12"/>
      <c r="S171" s="11">
        <f t="shared" si="1"/>
        <v>2.572898799</v>
      </c>
      <c r="T171" s="11">
        <f t="shared" si="2"/>
        <v>22.4271012</v>
      </c>
      <c r="U171" s="13"/>
      <c r="V171" s="13"/>
      <c r="W171" s="13"/>
      <c r="X171" s="13"/>
      <c r="Y171" s="13"/>
      <c r="Z171" s="13"/>
      <c r="AA171" s="13"/>
      <c r="AB171" s="13"/>
    </row>
    <row r="172" ht="15.75" customHeight="1">
      <c r="A172" s="11">
        <v>44.0</v>
      </c>
      <c r="C172" s="11">
        <v>45.0</v>
      </c>
      <c r="D172" s="11" t="s">
        <v>387</v>
      </c>
      <c r="E172" s="16" t="s">
        <v>671</v>
      </c>
      <c r="F172" s="16">
        <v>1.0</v>
      </c>
      <c r="G172" s="16" t="s">
        <v>389</v>
      </c>
      <c r="H172" s="16" t="s">
        <v>672</v>
      </c>
      <c r="I172" s="16"/>
      <c r="J172" s="17"/>
      <c r="K172" s="16"/>
      <c r="L172" s="16"/>
      <c r="M172" s="12">
        <v>43.0</v>
      </c>
      <c r="N172" s="11">
        <v>45.0</v>
      </c>
      <c r="O172" s="11">
        <v>44.0</v>
      </c>
      <c r="Q172" s="11">
        <f t="shared" si="32"/>
        <v>44</v>
      </c>
      <c r="R172" s="12"/>
      <c r="S172" s="11">
        <f t="shared" si="1"/>
        <v>11.36363636</v>
      </c>
      <c r="T172" s="11">
        <f t="shared" si="2"/>
        <v>13.63636364</v>
      </c>
    </row>
    <row r="173" ht="15.75" customHeight="1">
      <c r="A173" s="11">
        <v>161.0</v>
      </c>
      <c r="C173" s="11">
        <v>162.0</v>
      </c>
      <c r="D173" s="11" t="s">
        <v>387</v>
      </c>
      <c r="E173" s="16" t="s">
        <v>673</v>
      </c>
      <c r="F173" s="16">
        <v>2.0</v>
      </c>
      <c r="G173" s="16" t="s">
        <v>389</v>
      </c>
      <c r="H173" s="16" t="s">
        <v>674</v>
      </c>
      <c r="I173" s="16"/>
      <c r="J173" s="17"/>
      <c r="K173" s="16"/>
      <c r="L173" s="16"/>
      <c r="M173" s="12">
        <v>15.1</v>
      </c>
      <c r="N173" s="11">
        <v>15.3</v>
      </c>
      <c r="O173" s="11">
        <v>14.4</v>
      </c>
      <c r="Q173" s="11">
        <f t="shared" si="32"/>
        <v>14.93333333</v>
      </c>
      <c r="R173" s="18" t="s">
        <v>399</v>
      </c>
      <c r="S173" s="11">
        <f t="shared" si="1"/>
        <v>33.48214286</v>
      </c>
      <c r="T173" s="11">
        <f t="shared" si="2"/>
        <v>-8.482142857</v>
      </c>
    </row>
    <row r="174" ht="15.75" customHeight="1">
      <c r="A174" s="11">
        <v>226.0</v>
      </c>
      <c r="E174" s="19" t="s">
        <v>675</v>
      </c>
      <c r="H174" s="11" t="s">
        <v>676</v>
      </c>
      <c r="J174" s="12">
        <v>53.79</v>
      </c>
      <c r="K174" s="11">
        <v>1.94</v>
      </c>
      <c r="L174" s="11">
        <v>1.81</v>
      </c>
      <c r="M174" s="12">
        <v>11.0</v>
      </c>
      <c r="N174" s="11">
        <v>12.0</v>
      </c>
      <c r="O174" s="11">
        <v>12.6</v>
      </c>
      <c r="P174" s="11">
        <v>12.4</v>
      </c>
      <c r="Q174" s="11">
        <f>AVERAGE(N174:P174)</f>
        <v>12.33333333</v>
      </c>
      <c r="R174" s="12"/>
      <c r="S174" s="11">
        <f t="shared" si="1"/>
        <v>40.54054054</v>
      </c>
      <c r="T174" s="11">
        <f t="shared" si="2"/>
        <v>-15.54054054</v>
      </c>
    </row>
    <row r="175" ht="15.75" customHeight="1">
      <c r="A175" s="11">
        <v>14.0</v>
      </c>
      <c r="C175" s="11">
        <v>14.0</v>
      </c>
      <c r="E175" s="22" t="s">
        <v>677</v>
      </c>
      <c r="F175" s="16">
        <v>2.0</v>
      </c>
      <c r="G175" s="16" t="s">
        <v>389</v>
      </c>
      <c r="H175" s="11" t="s">
        <v>678</v>
      </c>
      <c r="J175" s="12"/>
      <c r="M175" s="12">
        <v>24.5</v>
      </c>
      <c r="N175" s="11">
        <v>25.0</v>
      </c>
      <c r="O175" s="11">
        <v>24.9</v>
      </c>
      <c r="Q175" s="11">
        <f t="shared" ref="Q175:Q178" si="33">AVERAGE(M175:O175)</f>
        <v>24.8</v>
      </c>
      <c r="R175" s="12"/>
      <c r="S175" s="11">
        <f t="shared" si="1"/>
        <v>20.16129032</v>
      </c>
      <c r="T175" s="11">
        <f t="shared" si="2"/>
        <v>4.838709677</v>
      </c>
    </row>
    <row r="176" ht="15.75" customHeight="1">
      <c r="A176" s="11">
        <v>155.0</v>
      </c>
      <c r="C176" s="11">
        <v>156.0</v>
      </c>
      <c r="D176" s="11" t="s">
        <v>387</v>
      </c>
      <c r="E176" s="30" t="s">
        <v>677</v>
      </c>
      <c r="F176" s="16">
        <v>2.0</v>
      </c>
      <c r="G176" s="16" t="s">
        <v>389</v>
      </c>
      <c r="H176" s="16" t="s">
        <v>679</v>
      </c>
      <c r="I176" s="16"/>
      <c r="J176" s="17"/>
      <c r="K176" s="16"/>
      <c r="L176" s="16"/>
      <c r="M176" s="12">
        <v>84.1</v>
      </c>
      <c r="N176" s="11">
        <v>84.1</v>
      </c>
      <c r="O176" s="11">
        <v>78.7</v>
      </c>
      <c r="Q176" s="11">
        <f t="shared" si="33"/>
        <v>82.3</v>
      </c>
      <c r="R176" s="12"/>
      <c r="S176" s="11">
        <f t="shared" si="1"/>
        <v>6.075334143</v>
      </c>
      <c r="T176" s="11">
        <f t="shared" si="2"/>
        <v>18.92466586</v>
      </c>
    </row>
    <row r="177" ht="15.75" customHeight="1">
      <c r="A177" s="11">
        <v>173.0</v>
      </c>
      <c r="B177" s="13"/>
      <c r="C177" s="13">
        <v>174.0</v>
      </c>
      <c r="D177" s="13" t="s">
        <v>387</v>
      </c>
      <c r="E177" s="21" t="s">
        <v>677</v>
      </c>
      <c r="F177" s="14">
        <v>1.0</v>
      </c>
      <c r="G177" s="14" t="s">
        <v>389</v>
      </c>
      <c r="H177" s="13">
        <v>306.0</v>
      </c>
      <c r="I177" s="13"/>
      <c r="J177" s="15"/>
      <c r="K177" s="13"/>
      <c r="L177" s="13"/>
      <c r="M177" s="15">
        <v>8.43</v>
      </c>
      <c r="N177" s="13">
        <v>8.64</v>
      </c>
      <c r="O177" s="13">
        <v>8.21</v>
      </c>
      <c r="P177" s="13"/>
      <c r="Q177" s="13">
        <f t="shared" si="33"/>
        <v>8.426666667</v>
      </c>
      <c r="R177" s="15" t="s">
        <v>394</v>
      </c>
      <c r="S177" s="13">
        <f t="shared" si="1"/>
        <v>59.33544304</v>
      </c>
      <c r="T177" s="13">
        <f t="shared" si="2"/>
        <v>-34.33544304</v>
      </c>
      <c r="U177" s="13"/>
      <c r="V177" s="13"/>
      <c r="W177" s="13"/>
      <c r="X177" s="13"/>
      <c r="Y177" s="13"/>
      <c r="Z177" s="13"/>
      <c r="AA177" s="13"/>
      <c r="AB177" s="13"/>
    </row>
    <row r="178" ht="15.75" customHeight="1">
      <c r="A178" s="11">
        <v>52.0</v>
      </c>
      <c r="C178" s="11">
        <v>53.0</v>
      </c>
      <c r="D178" s="11" t="s">
        <v>387</v>
      </c>
      <c r="E178" s="16" t="s">
        <v>680</v>
      </c>
      <c r="F178" s="16">
        <v>1.0</v>
      </c>
      <c r="G178" s="16" t="s">
        <v>389</v>
      </c>
      <c r="H178" s="16" t="s">
        <v>681</v>
      </c>
      <c r="I178" s="16"/>
      <c r="J178" s="17"/>
      <c r="K178" s="16"/>
      <c r="L178" s="16"/>
      <c r="M178" s="12">
        <v>15.1</v>
      </c>
      <c r="N178" s="11">
        <v>15.5</v>
      </c>
      <c r="O178" s="11">
        <v>14.9</v>
      </c>
      <c r="Q178" s="11">
        <f t="shared" si="33"/>
        <v>15.16666667</v>
      </c>
      <c r="R178" s="18" t="s">
        <v>399</v>
      </c>
      <c r="S178" s="11">
        <f t="shared" si="1"/>
        <v>32.96703297</v>
      </c>
      <c r="T178" s="11">
        <f t="shared" si="2"/>
        <v>-7.967032967</v>
      </c>
    </row>
    <row r="179" ht="15.75" customHeight="1">
      <c r="A179" s="11">
        <v>237.0</v>
      </c>
      <c r="E179" s="16" t="s">
        <v>680</v>
      </c>
      <c r="H179" s="11" t="s">
        <v>682</v>
      </c>
      <c r="I179" s="11" t="s">
        <v>415</v>
      </c>
      <c r="J179" s="12">
        <v>83.1</v>
      </c>
      <c r="K179" s="11">
        <v>1.92</v>
      </c>
      <c r="L179" s="11">
        <v>2.24</v>
      </c>
      <c r="M179" s="12">
        <v>37.1</v>
      </c>
      <c r="N179" s="11">
        <v>33.8</v>
      </c>
      <c r="O179" s="20">
        <v>32.8</v>
      </c>
      <c r="Q179" s="11">
        <f>AVERAGE(M179:P179)</f>
        <v>34.56666667</v>
      </c>
      <c r="R179" s="12"/>
      <c r="S179" s="11">
        <f t="shared" si="1"/>
        <v>14.46480231</v>
      </c>
      <c r="T179" s="11">
        <f t="shared" si="2"/>
        <v>10.53519769</v>
      </c>
    </row>
    <row r="180" ht="15.75" customHeight="1">
      <c r="A180" s="11">
        <v>149.0</v>
      </c>
      <c r="C180" s="11">
        <v>150.0</v>
      </c>
      <c r="D180" s="11" t="s">
        <v>387</v>
      </c>
      <c r="E180" s="16" t="s">
        <v>683</v>
      </c>
      <c r="F180" s="16">
        <v>2.0</v>
      </c>
      <c r="G180" s="16" t="s">
        <v>389</v>
      </c>
      <c r="H180" s="16" t="s">
        <v>684</v>
      </c>
      <c r="I180" s="16"/>
      <c r="J180" s="17"/>
      <c r="K180" s="16"/>
      <c r="L180" s="16"/>
      <c r="M180" s="12">
        <v>47.4</v>
      </c>
      <c r="N180" s="11">
        <v>48.3</v>
      </c>
      <c r="O180" s="11">
        <v>45.7</v>
      </c>
      <c r="Q180" s="11">
        <f t="shared" ref="Q180:Q182" si="34">AVERAGE(M180:O180)</f>
        <v>47.13333333</v>
      </c>
      <c r="R180" s="25"/>
      <c r="S180" s="11">
        <f t="shared" si="1"/>
        <v>10.60820368</v>
      </c>
      <c r="T180" s="11">
        <f t="shared" si="2"/>
        <v>14.39179632</v>
      </c>
    </row>
    <row r="181" ht="15.75" customHeight="1">
      <c r="A181" s="11">
        <v>50.0</v>
      </c>
      <c r="C181" s="11">
        <v>51.0</v>
      </c>
      <c r="D181" s="11" t="s">
        <v>387</v>
      </c>
      <c r="E181" s="16" t="s">
        <v>685</v>
      </c>
      <c r="F181" s="16">
        <v>1.0</v>
      </c>
      <c r="G181" s="16" t="s">
        <v>389</v>
      </c>
      <c r="H181" s="16" t="s">
        <v>686</v>
      </c>
      <c r="I181" s="16"/>
      <c r="J181" s="17"/>
      <c r="K181" s="16"/>
      <c r="L181" s="16"/>
      <c r="M181" s="12">
        <v>110.0</v>
      </c>
      <c r="N181" s="11">
        <v>115.0</v>
      </c>
      <c r="O181" s="11">
        <v>113.0</v>
      </c>
      <c r="P181" s="13"/>
      <c r="Q181" s="11">
        <f t="shared" si="34"/>
        <v>112.6666667</v>
      </c>
      <c r="R181" s="25"/>
      <c r="S181" s="11">
        <f t="shared" si="1"/>
        <v>4.437869822</v>
      </c>
      <c r="T181" s="11">
        <f t="shared" si="2"/>
        <v>20.56213018</v>
      </c>
      <c r="U181" s="13"/>
      <c r="V181" s="13"/>
      <c r="W181" s="13"/>
      <c r="X181" s="13"/>
      <c r="Y181" s="13"/>
      <c r="Z181" s="13"/>
      <c r="AA181" s="13"/>
      <c r="AB181" s="13"/>
    </row>
    <row r="182" ht="15.75" customHeight="1">
      <c r="A182" s="11">
        <v>51.0</v>
      </c>
      <c r="C182" s="11">
        <v>52.0</v>
      </c>
      <c r="D182" s="11" t="s">
        <v>387</v>
      </c>
      <c r="E182" s="16" t="s">
        <v>687</v>
      </c>
      <c r="F182" s="16">
        <v>1.0</v>
      </c>
      <c r="G182" s="16" t="s">
        <v>389</v>
      </c>
      <c r="H182" s="16" t="s">
        <v>688</v>
      </c>
      <c r="I182" s="16"/>
      <c r="J182" s="17"/>
      <c r="K182" s="16"/>
      <c r="L182" s="16"/>
      <c r="M182" s="12">
        <v>54.4</v>
      </c>
      <c r="N182" s="11">
        <v>56.3</v>
      </c>
      <c r="O182" s="11">
        <v>54.1</v>
      </c>
      <c r="P182" s="13"/>
      <c r="Q182" s="11">
        <f t="shared" si="34"/>
        <v>54.93333333</v>
      </c>
      <c r="R182" s="12"/>
      <c r="S182" s="11">
        <f t="shared" si="1"/>
        <v>9.101941748</v>
      </c>
      <c r="T182" s="11">
        <f t="shared" si="2"/>
        <v>15.89805825</v>
      </c>
      <c r="U182" s="13"/>
      <c r="V182" s="13"/>
      <c r="W182" s="13"/>
      <c r="X182" s="13"/>
      <c r="Y182" s="13"/>
      <c r="Z182" s="13"/>
      <c r="AA182" s="13"/>
      <c r="AB182" s="13"/>
    </row>
    <row r="183" ht="15.75" customHeight="1">
      <c r="A183" s="11">
        <v>225.0</v>
      </c>
      <c r="E183" s="16" t="s">
        <v>689</v>
      </c>
      <c r="H183" s="11" t="s">
        <v>690</v>
      </c>
      <c r="J183" s="12">
        <v>68.56</v>
      </c>
      <c r="K183" s="11">
        <v>1.95</v>
      </c>
      <c r="L183" s="11">
        <v>2.6</v>
      </c>
      <c r="M183" s="12">
        <v>41.0</v>
      </c>
      <c r="N183" s="11">
        <v>42.7</v>
      </c>
      <c r="O183" s="11">
        <v>44.0</v>
      </c>
      <c r="P183" s="11">
        <v>43.1</v>
      </c>
      <c r="Q183" s="11">
        <f>AVERAGE(N183:P183)</f>
        <v>43.26666667</v>
      </c>
      <c r="R183" s="25"/>
      <c r="S183" s="11">
        <f t="shared" si="1"/>
        <v>11.55624037</v>
      </c>
      <c r="T183" s="11">
        <f t="shared" si="2"/>
        <v>13.44375963</v>
      </c>
    </row>
    <row r="184" ht="15.75" customHeight="1">
      <c r="A184" s="11">
        <v>165.0</v>
      </c>
      <c r="C184" s="11">
        <v>166.0</v>
      </c>
      <c r="D184" s="11" t="s">
        <v>387</v>
      </c>
      <c r="E184" s="16" t="s">
        <v>691</v>
      </c>
      <c r="F184" s="16">
        <v>1.0</v>
      </c>
      <c r="G184" s="16" t="s">
        <v>389</v>
      </c>
      <c r="H184" s="11">
        <v>298.0</v>
      </c>
      <c r="J184" s="12"/>
      <c r="M184" s="12">
        <v>3.67</v>
      </c>
      <c r="N184" s="11">
        <v>3.71</v>
      </c>
      <c r="O184" s="11">
        <v>3.45</v>
      </c>
      <c r="Q184" s="11">
        <f>AVERAGE(M184:O184)</f>
        <v>3.61</v>
      </c>
      <c r="R184" s="23" t="s">
        <v>399</v>
      </c>
      <c r="S184" s="11">
        <f t="shared" si="1"/>
        <v>138.5041551</v>
      </c>
      <c r="T184" s="11">
        <f t="shared" si="2"/>
        <v>-113.5041551</v>
      </c>
    </row>
    <row r="185" ht="15.75" customHeight="1">
      <c r="A185" s="11">
        <v>246.0</v>
      </c>
      <c r="E185" s="16" t="s">
        <v>691</v>
      </c>
      <c r="H185" s="11" t="s">
        <v>692</v>
      </c>
      <c r="J185" s="12">
        <v>14.52</v>
      </c>
      <c r="K185" s="11">
        <v>1.95</v>
      </c>
      <c r="L185" s="11">
        <v>2.22</v>
      </c>
      <c r="M185" s="12">
        <v>7.61</v>
      </c>
      <c r="N185" s="11">
        <v>6.06</v>
      </c>
      <c r="O185" s="20">
        <v>6.84</v>
      </c>
      <c r="Q185" s="11">
        <f>AVERAGE(M185:P185)</f>
        <v>6.836666667</v>
      </c>
      <c r="R185" s="12"/>
      <c r="S185" s="11">
        <f t="shared" si="1"/>
        <v>73.13505607</v>
      </c>
      <c r="T185" s="11">
        <f t="shared" si="2"/>
        <v>-48.13505607</v>
      </c>
    </row>
    <row r="186" ht="15.75" customHeight="1">
      <c r="A186" s="11">
        <v>47.0</v>
      </c>
      <c r="C186" s="11">
        <v>48.0</v>
      </c>
      <c r="D186" s="11" t="s">
        <v>387</v>
      </c>
      <c r="E186" s="16" t="s">
        <v>693</v>
      </c>
      <c r="F186" s="16">
        <v>1.0</v>
      </c>
      <c r="G186" s="16" t="s">
        <v>389</v>
      </c>
      <c r="H186" s="16" t="s">
        <v>694</v>
      </c>
      <c r="I186" s="16"/>
      <c r="J186" s="17"/>
      <c r="K186" s="16"/>
      <c r="L186" s="16"/>
      <c r="M186" s="12">
        <v>44.7</v>
      </c>
      <c r="N186" s="11">
        <v>46.7</v>
      </c>
      <c r="O186" s="11">
        <v>45.4</v>
      </c>
      <c r="Q186" s="11">
        <f t="shared" ref="Q186:Q191" si="35">AVERAGE(M186:O186)</f>
        <v>45.6</v>
      </c>
      <c r="R186" s="12"/>
      <c r="S186" s="11">
        <f t="shared" si="1"/>
        <v>10.96491228</v>
      </c>
      <c r="T186" s="11">
        <f t="shared" si="2"/>
        <v>14.03508772</v>
      </c>
    </row>
    <row r="187" ht="15.75" customHeight="1">
      <c r="A187" s="11">
        <v>145.0</v>
      </c>
      <c r="B187" s="13"/>
      <c r="C187" s="13">
        <v>146.0</v>
      </c>
      <c r="D187" s="13" t="s">
        <v>387</v>
      </c>
      <c r="E187" s="14" t="s">
        <v>693</v>
      </c>
      <c r="F187" s="14">
        <v>2.0</v>
      </c>
      <c r="G187" s="14" t="s">
        <v>389</v>
      </c>
      <c r="H187" s="14" t="s">
        <v>695</v>
      </c>
      <c r="I187" s="14"/>
      <c r="J187" s="24"/>
      <c r="K187" s="14"/>
      <c r="L187" s="14"/>
      <c r="M187" s="15">
        <v>14.3</v>
      </c>
      <c r="N187" s="13">
        <v>14.5</v>
      </c>
      <c r="O187" s="13">
        <v>14.3</v>
      </c>
      <c r="P187" s="13"/>
      <c r="Q187" s="13">
        <f t="shared" si="35"/>
        <v>14.36666667</v>
      </c>
      <c r="R187" s="15" t="s">
        <v>394</v>
      </c>
      <c r="S187" s="13">
        <f t="shared" si="1"/>
        <v>34.80278422</v>
      </c>
      <c r="T187" s="13">
        <f t="shared" si="2"/>
        <v>-9.802784223</v>
      </c>
      <c r="U187" s="13"/>
      <c r="V187" s="13"/>
      <c r="W187" s="13"/>
      <c r="X187" s="13"/>
      <c r="Y187" s="13"/>
      <c r="Z187" s="13"/>
      <c r="AA187" s="13"/>
      <c r="AB187" s="13"/>
    </row>
    <row r="188" ht="15.75" customHeight="1">
      <c r="A188" s="11">
        <v>76.0</v>
      </c>
      <c r="C188" s="11">
        <v>77.0</v>
      </c>
      <c r="D188" s="11" t="s">
        <v>387</v>
      </c>
      <c r="E188" s="16" t="s">
        <v>696</v>
      </c>
      <c r="F188" s="16">
        <v>2.0</v>
      </c>
      <c r="G188" s="16" t="s">
        <v>389</v>
      </c>
      <c r="H188" s="16" t="s">
        <v>697</v>
      </c>
      <c r="I188" s="16"/>
      <c r="J188" s="17"/>
      <c r="K188" s="16"/>
      <c r="L188" s="16"/>
      <c r="M188" s="12">
        <v>60.3</v>
      </c>
      <c r="N188" s="11">
        <v>61.8</v>
      </c>
      <c r="O188" s="11">
        <v>60.2</v>
      </c>
      <c r="Q188" s="11">
        <f t="shared" si="35"/>
        <v>60.76666667</v>
      </c>
      <c r="R188" s="12"/>
      <c r="S188" s="11">
        <f t="shared" si="1"/>
        <v>8.228195283</v>
      </c>
      <c r="T188" s="11">
        <f t="shared" si="2"/>
        <v>16.77180472</v>
      </c>
    </row>
    <row r="189" ht="15.75" customHeight="1">
      <c r="A189" s="11">
        <v>178.0</v>
      </c>
      <c r="C189" s="11">
        <v>179.0</v>
      </c>
      <c r="D189" s="11" t="s">
        <v>387</v>
      </c>
      <c r="E189" s="16" t="s">
        <v>696</v>
      </c>
      <c r="F189" s="16">
        <v>1.0</v>
      </c>
      <c r="G189" s="16" t="s">
        <v>389</v>
      </c>
      <c r="H189" s="11">
        <v>311.0</v>
      </c>
      <c r="J189" s="12"/>
      <c r="M189" s="12">
        <v>58.5</v>
      </c>
      <c r="N189" s="11">
        <v>75.2</v>
      </c>
      <c r="O189" s="11">
        <v>67.3</v>
      </c>
      <c r="Q189" s="11">
        <f t="shared" si="35"/>
        <v>67</v>
      </c>
      <c r="R189" s="12"/>
      <c r="S189" s="11">
        <f t="shared" si="1"/>
        <v>7.462686567</v>
      </c>
      <c r="T189" s="11">
        <f t="shared" si="2"/>
        <v>17.53731343</v>
      </c>
    </row>
    <row r="190" ht="15.75" customHeight="1">
      <c r="A190" s="11">
        <v>92.0</v>
      </c>
      <c r="C190" s="11">
        <v>93.0</v>
      </c>
      <c r="D190" s="11" t="s">
        <v>387</v>
      </c>
      <c r="E190" s="16" t="s">
        <v>698</v>
      </c>
      <c r="F190" s="16">
        <v>1.0</v>
      </c>
      <c r="G190" s="16" t="s">
        <v>389</v>
      </c>
      <c r="H190" s="16" t="s">
        <v>699</v>
      </c>
      <c r="I190" s="16"/>
      <c r="J190" s="17"/>
      <c r="K190" s="16"/>
      <c r="L190" s="16"/>
      <c r="M190" s="12">
        <v>62.7</v>
      </c>
      <c r="N190" s="11">
        <v>65.1</v>
      </c>
      <c r="O190" s="11">
        <v>61.9</v>
      </c>
      <c r="Q190" s="11">
        <f t="shared" si="35"/>
        <v>63.23333333</v>
      </c>
      <c r="R190" s="12"/>
      <c r="S190" s="11">
        <f t="shared" si="1"/>
        <v>7.907221929</v>
      </c>
      <c r="T190" s="11">
        <f t="shared" si="2"/>
        <v>17.09277807</v>
      </c>
    </row>
    <row r="191" ht="15.75" customHeight="1">
      <c r="A191" s="11">
        <v>179.0</v>
      </c>
      <c r="C191" s="11">
        <v>180.0</v>
      </c>
      <c r="D191" s="11" t="s">
        <v>387</v>
      </c>
      <c r="E191" s="16" t="s">
        <v>700</v>
      </c>
      <c r="F191" s="16">
        <v>1.0</v>
      </c>
      <c r="G191" s="16" t="s">
        <v>389</v>
      </c>
      <c r="H191" s="11">
        <v>312.0</v>
      </c>
      <c r="J191" s="12"/>
      <c r="M191" s="12">
        <v>5.61</v>
      </c>
      <c r="N191" s="11">
        <v>6.89</v>
      </c>
      <c r="O191" s="11">
        <v>5.87</v>
      </c>
      <c r="Q191" s="11">
        <f t="shared" si="35"/>
        <v>6.123333333</v>
      </c>
      <c r="R191" s="18" t="s">
        <v>399</v>
      </c>
      <c r="S191" s="11">
        <f t="shared" si="1"/>
        <v>81.65487207</v>
      </c>
      <c r="T191" s="11">
        <f t="shared" si="2"/>
        <v>-56.65487207</v>
      </c>
    </row>
    <row r="192" ht="15.75" customHeight="1">
      <c r="A192" s="11">
        <v>247.0</v>
      </c>
      <c r="E192" s="16" t="s">
        <v>700</v>
      </c>
      <c r="H192" s="11" t="s">
        <v>701</v>
      </c>
      <c r="J192" s="12">
        <v>43.62</v>
      </c>
      <c r="K192" s="11">
        <v>1.97</v>
      </c>
      <c r="L192" s="11">
        <v>1.88</v>
      </c>
      <c r="M192" s="12">
        <v>26.8</v>
      </c>
      <c r="N192" s="11">
        <v>24.7</v>
      </c>
      <c r="O192" s="20">
        <v>25.3</v>
      </c>
      <c r="Q192" s="11">
        <f>AVERAGE(M192:P192)</f>
        <v>25.6</v>
      </c>
      <c r="R192" s="12"/>
      <c r="S192" s="11">
        <f t="shared" si="1"/>
        <v>19.53125</v>
      </c>
      <c r="T192" s="11">
        <f t="shared" si="2"/>
        <v>5.46875</v>
      </c>
    </row>
    <row r="193" ht="15.75" customHeight="1">
      <c r="A193" s="11">
        <v>185.0</v>
      </c>
      <c r="C193" s="11">
        <v>186.0</v>
      </c>
      <c r="D193" s="11" t="s">
        <v>387</v>
      </c>
      <c r="E193" s="16" t="s">
        <v>702</v>
      </c>
      <c r="F193" s="16">
        <v>1.0</v>
      </c>
      <c r="G193" s="16" t="s">
        <v>389</v>
      </c>
      <c r="H193" s="11">
        <v>318.0</v>
      </c>
      <c r="J193" s="12"/>
      <c r="M193" s="12">
        <v>46.1</v>
      </c>
      <c r="N193" s="11">
        <v>44.3</v>
      </c>
      <c r="O193" s="11">
        <v>40.9</v>
      </c>
      <c r="Q193" s="11">
        <f t="shared" ref="Q193:Q197" si="36">AVERAGE(M193:O193)</f>
        <v>43.76666667</v>
      </c>
      <c r="R193" s="12"/>
      <c r="S193" s="11">
        <f t="shared" si="1"/>
        <v>11.42421935</v>
      </c>
      <c r="T193" s="11">
        <f t="shared" si="2"/>
        <v>13.57578065</v>
      </c>
    </row>
    <row r="194" ht="15.75" customHeight="1">
      <c r="A194" s="11">
        <v>151.0</v>
      </c>
      <c r="C194" s="11">
        <v>152.0</v>
      </c>
      <c r="D194" s="11" t="s">
        <v>387</v>
      </c>
      <c r="E194" s="16" t="s">
        <v>703</v>
      </c>
      <c r="F194" s="16">
        <v>2.0</v>
      </c>
      <c r="G194" s="16" t="s">
        <v>389</v>
      </c>
      <c r="H194" s="16" t="s">
        <v>704</v>
      </c>
      <c r="I194" s="16"/>
      <c r="J194" s="17"/>
      <c r="K194" s="16"/>
      <c r="L194" s="16"/>
      <c r="M194" s="12">
        <v>60.3</v>
      </c>
      <c r="N194" s="11">
        <v>60.2</v>
      </c>
      <c r="O194" s="11">
        <v>57.8</v>
      </c>
      <c r="Q194" s="11">
        <f t="shared" si="36"/>
        <v>59.43333333</v>
      </c>
      <c r="R194" s="12"/>
      <c r="S194" s="11">
        <f t="shared" si="1"/>
        <v>8.412787437</v>
      </c>
      <c r="T194" s="11">
        <f t="shared" si="2"/>
        <v>16.58721256</v>
      </c>
    </row>
    <row r="195" ht="15.75" customHeight="1">
      <c r="A195" s="11">
        <v>85.0</v>
      </c>
      <c r="C195" s="11">
        <v>86.0</v>
      </c>
      <c r="D195" s="11" t="s">
        <v>387</v>
      </c>
      <c r="E195" s="22" t="s">
        <v>705</v>
      </c>
      <c r="F195" s="16">
        <v>1.0</v>
      </c>
      <c r="G195" s="16" t="s">
        <v>389</v>
      </c>
      <c r="H195" s="16" t="s">
        <v>706</v>
      </c>
      <c r="I195" s="16"/>
      <c r="J195" s="17"/>
      <c r="K195" s="16"/>
      <c r="L195" s="16"/>
      <c r="M195" s="12">
        <v>156.0</v>
      </c>
      <c r="N195" s="11">
        <v>162.0</v>
      </c>
      <c r="O195" s="11">
        <v>156.0</v>
      </c>
      <c r="Q195" s="11">
        <f t="shared" si="36"/>
        <v>158</v>
      </c>
      <c r="R195" s="12"/>
      <c r="S195" s="11">
        <f t="shared" si="1"/>
        <v>3.164556962</v>
      </c>
      <c r="T195" s="11">
        <f t="shared" si="2"/>
        <v>21.83544304</v>
      </c>
    </row>
    <row r="196" ht="15.75" customHeight="1">
      <c r="A196" s="11">
        <v>141.0</v>
      </c>
      <c r="B196" s="13"/>
      <c r="C196" s="13">
        <v>142.0</v>
      </c>
      <c r="D196" s="13" t="s">
        <v>387</v>
      </c>
      <c r="E196" s="21" t="s">
        <v>705</v>
      </c>
      <c r="F196" s="14">
        <v>2.0</v>
      </c>
      <c r="G196" s="14" t="s">
        <v>389</v>
      </c>
      <c r="H196" s="14" t="s">
        <v>707</v>
      </c>
      <c r="I196" s="14"/>
      <c r="J196" s="24"/>
      <c r="K196" s="14"/>
      <c r="L196" s="14"/>
      <c r="M196" s="15">
        <v>3.74</v>
      </c>
      <c r="N196" s="13">
        <v>3.87</v>
      </c>
      <c r="O196" s="13">
        <v>3.55</v>
      </c>
      <c r="P196" s="13"/>
      <c r="Q196" s="13">
        <f t="shared" si="36"/>
        <v>3.72</v>
      </c>
      <c r="R196" s="15" t="s">
        <v>394</v>
      </c>
      <c r="S196" s="13">
        <f t="shared" si="1"/>
        <v>134.4086022</v>
      </c>
      <c r="T196" s="13">
        <f t="shared" si="2"/>
        <v>-109.4086022</v>
      </c>
      <c r="U196" s="13"/>
      <c r="V196" s="13"/>
      <c r="W196" s="13"/>
      <c r="X196" s="13"/>
      <c r="Y196" s="13"/>
      <c r="Z196" s="13"/>
      <c r="AA196" s="13"/>
      <c r="AB196" s="13"/>
    </row>
    <row r="197" ht="15.75" customHeight="1">
      <c r="A197" s="11">
        <v>36.0</v>
      </c>
      <c r="C197" s="11">
        <v>36.0</v>
      </c>
      <c r="D197" s="11" t="s">
        <v>387</v>
      </c>
      <c r="E197" s="16" t="s">
        <v>708</v>
      </c>
      <c r="F197" s="16">
        <v>1.0</v>
      </c>
      <c r="G197" s="16" t="s">
        <v>389</v>
      </c>
      <c r="H197" s="16" t="s">
        <v>709</v>
      </c>
      <c r="I197" s="16"/>
      <c r="J197" s="17"/>
      <c r="K197" s="16"/>
      <c r="L197" s="16"/>
      <c r="M197" s="12">
        <v>5.63</v>
      </c>
      <c r="N197" s="11">
        <v>5.79</v>
      </c>
      <c r="O197" s="11">
        <v>5.59</v>
      </c>
      <c r="Q197" s="11">
        <f t="shared" si="36"/>
        <v>5.67</v>
      </c>
      <c r="R197" s="18" t="s">
        <v>399</v>
      </c>
      <c r="S197" s="11">
        <f t="shared" si="1"/>
        <v>88.18342152</v>
      </c>
      <c r="T197" s="11">
        <f t="shared" si="2"/>
        <v>-63.18342152</v>
      </c>
    </row>
    <row r="198" ht="15.75" customHeight="1">
      <c r="A198" s="11">
        <v>248.0</v>
      </c>
      <c r="E198" s="16" t="s">
        <v>708</v>
      </c>
      <c r="H198" s="11" t="s">
        <v>710</v>
      </c>
      <c r="I198" s="11" t="s">
        <v>415</v>
      </c>
      <c r="J198" s="12">
        <v>90.59</v>
      </c>
      <c r="K198" s="11">
        <v>1.93</v>
      </c>
      <c r="L198" s="11">
        <v>2.22</v>
      </c>
      <c r="M198" s="12">
        <v>32.7</v>
      </c>
      <c r="N198" s="11">
        <v>29.8</v>
      </c>
      <c r="O198" s="20">
        <v>29.0</v>
      </c>
      <c r="Q198" s="11">
        <f>AVERAGE(M198:P198)</f>
        <v>30.5</v>
      </c>
      <c r="R198" s="12"/>
      <c r="S198" s="11">
        <f t="shared" si="1"/>
        <v>16.39344262</v>
      </c>
      <c r="T198" s="11">
        <f t="shared" si="2"/>
        <v>8.606557377</v>
      </c>
    </row>
    <row r="199" ht="15.75" customHeight="1">
      <c r="A199" s="11">
        <v>61.0</v>
      </c>
      <c r="B199" s="13"/>
      <c r="C199" s="13">
        <v>62.0</v>
      </c>
      <c r="D199" s="13" t="s">
        <v>387</v>
      </c>
      <c r="E199" s="21" t="s">
        <v>711</v>
      </c>
      <c r="F199" s="14">
        <v>2.0</v>
      </c>
      <c r="G199" s="14" t="s">
        <v>389</v>
      </c>
      <c r="H199" s="14" t="s">
        <v>712</v>
      </c>
      <c r="I199" s="14"/>
      <c r="J199" s="24"/>
      <c r="K199" s="14"/>
      <c r="L199" s="14"/>
      <c r="M199" s="15">
        <v>7.5</v>
      </c>
      <c r="N199" s="13">
        <v>7.72</v>
      </c>
      <c r="O199" s="13">
        <v>7.45</v>
      </c>
      <c r="P199" s="13"/>
      <c r="Q199" s="13">
        <f t="shared" ref="Q199:Q202" si="37">AVERAGE(M199:O199)</f>
        <v>7.556666667</v>
      </c>
      <c r="R199" s="15" t="s">
        <v>394</v>
      </c>
      <c r="S199" s="13">
        <f t="shared" si="1"/>
        <v>66.16674019</v>
      </c>
      <c r="T199" s="13">
        <f t="shared" si="2"/>
        <v>-41.16674019</v>
      </c>
      <c r="U199" s="13"/>
      <c r="V199" s="13"/>
      <c r="W199" s="13"/>
      <c r="X199" s="13"/>
      <c r="Y199" s="13"/>
      <c r="Z199" s="13"/>
      <c r="AA199" s="13"/>
      <c r="AB199" s="13"/>
    </row>
    <row r="200" ht="15.75" customHeight="1">
      <c r="A200" s="11">
        <v>97.0</v>
      </c>
      <c r="B200" s="13"/>
      <c r="C200" s="13">
        <v>98.0</v>
      </c>
      <c r="D200" s="13" t="s">
        <v>387</v>
      </c>
      <c r="E200" s="21" t="s">
        <v>711</v>
      </c>
      <c r="F200" s="14">
        <v>1.0</v>
      </c>
      <c r="G200" s="14" t="s">
        <v>389</v>
      </c>
      <c r="H200" s="14" t="s">
        <v>713</v>
      </c>
      <c r="I200" s="14"/>
      <c r="J200" s="24"/>
      <c r="K200" s="14"/>
      <c r="L200" s="14"/>
      <c r="M200" s="15">
        <v>52.4</v>
      </c>
      <c r="N200" s="13">
        <v>49.3</v>
      </c>
      <c r="O200" s="13">
        <v>43.7</v>
      </c>
      <c r="P200" s="13"/>
      <c r="Q200" s="13">
        <f t="shared" si="37"/>
        <v>48.46666667</v>
      </c>
      <c r="R200" s="15"/>
      <c r="S200" s="13">
        <f t="shared" si="1"/>
        <v>10.31636864</v>
      </c>
      <c r="T200" s="13">
        <f t="shared" si="2"/>
        <v>14.68363136</v>
      </c>
      <c r="U200" s="13"/>
      <c r="V200" s="13"/>
      <c r="W200" s="13"/>
      <c r="X200" s="13"/>
      <c r="Y200" s="13"/>
      <c r="Z200" s="13"/>
      <c r="AA200" s="13"/>
      <c r="AB200" s="13"/>
    </row>
    <row r="201" ht="15.75" customHeight="1">
      <c r="A201" s="11">
        <v>28.0</v>
      </c>
      <c r="C201" s="11">
        <v>28.0</v>
      </c>
      <c r="E201" s="16" t="s">
        <v>714</v>
      </c>
      <c r="F201" s="16">
        <v>2.0</v>
      </c>
      <c r="G201" s="16" t="s">
        <v>389</v>
      </c>
      <c r="H201" s="11" t="s">
        <v>715</v>
      </c>
      <c r="J201" s="12"/>
      <c r="M201" s="12">
        <v>33.7</v>
      </c>
      <c r="N201" s="11">
        <v>24.6</v>
      </c>
      <c r="O201" s="11">
        <v>163.0</v>
      </c>
      <c r="Q201" s="11">
        <f t="shared" si="37"/>
        <v>73.76666667</v>
      </c>
      <c r="R201" s="12"/>
      <c r="S201" s="11">
        <f t="shared" si="1"/>
        <v>6.778129236</v>
      </c>
      <c r="T201" s="11">
        <f t="shared" si="2"/>
        <v>18.22187076</v>
      </c>
    </row>
    <row r="202" ht="15.75" customHeight="1">
      <c r="A202" s="11">
        <v>146.0</v>
      </c>
      <c r="C202" s="11">
        <v>147.0</v>
      </c>
      <c r="D202" s="11" t="s">
        <v>387</v>
      </c>
      <c r="E202" s="16" t="s">
        <v>716</v>
      </c>
      <c r="F202" s="16">
        <v>2.0</v>
      </c>
      <c r="G202" s="16" t="s">
        <v>389</v>
      </c>
      <c r="H202" s="16" t="s">
        <v>717</v>
      </c>
      <c r="I202" s="16"/>
      <c r="J202" s="17"/>
      <c r="K202" s="16"/>
      <c r="L202" s="16"/>
      <c r="M202" s="12">
        <v>1.15</v>
      </c>
      <c r="N202" s="11">
        <v>1.2</v>
      </c>
      <c r="O202" s="11">
        <v>1.12</v>
      </c>
      <c r="Q202" s="11">
        <f t="shared" si="37"/>
        <v>1.156666667</v>
      </c>
      <c r="R202" s="18" t="s">
        <v>399</v>
      </c>
      <c r="S202" s="11">
        <f t="shared" si="1"/>
        <v>432.2766571</v>
      </c>
      <c r="T202" s="11">
        <f t="shared" si="2"/>
        <v>-407.2766571</v>
      </c>
    </row>
    <row r="203" ht="15.75" customHeight="1">
      <c r="A203" s="11">
        <v>249.0</v>
      </c>
      <c r="E203" s="16" t="s">
        <v>716</v>
      </c>
      <c r="H203" s="11" t="s">
        <v>718</v>
      </c>
      <c r="J203" s="12">
        <v>59.97</v>
      </c>
      <c r="K203" s="11">
        <v>1.9</v>
      </c>
      <c r="L203" s="11">
        <v>1.41</v>
      </c>
      <c r="M203" s="12">
        <v>34.5</v>
      </c>
      <c r="N203" s="11">
        <v>32.0</v>
      </c>
      <c r="O203" s="20">
        <v>32.1</v>
      </c>
      <c r="Q203" s="11">
        <f>AVERAGE(M203:P203)</f>
        <v>32.86666667</v>
      </c>
      <c r="R203" s="12"/>
      <c r="S203" s="11">
        <f t="shared" si="1"/>
        <v>15.21298174</v>
      </c>
      <c r="T203" s="11">
        <f t="shared" si="2"/>
        <v>9.787018256</v>
      </c>
    </row>
    <row r="204" ht="15.75" customHeight="1">
      <c r="A204" s="11">
        <v>22.0</v>
      </c>
      <c r="C204" s="11">
        <v>22.0</v>
      </c>
      <c r="E204" s="16" t="s">
        <v>719</v>
      </c>
      <c r="F204" s="16">
        <v>2.0</v>
      </c>
      <c r="G204" s="16" t="s">
        <v>389</v>
      </c>
      <c r="H204" s="11" t="s">
        <v>720</v>
      </c>
      <c r="J204" s="12"/>
      <c r="M204" s="12">
        <v>35.6</v>
      </c>
      <c r="N204" s="11">
        <v>36.3</v>
      </c>
      <c r="O204" s="11">
        <v>35.4</v>
      </c>
      <c r="Q204" s="11">
        <f t="shared" ref="Q204:Q205" si="38">AVERAGE(M204:O204)</f>
        <v>35.76666667</v>
      </c>
      <c r="R204" s="12"/>
      <c r="S204" s="11">
        <f t="shared" si="1"/>
        <v>13.97949674</v>
      </c>
      <c r="T204" s="11">
        <f t="shared" si="2"/>
        <v>11.02050326</v>
      </c>
    </row>
    <row r="205" ht="15.75" customHeight="1">
      <c r="A205" s="11">
        <v>172.0</v>
      </c>
      <c r="C205" s="11">
        <v>173.0</v>
      </c>
      <c r="D205" s="11" t="s">
        <v>387</v>
      </c>
      <c r="E205" s="16" t="s">
        <v>719</v>
      </c>
      <c r="F205" s="16">
        <v>1.0</v>
      </c>
      <c r="G205" s="16" t="s">
        <v>389</v>
      </c>
      <c r="H205" s="11">
        <v>305.0</v>
      </c>
      <c r="J205" s="12"/>
      <c r="M205" s="12">
        <v>27.2</v>
      </c>
      <c r="N205" s="11">
        <v>27.7</v>
      </c>
      <c r="O205" s="11">
        <v>26.4</v>
      </c>
      <c r="Q205" s="11">
        <f t="shared" si="38"/>
        <v>27.1</v>
      </c>
      <c r="R205" s="12"/>
      <c r="S205" s="11">
        <f t="shared" si="1"/>
        <v>18.4501845</v>
      </c>
      <c r="T205" s="11">
        <f t="shared" si="2"/>
        <v>6.549815498</v>
      </c>
    </row>
    <row r="206" ht="15.75" customHeight="1">
      <c r="A206" s="11">
        <v>206.0</v>
      </c>
      <c r="E206" s="16" t="s">
        <v>719</v>
      </c>
      <c r="H206" s="11" t="s">
        <v>721</v>
      </c>
      <c r="J206" s="12">
        <v>128.9</v>
      </c>
      <c r="K206" s="11">
        <v>1.93</v>
      </c>
      <c r="L206" s="11">
        <v>2.21</v>
      </c>
      <c r="M206" s="12">
        <v>61.5</v>
      </c>
      <c r="N206" s="11">
        <v>63.9</v>
      </c>
      <c r="O206" s="11">
        <v>64.4</v>
      </c>
      <c r="P206" s="11">
        <v>65.0</v>
      </c>
      <c r="Q206" s="11">
        <f>AVERAGE(N206:P206)</f>
        <v>64.43333333</v>
      </c>
      <c r="R206" s="12"/>
      <c r="S206" s="11">
        <f t="shared" si="1"/>
        <v>7.759958614</v>
      </c>
      <c r="T206" s="11">
        <f t="shared" si="2"/>
        <v>17.24004139</v>
      </c>
    </row>
    <row r="207" ht="15.75" customHeight="1">
      <c r="A207" s="11">
        <v>245.0</v>
      </c>
      <c r="E207" s="16" t="s">
        <v>719</v>
      </c>
      <c r="H207" s="11" t="s">
        <v>722</v>
      </c>
      <c r="I207" s="11" t="s">
        <v>415</v>
      </c>
      <c r="J207" s="12">
        <v>11.45</v>
      </c>
      <c r="K207" s="11">
        <v>1.87</v>
      </c>
      <c r="L207" s="11">
        <v>1.32</v>
      </c>
      <c r="M207" s="12">
        <v>1.56</v>
      </c>
      <c r="N207" s="11">
        <v>1.27</v>
      </c>
      <c r="O207" s="20">
        <v>1.26</v>
      </c>
      <c r="Q207" s="11">
        <f t="shared" ref="Q207:Q208" si="39">AVERAGE(M207:P207)</f>
        <v>1.363333333</v>
      </c>
      <c r="R207" s="12"/>
      <c r="S207" s="11">
        <f t="shared" si="1"/>
        <v>366.7481663</v>
      </c>
      <c r="T207" s="11">
        <f t="shared" si="2"/>
        <v>-341.7481663</v>
      </c>
    </row>
    <row r="208" ht="15.75" customHeight="1">
      <c r="A208" s="11">
        <v>234.0</v>
      </c>
      <c r="E208" s="16" t="s">
        <v>723</v>
      </c>
      <c r="H208" s="11" t="s">
        <v>724</v>
      </c>
      <c r="I208" s="11" t="s">
        <v>415</v>
      </c>
      <c r="J208" s="12">
        <v>21.0</v>
      </c>
      <c r="K208" s="11">
        <v>1.87</v>
      </c>
      <c r="L208" s="11">
        <v>1.83</v>
      </c>
      <c r="M208" s="12">
        <v>6.15</v>
      </c>
      <c r="N208" s="11">
        <v>5.62</v>
      </c>
      <c r="O208" s="20">
        <v>5.53</v>
      </c>
      <c r="Q208" s="11">
        <f t="shared" si="39"/>
        <v>5.766666667</v>
      </c>
      <c r="R208" s="12"/>
      <c r="S208" s="11">
        <f t="shared" si="1"/>
        <v>86.70520231</v>
      </c>
      <c r="T208" s="11">
        <f t="shared" si="2"/>
        <v>-61.70520231</v>
      </c>
    </row>
    <row r="209" ht="15.75" customHeight="1">
      <c r="A209" s="11">
        <v>171.0</v>
      </c>
      <c r="C209" s="11">
        <v>172.0</v>
      </c>
      <c r="D209" s="11" t="s">
        <v>387</v>
      </c>
      <c r="E209" s="16" t="s">
        <v>725</v>
      </c>
      <c r="F209" s="16">
        <v>1.0</v>
      </c>
      <c r="G209" s="16" t="s">
        <v>389</v>
      </c>
      <c r="H209" s="11">
        <v>304.0</v>
      </c>
      <c r="J209" s="12"/>
      <c r="M209" s="12">
        <v>41.5</v>
      </c>
      <c r="N209" s="11">
        <v>42.8</v>
      </c>
      <c r="O209" s="11">
        <v>40.4</v>
      </c>
      <c r="Q209" s="11">
        <f t="shared" ref="Q209:Q213" si="40">AVERAGE(M209:O209)</f>
        <v>41.56666667</v>
      </c>
      <c r="R209" s="12"/>
      <c r="S209" s="11">
        <f t="shared" si="1"/>
        <v>12.02886929</v>
      </c>
      <c r="T209" s="11">
        <f t="shared" si="2"/>
        <v>12.97113071</v>
      </c>
    </row>
    <row r="210" ht="15.75" customHeight="1">
      <c r="A210" s="11">
        <v>180.0</v>
      </c>
      <c r="C210" s="11">
        <v>181.0</v>
      </c>
      <c r="D210" s="11" t="s">
        <v>387</v>
      </c>
      <c r="E210" s="16" t="s">
        <v>726</v>
      </c>
      <c r="F210" s="16">
        <v>1.0</v>
      </c>
      <c r="G210" s="16" t="s">
        <v>389</v>
      </c>
      <c r="H210" s="11">
        <v>313.0</v>
      </c>
      <c r="J210" s="12"/>
      <c r="M210" s="12">
        <v>2.0</v>
      </c>
      <c r="N210" s="11">
        <v>3.01</v>
      </c>
      <c r="O210" s="11">
        <v>2.76</v>
      </c>
      <c r="Q210" s="11">
        <f t="shared" si="40"/>
        <v>2.59</v>
      </c>
      <c r="R210" s="18" t="s">
        <v>399</v>
      </c>
      <c r="S210" s="11">
        <f t="shared" si="1"/>
        <v>193.0501931</v>
      </c>
      <c r="T210" s="11">
        <f t="shared" si="2"/>
        <v>-168.0501931</v>
      </c>
    </row>
    <row r="211" ht="15.75" customHeight="1">
      <c r="A211" s="11">
        <v>55.0</v>
      </c>
      <c r="B211" s="13"/>
      <c r="C211" s="13">
        <v>56.0</v>
      </c>
      <c r="D211" s="13" t="s">
        <v>387</v>
      </c>
      <c r="E211" s="21" t="s">
        <v>727</v>
      </c>
      <c r="F211" s="14">
        <v>1.0</v>
      </c>
      <c r="G211" s="14" t="s">
        <v>389</v>
      </c>
      <c r="H211" s="14" t="s">
        <v>728</v>
      </c>
      <c r="I211" s="14"/>
      <c r="J211" s="24"/>
      <c r="K211" s="14"/>
      <c r="L211" s="14"/>
      <c r="M211" s="15">
        <v>10.0</v>
      </c>
      <c r="N211" s="13">
        <v>10.6</v>
      </c>
      <c r="O211" s="13">
        <v>10.0</v>
      </c>
      <c r="P211" s="13"/>
      <c r="Q211" s="13">
        <f t="shared" si="40"/>
        <v>10.2</v>
      </c>
      <c r="R211" s="15" t="s">
        <v>394</v>
      </c>
      <c r="S211" s="13">
        <f t="shared" si="1"/>
        <v>49.01960784</v>
      </c>
      <c r="T211" s="13">
        <f t="shared" si="2"/>
        <v>-24.01960784</v>
      </c>
      <c r="U211" s="13"/>
      <c r="V211" s="13"/>
      <c r="W211" s="13"/>
      <c r="X211" s="13"/>
      <c r="Y211" s="13"/>
      <c r="Z211" s="13"/>
      <c r="AA211" s="13"/>
      <c r="AB211" s="13"/>
    </row>
    <row r="212" ht="15.75" customHeight="1">
      <c r="A212" s="11">
        <v>63.0</v>
      </c>
      <c r="C212" s="11">
        <v>64.0</v>
      </c>
      <c r="D212" s="11" t="s">
        <v>387</v>
      </c>
      <c r="E212" s="22" t="s">
        <v>727</v>
      </c>
      <c r="F212" s="16">
        <v>2.0</v>
      </c>
      <c r="G212" s="16" t="s">
        <v>389</v>
      </c>
      <c r="H212" s="16" t="s">
        <v>729</v>
      </c>
      <c r="I212" s="16"/>
      <c r="J212" s="17"/>
      <c r="K212" s="16"/>
      <c r="L212" s="16"/>
      <c r="M212" s="12">
        <v>103.0</v>
      </c>
      <c r="N212" s="11">
        <v>107.0</v>
      </c>
      <c r="O212" s="11">
        <v>102.0</v>
      </c>
      <c r="Q212" s="11">
        <f t="shared" si="40"/>
        <v>104</v>
      </c>
      <c r="R212" s="12"/>
      <c r="S212" s="11">
        <f t="shared" si="1"/>
        <v>4.807692308</v>
      </c>
      <c r="T212" s="11">
        <f t="shared" si="2"/>
        <v>20.19230769</v>
      </c>
    </row>
    <row r="213" ht="15.75" customHeight="1">
      <c r="A213" s="11">
        <v>90.0</v>
      </c>
      <c r="C213" s="11">
        <v>91.0</v>
      </c>
      <c r="D213" s="11" t="s">
        <v>387</v>
      </c>
      <c r="E213" s="16" t="s">
        <v>730</v>
      </c>
      <c r="F213" s="16" t="s">
        <v>428</v>
      </c>
      <c r="G213" s="16" t="s">
        <v>393</v>
      </c>
      <c r="H213" s="16" t="s">
        <v>731</v>
      </c>
      <c r="I213" s="16"/>
      <c r="J213" s="17"/>
      <c r="K213" s="16"/>
      <c r="L213" s="16"/>
      <c r="M213" s="12">
        <v>6.22</v>
      </c>
      <c r="N213" s="11">
        <v>6.46</v>
      </c>
      <c r="O213" s="11">
        <v>5.97</v>
      </c>
      <c r="Q213" s="11">
        <f t="shared" si="40"/>
        <v>6.216666667</v>
      </c>
      <c r="R213" s="18" t="s">
        <v>399</v>
      </c>
      <c r="S213" s="11">
        <f t="shared" si="1"/>
        <v>80.42895442</v>
      </c>
      <c r="T213" s="11">
        <f t="shared" si="2"/>
        <v>-55.42895442</v>
      </c>
    </row>
    <row r="214" ht="15.75" customHeight="1">
      <c r="A214" s="11">
        <v>216.0</v>
      </c>
      <c r="E214" s="16" t="s">
        <v>730</v>
      </c>
      <c r="H214" s="11" t="s">
        <v>732</v>
      </c>
      <c r="J214" s="12">
        <v>31.98</v>
      </c>
      <c r="K214" s="11">
        <v>1.86</v>
      </c>
      <c r="L214" s="11">
        <v>2.3</v>
      </c>
      <c r="M214" s="12">
        <v>10.4</v>
      </c>
      <c r="N214" s="11">
        <v>12.1</v>
      </c>
      <c r="O214" s="11">
        <v>12.7</v>
      </c>
      <c r="P214" s="11">
        <v>12.7</v>
      </c>
      <c r="Q214" s="11">
        <f t="shared" ref="Q214:Q215" si="41">AVERAGE(N214:P214)</f>
        <v>12.5</v>
      </c>
      <c r="R214" s="12"/>
      <c r="S214" s="11">
        <f t="shared" si="1"/>
        <v>40</v>
      </c>
      <c r="T214" s="11">
        <f t="shared" si="2"/>
        <v>-15</v>
      </c>
    </row>
    <row r="215" ht="15.75" customHeight="1">
      <c r="A215" s="11">
        <v>219.0</v>
      </c>
      <c r="E215" s="16" t="s">
        <v>733</v>
      </c>
      <c r="H215" s="11" t="s">
        <v>734</v>
      </c>
      <c r="J215" s="12">
        <v>105.4</v>
      </c>
      <c r="K215" s="11">
        <v>1.91</v>
      </c>
      <c r="L215" s="11">
        <v>2.1</v>
      </c>
      <c r="M215" s="12">
        <v>67.2</v>
      </c>
      <c r="N215" s="11">
        <v>69.1</v>
      </c>
      <c r="O215" s="11">
        <v>70.8</v>
      </c>
      <c r="P215" s="11">
        <v>70.8</v>
      </c>
      <c r="Q215" s="11">
        <f t="shared" si="41"/>
        <v>70.23333333</v>
      </c>
      <c r="R215" s="12"/>
      <c r="S215" s="11">
        <f t="shared" si="1"/>
        <v>7.11912672</v>
      </c>
      <c r="T215" s="11">
        <f t="shared" si="2"/>
        <v>17.88087328</v>
      </c>
    </row>
    <row r="216" ht="15.75" customHeight="1">
      <c r="A216" s="11">
        <v>43.0</v>
      </c>
      <c r="C216" s="11">
        <v>43.0</v>
      </c>
      <c r="D216" s="11" t="s">
        <v>387</v>
      </c>
      <c r="E216" s="16" t="s">
        <v>735</v>
      </c>
      <c r="F216" s="16">
        <v>1.0</v>
      </c>
      <c r="G216" s="16" t="s">
        <v>389</v>
      </c>
      <c r="H216" s="16" t="s">
        <v>736</v>
      </c>
      <c r="I216" s="16"/>
      <c r="J216" s="17"/>
      <c r="K216" s="16"/>
      <c r="L216" s="16"/>
      <c r="M216" s="12">
        <v>7.55</v>
      </c>
      <c r="N216" s="11">
        <v>7.83</v>
      </c>
      <c r="O216" s="11">
        <v>7.57</v>
      </c>
      <c r="Q216" s="11">
        <f>AVERAGE(M216:O216)</f>
        <v>7.65</v>
      </c>
      <c r="R216" s="18" t="s">
        <v>399</v>
      </c>
      <c r="S216" s="11">
        <f t="shared" si="1"/>
        <v>65.35947712</v>
      </c>
      <c r="T216" s="11">
        <f t="shared" si="2"/>
        <v>-40.35947712</v>
      </c>
    </row>
    <row r="217" ht="15.75" customHeight="1">
      <c r="A217" s="11">
        <v>238.0</v>
      </c>
      <c r="E217" s="16" t="s">
        <v>735</v>
      </c>
      <c r="H217" s="11" t="s">
        <v>737</v>
      </c>
      <c r="I217" s="11" t="s">
        <v>415</v>
      </c>
      <c r="J217" s="12">
        <v>2.922</v>
      </c>
      <c r="K217" s="11">
        <v>2.53</v>
      </c>
      <c r="L217" s="11">
        <v>0.93</v>
      </c>
      <c r="M217" s="12" t="s">
        <v>518</v>
      </c>
      <c r="N217" s="11" t="s">
        <v>518</v>
      </c>
      <c r="O217" s="28" t="s">
        <v>518</v>
      </c>
      <c r="Q217" s="11" t="str">
        <f>AVERAGE(M217:P217)</f>
        <v>#DIV/0!</v>
      </c>
      <c r="R217" s="12"/>
      <c r="S217" s="11" t="str">
        <f t="shared" si="1"/>
        <v>#DIV/0!</v>
      </c>
      <c r="T217" s="11" t="str">
        <f t="shared" si="2"/>
        <v>#DIV/0!</v>
      </c>
    </row>
    <row r="218" ht="15.75" customHeight="1">
      <c r="A218" s="11">
        <v>86.0</v>
      </c>
      <c r="C218" s="11">
        <v>87.0</v>
      </c>
      <c r="D218" s="11" t="s">
        <v>387</v>
      </c>
      <c r="E218" s="16" t="s">
        <v>738</v>
      </c>
      <c r="F218" s="16">
        <v>1.0</v>
      </c>
      <c r="G218" s="16" t="s">
        <v>389</v>
      </c>
      <c r="H218" s="16" t="s">
        <v>739</v>
      </c>
      <c r="I218" s="16"/>
      <c r="J218" s="17"/>
      <c r="K218" s="16"/>
      <c r="L218" s="16"/>
      <c r="M218" s="12">
        <v>31.2</v>
      </c>
      <c r="N218" s="11">
        <v>22.0</v>
      </c>
      <c r="O218" s="11">
        <v>19.1</v>
      </c>
      <c r="P218" s="13"/>
      <c r="Q218" s="11">
        <f>AVERAGE(M218:N218)</f>
        <v>26.6</v>
      </c>
      <c r="R218" s="12"/>
      <c r="S218" s="11">
        <f t="shared" si="1"/>
        <v>18.79699248</v>
      </c>
      <c r="T218" s="11">
        <f t="shared" si="2"/>
        <v>6.203007519</v>
      </c>
      <c r="U218" s="13"/>
      <c r="V218" s="13"/>
      <c r="W218" s="13"/>
      <c r="X218" s="13"/>
      <c r="Y218" s="13"/>
      <c r="Z218" s="13"/>
      <c r="AA218" s="13"/>
      <c r="AB218" s="13"/>
    </row>
    <row r="219" ht="15.75" customHeight="1">
      <c r="A219" s="11">
        <v>12.0</v>
      </c>
      <c r="C219" s="11">
        <v>12.0</v>
      </c>
      <c r="E219" s="16" t="s">
        <v>740</v>
      </c>
      <c r="F219" s="16" t="s">
        <v>428</v>
      </c>
      <c r="G219" s="16" t="s">
        <v>393</v>
      </c>
      <c r="H219" s="11" t="s">
        <v>741</v>
      </c>
      <c r="J219" s="12"/>
      <c r="M219" s="12">
        <v>87.9</v>
      </c>
      <c r="N219" s="11">
        <v>89.7</v>
      </c>
      <c r="O219" s="11">
        <v>90.1</v>
      </c>
      <c r="Q219" s="11">
        <f t="shared" ref="Q219:Q220" si="42">AVERAGE(M219:O219)</f>
        <v>89.23333333</v>
      </c>
      <c r="R219" s="12"/>
      <c r="S219" s="11">
        <f t="shared" si="1"/>
        <v>5.603287262</v>
      </c>
      <c r="T219" s="11">
        <f t="shared" si="2"/>
        <v>19.39671274</v>
      </c>
    </row>
    <row r="220" ht="15.75" customHeight="1">
      <c r="A220" s="11">
        <v>164.0</v>
      </c>
      <c r="C220" s="11">
        <v>165.0</v>
      </c>
      <c r="D220" s="11" t="s">
        <v>387</v>
      </c>
      <c r="E220" s="16" t="s">
        <v>742</v>
      </c>
      <c r="F220" s="16">
        <v>1.0</v>
      </c>
      <c r="G220" s="16" t="s">
        <v>389</v>
      </c>
      <c r="H220" s="11">
        <v>297.0</v>
      </c>
      <c r="J220" s="12"/>
      <c r="M220" s="12">
        <v>2.04</v>
      </c>
      <c r="N220" s="11">
        <v>2.07</v>
      </c>
      <c r="O220" s="11">
        <v>2.01</v>
      </c>
      <c r="P220" s="13"/>
      <c r="Q220" s="11">
        <f t="shared" si="42"/>
        <v>2.04</v>
      </c>
      <c r="R220" s="18" t="s">
        <v>399</v>
      </c>
      <c r="S220" s="11">
        <f t="shared" si="1"/>
        <v>245.0980392</v>
      </c>
      <c r="T220" s="11">
        <f t="shared" si="2"/>
        <v>-220.0980392</v>
      </c>
      <c r="U220" s="13"/>
      <c r="V220" s="13"/>
      <c r="W220" s="13"/>
      <c r="X220" s="13"/>
      <c r="Y220" s="13"/>
      <c r="Z220" s="13"/>
      <c r="AA220" s="13"/>
      <c r="AB220" s="13"/>
    </row>
    <row r="221" ht="15.75" customHeight="1">
      <c r="A221" s="11">
        <v>235.0</v>
      </c>
      <c r="E221" s="16" t="s">
        <v>742</v>
      </c>
      <c r="H221" s="11" t="s">
        <v>743</v>
      </c>
      <c r="I221" s="11" t="s">
        <v>415</v>
      </c>
      <c r="J221" s="12">
        <v>48.29</v>
      </c>
      <c r="K221" s="11">
        <v>1.92</v>
      </c>
      <c r="L221" s="11">
        <v>2.15</v>
      </c>
      <c r="M221" s="12">
        <v>15.6</v>
      </c>
      <c r="N221" s="11">
        <v>14.4</v>
      </c>
      <c r="O221" s="20">
        <v>14.2</v>
      </c>
      <c r="Q221" s="11">
        <f>AVERAGE(M221:P221)</f>
        <v>14.73333333</v>
      </c>
      <c r="R221" s="12"/>
      <c r="S221" s="11">
        <f t="shared" si="1"/>
        <v>33.93665158</v>
      </c>
      <c r="T221" s="11">
        <f t="shared" si="2"/>
        <v>-8.936651584</v>
      </c>
    </row>
    <row r="222" ht="15.75" customHeight="1">
      <c r="A222" s="11">
        <v>181.0</v>
      </c>
      <c r="C222" s="11">
        <v>182.0</v>
      </c>
      <c r="D222" s="11" t="s">
        <v>387</v>
      </c>
      <c r="E222" s="16" t="s">
        <v>744</v>
      </c>
      <c r="F222" s="16">
        <v>1.0</v>
      </c>
      <c r="G222" s="16" t="s">
        <v>389</v>
      </c>
      <c r="H222" s="11">
        <v>314.0</v>
      </c>
      <c r="J222" s="12"/>
      <c r="M222" s="12">
        <v>70.5</v>
      </c>
      <c r="N222" s="11">
        <v>81.6</v>
      </c>
      <c r="O222" s="11">
        <v>66.8</v>
      </c>
      <c r="Q222" s="11">
        <f t="shared" ref="Q222:Q225" si="43">AVERAGE(M222:O222)</f>
        <v>72.96666667</v>
      </c>
      <c r="R222" s="12"/>
      <c r="S222" s="11">
        <f t="shared" si="1"/>
        <v>6.852444038</v>
      </c>
      <c r="T222" s="11">
        <f t="shared" si="2"/>
        <v>18.14755596</v>
      </c>
    </row>
    <row r="223" ht="15.75" customHeight="1">
      <c r="A223" s="11">
        <v>26.0</v>
      </c>
      <c r="C223" s="11">
        <v>26.0</v>
      </c>
      <c r="E223" s="22" t="s">
        <v>745</v>
      </c>
      <c r="F223" s="16">
        <v>1.0</v>
      </c>
      <c r="G223" s="16" t="s">
        <v>389</v>
      </c>
      <c r="H223" s="11" t="s">
        <v>746</v>
      </c>
      <c r="J223" s="12"/>
      <c r="M223" s="12">
        <v>138.0</v>
      </c>
      <c r="N223" s="11">
        <v>143.0</v>
      </c>
      <c r="O223" s="11">
        <v>80.3</v>
      </c>
      <c r="Q223" s="11">
        <f t="shared" si="43"/>
        <v>120.4333333</v>
      </c>
      <c r="R223" s="12"/>
      <c r="S223" s="11">
        <f t="shared" si="1"/>
        <v>4.151674509</v>
      </c>
      <c r="T223" s="11">
        <f t="shared" si="2"/>
        <v>20.84832549</v>
      </c>
    </row>
    <row r="224" ht="15.75" customHeight="1">
      <c r="A224" s="11">
        <v>54.0</v>
      </c>
      <c r="B224" s="13"/>
      <c r="C224" s="13">
        <v>55.0</v>
      </c>
      <c r="D224" s="13" t="s">
        <v>387</v>
      </c>
      <c r="E224" s="21" t="s">
        <v>745</v>
      </c>
      <c r="F224" s="14">
        <v>1.0</v>
      </c>
      <c r="G224" s="14" t="s">
        <v>389</v>
      </c>
      <c r="H224" s="14" t="s">
        <v>747</v>
      </c>
      <c r="I224" s="14"/>
      <c r="J224" s="24"/>
      <c r="K224" s="14"/>
      <c r="L224" s="14"/>
      <c r="M224" s="15">
        <v>5.83</v>
      </c>
      <c r="N224" s="13">
        <v>6.14</v>
      </c>
      <c r="O224" s="13">
        <v>5.64</v>
      </c>
      <c r="P224" s="13"/>
      <c r="Q224" s="13">
        <f t="shared" si="43"/>
        <v>5.87</v>
      </c>
      <c r="R224" s="15" t="s">
        <v>394</v>
      </c>
      <c r="S224" s="13">
        <f t="shared" si="1"/>
        <v>85.17887564</v>
      </c>
      <c r="T224" s="13">
        <f t="shared" si="2"/>
        <v>-60.17887564</v>
      </c>
      <c r="U224" s="13"/>
      <c r="V224" s="13"/>
      <c r="W224" s="13"/>
      <c r="X224" s="13"/>
      <c r="Y224" s="13"/>
      <c r="Z224" s="13"/>
      <c r="AA224" s="13"/>
      <c r="AB224" s="13"/>
    </row>
    <row r="225" ht="15.75" customHeight="1">
      <c r="A225" s="11">
        <v>78.0</v>
      </c>
      <c r="C225" s="11">
        <v>79.0</v>
      </c>
      <c r="D225" s="11" t="s">
        <v>387</v>
      </c>
      <c r="E225" s="22" t="s">
        <v>745</v>
      </c>
      <c r="F225" s="16">
        <v>2.0</v>
      </c>
      <c r="G225" s="16" t="s">
        <v>389</v>
      </c>
      <c r="H225" s="16" t="s">
        <v>748</v>
      </c>
      <c r="I225" s="16"/>
      <c r="J225" s="17"/>
      <c r="K225" s="16"/>
      <c r="L225" s="16"/>
      <c r="M225" s="12">
        <v>135.0</v>
      </c>
      <c r="N225" s="11">
        <v>139.0</v>
      </c>
      <c r="O225" s="11">
        <v>133.0</v>
      </c>
      <c r="P225" s="13"/>
      <c r="Q225" s="11">
        <f t="shared" si="43"/>
        <v>135.6666667</v>
      </c>
      <c r="R225" s="12"/>
      <c r="S225" s="11">
        <f t="shared" si="1"/>
        <v>3.685503686</v>
      </c>
      <c r="T225" s="11">
        <f t="shared" si="2"/>
        <v>21.31449631</v>
      </c>
      <c r="U225" s="13"/>
      <c r="V225" s="13"/>
      <c r="W225" s="13"/>
      <c r="X225" s="13"/>
      <c r="Y225" s="13"/>
      <c r="Z225" s="13"/>
      <c r="AA225" s="13"/>
      <c r="AB225" s="13"/>
    </row>
    <row r="226" ht="15.75" customHeight="1">
      <c r="A226" s="11">
        <v>41.0</v>
      </c>
      <c r="C226" s="11">
        <v>41.0</v>
      </c>
      <c r="D226" s="11" t="s">
        <v>387</v>
      </c>
      <c r="E226" s="16" t="s">
        <v>749</v>
      </c>
      <c r="F226" s="16">
        <v>1.0</v>
      </c>
      <c r="G226" s="16" t="s">
        <v>389</v>
      </c>
      <c r="H226" s="16" t="s">
        <v>750</v>
      </c>
      <c r="I226" s="16"/>
      <c r="J226" s="17"/>
      <c r="K226" s="16"/>
      <c r="L226" s="16"/>
      <c r="M226" s="12">
        <v>25.8</v>
      </c>
      <c r="N226" s="11">
        <v>26.1</v>
      </c>
      <c r="O226" s="11">
        <v>19.9</v>
      </c>
      <c r="Q226" s="11">
        <f>AVERAGE(M226:N226)</f>
        <v>25.95</v>
      </c>
      <c r="R226" s="12"/>
      <c r="S226" s="11">
        <f t="shared" si="1"/>
        <v>19.26782274</v>
      </c>
      <c r="T226" s="11">
        <f t="shared" si="2"/>
        <v>5.732177264</v>
      </c>
    </row>
    <row r="227" ht="15.75" customHeight="1">
      <c r="A227" s="11">
        <v>64.0</v>
      </c>
      <c r="C227" s="11">
        <v>65.0</v>
      </c>
      <c r="D227" s="11" t="s">
        <v>387</v>
      </c>
      <c r="E227" s="16" t="s">
        <v>751</v>
      </c>
      <c r="F227" s="16">
        <v>2.0</v>
      </c>
      <c r="G227" s="16" t="s">
        <v>389</v>
      </c>
      <c r="H227" s="16" t="s">
        <v>752</v>
      </c>
      <c r="I227" s="16"/>
      <c r="J227" s="17"/>
      <c r="K227" s="16"/>
      <c r="L227" s="16"/>
      <c r="M227" s="12">
        <v>37.1</v>
      </c>
      <c r="N227" s="11">
        <v>38.1</v>
      </c>
      <c r="O227" s="11">
        <v>36.7</v>
      </c>
      <c r="Q227" s="11">
        <f t="shared" ref="Q227:Q228" si="44">AVERAGE(M227:O227)</f>
        <v>37.3</v>
      </c>
      <c r="R227" s="12"/>
      <c r="S227" s="11">
        <f t="shared" si="1"/>
        <v>13.40482574</v>
      </c>
      <c r="T227" s="11">
        <f t="shared" si="2"/>
        <v>11.59517426</v>
      </c>
    </row>
    <row r="228" ht="15.75" customHeight="1">
      <c r="A228" s="11">
        <v>53.0</v>
      </c>
      <c r="C228" s="11">
        <v>54.0</v>
      </c>
      <c r="D228" s="11" t="s">
        <v>387</v>
      </c>
      <c r="E228" s="16" t="s">
        <v>753</v>
      </c>
      <c r="F228" s="16">
        <v>1.0</v>
      </c>
      <c r="G228" s="16" t="s">
        <v>389</v>
      </c>
      <c r="H228" s="16" t="s">
        <v>754</v>
      </c>
      <c r="I228" s="16"/>
      <c r="J228" s="17"/>
      <c r="K228" s="16"/>
      <c r="L228" s="16"/>
      <c r="M228" s="12">
        <v>2.89</v>
      </c>
      <c r="N228" s="11">
        <v>2.92</v>
      </c>
      <c r="O228" s="11">
        <v>2.81</v>
      </c>
      <c r="Q228" s="11">
        <f t="shared" si="44"/>
        <v>2.873333333</v>
      </c>
      <c r="R228" s="18" t="s">
        <v>399</v>
      </c>
      <c r="S228" s="11">
        <f t="shared" si="1"/>
        <v>174.0139211</v>
      </c>
      <c r="T228" s="11">
        <f t="shared" si="2"/>
        <v>-149.0139211</v>
      </c>
    </row>
    <row r="229" ht="15.75" customHeight="1">
      <c r="A229" s="11">
        <v>228.0</v>
      </c>
      <c r="E229" s="16" t="s">
        <v>753</v>
      </c>
      <c r="H229" s="11" t="s">
        <v>755</v>
      </c>
      <c r="J229" s="12">
        <v>23.6</v>
      </c>
      <c r="K229" s="11">
        <v>1.72</v>
      </c>
      <c r="L229" s="11">
        <v>1.2</v>
      </c>
      <c r="M229" s="12">
        <v>24.4</v>
      </c>
      <c r="N229" s="11">
        <v>25.7</v>
      </c>
      <c r="O229" s="11">
        <v>29.0</v>
      </c>
      <c r="P229" s="11">
        <v>26.5</v>
      </c>
      <c r="Q229" s="11">
        <f>AVERAGE(N229:P229)</f>
        <v>27.06666667</v>
      </c>
      <c r="R229" s="12"/>
      <c r="S229" s="11">
        <f t="shared" si="1"/>
        <v>18.4729064</v>
      </c>
      <c r="T229" s="11">
        <f t="shared" si="2"/>
        <v>6.527093596</v>
      </c>
    </row>
    <row r="230" ht="15.75" customHeight="1">
      <c r="A230" s="11">
        <v>244.0</v>
      </c>
      <c r="E230" s="16" t="s">
        <v>753</v>
      </c>
      <c r="H230" s="11" t="s">
        <v>756</v>
      </c>
      <c r="I230" s="11" t="s">
        <v>415</v>
      </c>
      <c r="J230" s="12">
        <v>39.89</v>
      </c>
      <c r="K230" s="11">
        <v>1.97</v>
      </c>
      <c r="L230" s="11">
        <v>1.99</v>
      </c>
      <c r="M230" s="12">
        <v>10.3</v>
      </c>
      <c r="N230" s="11">
        <v>9.03</v>
      </c>
      <c r="O230" s="20">
        <v>9.02</v>
      </c>
      <c r="Q230" s="11">
        <f t="shared" ref="Q230:Q231" si="45">AVERAGE(M230:P230)</f>
        <v>9.45</v>
      </c>
      <c r="R230" s="12"/>
      <c r="S230" s="11">
        <f t="shared" si="1"/>
        <v>52.91005291</v>
      </c>
      <c r="T230" s="11">
        <f t="shared" si="2"/>
        <v>-27.91005291</v>
      </c>
    </row>
    <row r="231" ht="15.75" customHeight="1">
      <c r="A231" s="11">
        <v>252.0</v>
      </c>
      <c r="E231" s="16" t="s">
        <v>753</v>
      </c>
      <c r="H231" s="11" t="s">
        <v>757</v>
      </c>
      <c r="J231" s="12">
        <v>86.37</v>
      </c>
      <c r="K231" s="11">
        <v>1.89</v>
      </c>
      <c r="L231" s="11">
        <v>1.43</v>
      </c>
      <c r="M231" s="12">
        <v>46.4</v>
      </c>
      <c r="N231" s="11">
        <v>42.6</v>
      </c>
      <c r="O231" s="20">
        <v>42.8</v>
      </c>
      <c r="Q231" s="11">
        <f t="shared" si="45"/>
        <v>43.93333333</v>
      </c>
      <c r="R231" s="12"/>
      <c r="S231" s="11">
        <f t="shared" si="1"/>
        <v>11.38088012</v>
      </c>
      <c r="T231" s="11">
        <f t="shared" si="2"/>
        <v>13.61911988</v>
      </c>
    </row>
    <row r="232" ht="15.75" customHeight="1">
      <c r="A232" s="11">
        <v>58.0</v>
      </c>
      <c r="C232" s="11">
        <v>59.0</v>
      </c>
      <c r="D232" s="11" t="s">
        <v>387</v>
      </c>
      <c r="E232" s="16" t="s">
        <v>758</v>
      </c>
      <c r="F232" s="16">
        <v>2.0</v>
      </c>
      <c r="G232" s="16" t="s">
        <v>389</v>
      </c>
      <c r="H232" s="16" t="s">
        <v>759</v>
      </c>
      <c r="I232" s="16"/>
      <c r="J232" s="17"/>
      <c r="K232" s="16"/>
      <c r="L232" s="16"/>
      <c r="M232" s="12">
        <v>57.1</v>
      </c>
      <c r="N232" s="11">
        <v>59.4</v>
      </c>
      <c r="O232" s="11">
        <v>57.1</v>
      </c>
      <c r="Q232" s="11">
        <f t="shared" ref="Q232:Q235" si="46">AVERAGE(M232:O232)</f>
        <v>57.86666667</v>
      </c>
      <c r="R232" s="12"/>
      <c r="S232" s="11">
        <f t="shared" si="1"/>
        <v>8.640552995</v>
      </c>
      <c r="T232" s="11">
        <f t="shared" si="2"/>
        <v>16.359447</v>
      </c>
    </row>
    <row r="233" ht="15.75" customHeight="1">
      <c r="A233" s="11">
        <v>13.0</v>
      </c>
      <c r="C233" s="11">
        <v>13.0</v>
      </c>
      <c r="E233" s="22" t="s">
        <v>760</v>
      </c>
      <c r="F233" s="16">
        <v>2.0</v>
      </c>
      <c r="G233" s="16" t="s">
        <v>389</v>
      </c>
      <c r="H233" s="16" t="s">
        <v>389</v>
      </c>
      <c r="J233" s="12"/>
      <c r="M233" s="12">
        <v>84.3</v>
      </c>
      <c r="N233" s="11">
        <v>79.5</v>
      </c>
      <c r="O233" s="11">
        <v>77.2</v>
      </c>
      <c r="Q233" s="11">
        <f t="shared" si="46"/>
        <v>80.33333333</v>
      </c>
      <c r="R233" s="12"/>
      <c r="S233" s="11">
        <f t="shared" si="1"/>
        <v>6.22406639</v>
      </c>
      <c r="T233" s="11">
        <f t="shared" si="2"/>
        <v>18.77593361</v>
      </c>
    </row>
    <row r="234" ht="15.75" customHeight="1">
      <c r="A234" s="11">
        <v>99.0</v>
      </c>
      <c r="B234" s="13"/>
      <c r="C234" s="13">
        <v>100.0</v>
      </c>
      <c r="D234" s="13" t="s">
        <v>387</v>
      </c>
      <c r="E234" s="21" t="s">
        <v>760</v>
      </c>
      <c r="F234" s="14">
        <v>1.0</v>
      </c>
      <c r="G234" s="14" t="s">
        <v>389</v>
      </c>
      <c r="H234" s="14" t="s">
        <v>761</v>
      </c>
      <c r="I234" s="14"/>
      <c r="J234" s="24"/>
      <c r="K234" s="14"/>
      <c r="L234" s="14"/>
      <c r="M234" s="15">
        <v>9.71</v>
      </c>
      <c r="N234" s="13">
        <v>8.72</v>
      </c>
      <c r="O234" s="13">
        <v>7.26</v>
      </c>
      <c r="P234" s="13"/>
      <c r="Q234" s="13">
        <f t="shared" si="46"/>
        <v>8.563333333</v>
      </c>
      <c r="R234" s="15" t="s">
        <v>394</v>
      </c>
      <c r="S234" s="13">
        <f t="shared" si="1"/>
        <v>58.38847801</v>
      </c>
      <c r="T234" s="13">
        <f t="shared" si="2"/>
        <v>-33.38847801</v>
      </c>
      <c r="U234" s="13"/>
      <c r="V234" s="13"/>
      <c r="W234" s="13"/>
      <c r="X234" s="13"/>
      <c r="Y234" s="13"/>
      <c r="Z234" s="13"/>
      <c r="AA234" s="13"/>
      <c r="AB234" s="13"/>
    </row>
    <row r="235" ht="15.75" customHeight="1">
      <c r="A235" s="11">
        <v>182.0</v>
      </c>
      <c r="C235" s="11">
        <v>183.0</v>
      </c>
      <c r="D235" s="11" t="s">
        <v>387</v>
      </c>
      <c r="E235" s="16" t="s">
        <v>762</v>
      </c>
      <c r="F235" s="16">
        <v>1.0</v>
      </c>
      <c r="G235" s="16" t="s">
        <v>389</v>
      </c>
      <c r="H235" s="11">
        <v>315.0</v>
      </c>
      <c r="J235" s="12"/>
      <c r="M235" s="12">
        <v>5.86</v>
      </c>
      <c r="N235" s="11">
        <v>6.05</v>
      </c>
      <c r="O235" s="11">
        <v>5.89</v>
      </c>
      <c r="Q235" s="11">
        <f t="shared" si="46"/>
        <v>5.933333333</v>
      </c>
      <c r="R235" s="18" t="s">
        <v>399</v>
      </c>
      <c r="S235" s="11">
        <f t="shared" si="1"/>
        <v>84.26966292</v>
      </c>
      <c r="T235" s="11">
        <f t="shared" si="2"/>
        <v>-59.26966292</v>
      </c>
    </row>
    <row r="236" ht="15.75" customHeight="1">
      <c r="A236" s="11">
        <v>268.0</v>
      </c>
      <c r="E236" s="16" t="s">
        <v>762</v>
      </c>
      <c r="H236" s="11" t="s">
        <v>763</v>
      </c>
      <c r="I236" s="11" t="s">
        <v>415</v>
      </c>
      <c r="J236" s="12">
        <v>48.22</v>
      </c>
      <c r="K236" s="11">
        <v>1.95</v>
      </c>
      <c r="L236" s="11">
        <v>2.2</v>
      </c>
      <c r="M236" s="12">
        <v>21.2</v>
      </c>
      <c r="N236" s="11">
        <v>20.0</v>
      </c>
      <c r="O236" s="20">
        <v>19.9</v>
      </c>
      <c r="Q236" s="11">
        <f>AVERAGE(M236:P236)</f>
        <v>20.36666667</v>
      </c>
      <c r="R236" s="12"/>
      <c r="S236" s="11">
        <f t="shared" si="1"/>
        <v>24.54991817</v>
      </c>
      <c r="T236" s="11">
        <f t="shared" si="2"/>
        <v>0.4500818331</v>
      </c>
    </row>
    <row r="237" ht="15.75" customHeight="1">
      <c r="A237" s="11">
        <v>29.0</v>
      </c>
      <c r="C237" s="11">
        <v>29.0</v>
      </c>
      <c r="E237" s="16" t="s">
        <v>764</v>
      </c>
      <c r="F237" s="16">
        <v>1.0</v>
      </c>
      <c r="G237" s="16" t="s">
        <v>389</v>
      </c>
      <c r="H237" s="11" t="s">
        <v>765</v>
      </c>
      <c r="J237" s="12"/>
      <c r="M237" s="12">
        <v>164.0</v>
      </c>
      <c r="N237" s="11">
        <v>172.0</v>
      </c>
      <c r="O237" s="11">
        <v>284.0</v>
      </c>
      <c r="Q237" s="11">
        <f t="shared" ref="Q237:Q238" si="47">AVERAGE(M237:O237)</f>
        <v>206.6666667</v>
      </c>
      <c r="R237" s="12"/>
      <c r="S237" s="11">
        <f t="shared" si="1"/>
        <v>2.419354839</v>
      </c>
      <c r="T237" s="11">
        <f t="shared" si="2"/>
        <v>22.58064516</v>
      </c>
    </row>
    <row r="238" ht="15.75" customHeight="1">
      <c r="A238" s="11">
        <v>83.0</v>
      </c>
      <c r="C238" s="11">
        <v>84.0</v>
      </c>
      <c r="D238" s="11" t="s">
        <v>387</v>
      </c>
      <c r="E238" s="16" t="s">
        <v>766</v>
      </c>
      <c r="F238" s="16">
        <v>1.0</v>
      </c>
      <c r="G238" s="16" t="s">
        <v>389</v>
      </c>
      <c r="H238" s="16" t="s">
        <v>767</v>
      </c>
      <c r="I238" s="16"/>
      <c r="J238" s="17"/>
      <c r="K238" s="16"/>
      <c r="L238" s="16"/>
      <c r="M238" s="12">
        <v>1.88</v>
      </c>
      <c r="N238" s="11">
        <v>1.91</v>
      </c>
      <c r="O238" s="11">
        <v>1.74</v>
      </c>
      <c r="P238" s="13"/>
      <c r="Q238" s="11">
        <f t="shared" si="47"/>
        <v>1.843333333</v>
      </c>
      <c r="R238" s="18" t="s">
        <v>399</v>
      </c>
      <c r="S238" s="11">
        <f t="shared" si="1"/>
        <v>271.2477396</v>
      </c>
      <c r="T238" s="11">
        <f t="shared" si="2"/>
        <v>-246.2477396</v>
      </c>
      <c r="U238" s="13"/>
      <c r="V238" s="13"/>
      <c r="W238" s="13"/>
      <c r="X238" s="13"/>
      <c r="Y238" s="13"/>
      <c r="Z238" s="13"/>
      <c r="AA238" s="13"/>
      <c r="AB238" s="13"/>
    </row>
    <row r="239" ht="15.75" customHeight="1">
      <c r="A239" s="11">
        <v>232.0</v>
      </c>
      <c r="E239" s="16" t="s">
        <v>766</v>
      </c>
      <c r="H239" s="11" t="s">
        <v>767</v>
      </c>
      <c r="J239" s="12">
        <v>60.5</v>
      </c>
      <c r="K239" s="11">
        <v>1.93</v>
      </c>
      <c r="L239" s="11">
        <v>2.06</v>
      </c>
      <c r="M239" s="12">
        <v>64.6</v>
      </c>
      <c r="N239" s="11">
        <v>68.4</v>
      </c>
      <c r="O239" s="11">
        <v>72.5</v>
      </c>
      <c r="P239" s="11">
        <v>72.1</v>
      </c>
      <c r="Q239" s="11">
        <f>AVERAGE(N239:P239)</f>
        <v>71</v>
      </c>
      <c r="R239" s="12"/>
      <c r="S239" s="11">
        <f t="shared" si="1"/>
        <v>7.042253521</v>
      </c>
      <c r="T239" s="11">
        <f t="shared" si="2"/>
        <v>17.95774648</v>
      </c>
    </row>
    <row r="240" ht="15.75" customHeight="1">
      <c r="A240" s="11">
        <v>269.0</v>
      </c>
      <c r="E240" s="16" t="s">
        <v>766</v>
      </c>
      <c r="H240" s="11" t="s">
        <v>768</v>
      </c>
      <c r="J240" s="12">
        <v>64.64</v>
      </c>
      <c r="K240" s="11">
        <v>1.89</v>
      </c>
      <c r="L240" s="11">
        <v>1.54</v>
      </c>
      <c r="M240" s="12">
        <v>36.4</v>
      </c>
      <c r="N240" s="11">
        <v>34.5</v>
      </c>
      <c r="O240" s="20">
        <v>34.5</v>
      </c>
      <c r="Q240" s="11">
        <f>AVERAGE(M240:P240)</f>
        <v>35.13333333</v>
      </c>
      <c r="R240" s="12"/>
      <c r="S240" s="11">
        <f t="shared" si="1"/>
        <v>14.23149905</v>
      </c>
      <c r="T240" s="11">
        <f t="shared" si="2"/>
        <v>10.76850095</v>
      </c>
    </row>
    <row r="241" ht="15.75" customHeight="1">
      <c r="A241" s="11">
        <v>95.0</v>
      </c>
      <c r="C241" s="11">
        <v>96.0</v>
      </c>
      <c r="D241" s="11" t="s">
        <v>387</v>
      </c>
      <c r="E241" s="16" t="s">
        <v>769</v>
      </c>
      <c r="F241" s="16">
        <v>1.0</v>
      </c>
      <c r="G241" s="16" t="s">
        <v>389</v>
      </c>
      <c r="H241" s="16" t="s">
        <v>770</v>
      </c>
      <c r="I241" s="16"/>
      <c r="J241" s="17"/>
      <c r="K241" s="16"/>
      <c r="L241" s="16"/>
      <c r="M241" s="12">
        <v>14.6</v>
      </c>
      <c r="N241" s="11">
        <v>14.9</v>
      </c>
      <c r="O241" s="11">
        <v>14.4</v>
      </c>
      <c r="Q241" s="11">
        <f>AVERAGE(M241:O241)</f>
        <v>14.63333333</v>
      </c>
      <c r="R241" s="18" t="s">
        <v>399</v>
      </c>
      <c r="S241" s="11">
        <f t="shared" si="1"/>
        <v>34.16856492</v>
      </c>
      <c r="T241" s="11">
        <f t="shared" si="2"/>
        <v>-9.16856492</v>
      </c>
    </row>
    <row r="242" ht="15.75" customHeight="1">
      <c r="A242" s="11">
        <v>233.0</v>
      </c>
      <c r="E242" s="16" t="s">
        <v>769</v>
      </c>
      <c r="H242" s="11" t="s">
        <v>770</v>
      </c>
      <c r="J242" s="12">
        <v>22.87</v>
      </c>
      <c r="K242" s="11">
        <v>1.91</v>
      </c>
      <c r="L242" s="11">
        <v>1.5</v>
      </c>
      <c r="M242" s="12">
        <v>10.4</v>
      </c>
      <c r="N242" s="11">
        <v>11.7</v>
      </c>
      <c r="O242" s="11">
        <v>12.3</v>
      </c>
      <c r="P242" s="11">
        <v>11.6</v>
      </c>
      <c r="Q242" s="11">
        <f>AVERAGE(N242:P242)</f>
        <v>11.86666667</v>
      </c>
      <c r="R242" s="12"/>
      <c r="S242" s="11">
        <f t="shared" si="1"/>
        <v>42.13483146</v>
      </c>
      <c r="T242" s="11">
        <f t="shared" si="2"/>
        <v>-17.13483146</v>
      </c>
    </row>
    <row r="243" ht="15.75" customHeight="1">
      <c r="A243" s="11">
        <v>45.0</v>
      </c>
      <c r="C243" s="11">
        <v>46.0</v>
      </c>
      <c r="D243" s="11" t="s">
        <v>387</v>
      </c>
      <c r="E243" s="16" t="s">
        <v>771</v>
      </c>
      <c r="F243" s="16">
        <v>1.0</v>
      </c>
      <c r="G243" s="16" t="s">
        <v>389</v>
      </c>
      <c r="H243" s="16" t="s">
        <v>772</v>
      </c>
      <c r="I243" s="16"/>
      <c r="J243" s="17"/>
      <c r="K243" s="16"/>
      <c r="L243" s="16"/>
      <c r="M243" s="12">
        <v>14.1</v>
      </c>
      <c r="N243" s="11">
        <v>14.9</v>
      </c>
      <c r="O243" s="11">
        <v>14.2</v>
      </c>
      <c r="Q243" s="11">
        <f>AVERAGE(M243:O243)</f>
        <v>14.4</v>
      </c>
      <c r="R243" s="18" t="s">
        <v>399</v>
      </c>
      <c r="S243" s="11">
        <f t="shared" si="1"/>
        <v>34.72222222</v>
      </c>
      <c r="T243" s="11">
        <f t="shared" si="2"/>
        <v>-9.722222222</v>
      </c>
    </row>
    <row r="244" ht="15.75" customHeight="1">
      <c r="A244" s="11">
        <v>257.0</v>
      </c>
      <c r="E244" s="16" t="s">
        <v>771</v>
      </c>
      <c r="H244" s="11" t="s">
        <v>773</v>
      </c>
      <c r="I244" s="11" t="s">
        <v>415</v>
      </c>
      <c r="J244" s="12">
        <v>26.53</v>
      </c>
      <c r="K244" s="11">
        <v>1.9</v>
      </c>
      <c r="L244" s="11">
        <v>1.95</v>
      </c>
      <c r="M244" s="12">
        <v>7.97</v>
      </c>
      <c r="N244" s="11">
        <v>7.34</v>
      </c>
      <c r="O244" s="20">
        <v>7.33</v>
      </c>
      <c r="Q244" s="11">
        <f>AVERAGE(M244:P244)</f>
        <v>7.546666667</v>
      </c>
      <c r="R244" s="12"/>
      <c r="S244" s="11">
        <f t="shared" si="1"/>
        <v>66.25441696</v>
      </c>
      <c r="T244" s="11">
        <f t="shared" si="2"/>
        <v>-41.25441696</v>
      </c>
    </row>
    <row r="245" ht="15.75" customHeight="1">
      <c r="A245" s="11">
        <v>163.0</v>
      </c>
      <c r="C245" s="11">
        <v>164.0</v>
      </c>
      <c r="D245" s="11" t="s">
        <v>387</v>
      </c>
      <c r="E245" s="16" t="s">
        <v>774</v>
      </c>
      <c r="F245" s="16">
        <v>1.0</v>
      </c>
      <c r="G245" s="16" t="s">
        <v>389</v>
      </c>
      <c r="H245" s="11">
        <v>296.0</v>
      </c>
      <c r="J245" s="12"/>
      <c r="M245" s="12">
        <v>3.91</v>
      </c>
      <c r="N245" s="11">
        <v>3.95</v>
      </c>
      <c r="O245" s="11">
        <v>3.83</v>
      </c>
      <c r="Q245" s="11">
        <f>AVERAGE(M245:O245)</f>
        <v>3.896666667</v>
      </c>
      <c r="R245" s="18" t="s">
        <v>399</v>
      </c>
      <c r="S245" s="11">
        <f t="shared" si="1"/>
        <v>128.314799</v>
      </c>
      <c r="T245" s="11">
        <f t="shared" si="2"/>
        <v>-103.314799</v>
      </c>
    </row>
    <row r="246" ht="15.75" customHeight="1">
      <c r="A246" s="11">
        <v>251.0</v>
      </c>
      <c r="E246" s="16" t="s">
        <v>774</v>
      </c>
      <c r="H246" s="11" t="s">
        <v>775</v>
      </c>
      <c r="J246" s="12">
        <v>97.85</v>
      </c>
      <c r="K246" s="11">
        <v>1.91</v>
      </c>
      <c r="L246" s="11">
        <v>1.54</v>
      </c>
      <c r="M246" s="12">
        <v>54.6</v>
      </c>
      <c r="N246" s="11">
        <v>51.1</v>
      </c>
      <c r="O246" s="20">
        <v>50.2</v>
      </c>
      <c r="Q246" s="11">
        <f>AVERAGE(M246:P246)</f>
        <v>51.96666667</v>
      </c>
      <c r="R246" s="12"/>
      <c r="S246" s="11">
        <f t="shared" si="1"/>
        <v>9.621552277</v>
      </c>
      <c r="T246" s="11">
        <f t="shared" si="2"/>
        <v>15.37844772</v>
      </c>
    </row>
    <row r="247" ht="15.75" customHeight="1">
      <c r="A247" s="11">
        <v>201.0</v>
      </c>
      <c r="E247" s="16" t="s">
        <v>776</v>
      </c>
      <c r="H247" s="11" t="s">
        <v>777</v>
      </c>
      <c r="J247" s="12">
        <v>100.9</v>
      </c>
      <c r="K247" s="11">
        <v>1.93</v>
      </c>
      <c r="L247" s="11">
        <v>2.45</v>
      </c>
      <c r="M247" s="12">
        <v>56.8</v>
      </c>
      <c r="N247" s="11">
        <v>59.8</v>
      </c>
      <c r="O247" s="11">
        <v>60.7</v>
      </c>
      <c r="P247" s="11">
        <v>61.4</v>
      </c>
      <c r="Q247" s="11">
        <f>AVERAGE(N247:P247)</f>
        <v>60.63333333</v>
      </c>
      <c r="R247" s="12"/>
      <c r="S247" s="11">
        <f t="shared" si="1"/>
        <v>8.24628917</v>
      </c>
      <c r="T247" s="11">
        <f t="shared" si="2"/>
        <v>16.75371083</v>
      </c>
    </row>
    <row r="248" ht="15.75" customHeight="1">
      <c r="A248" s="11">
        <v>113.0</v>
      </c>
      <c r="C248" s="11">
        <v>114.0</v>
      </c>
      <c r="D248" s="11" t="s">
        <v>387</v>
      </c>
      <c r="E248" s="16" t="s">
        <v>778</v>
      </c>
      <c r="F248" s="16">
        <v>3.0</v>
      </c>
      <c r="G248" s="16" t="s">
        <v>389</v>
      </c>
      <c r="H248" s="16" t="s">
        <v>779</v>
      </c>
      <c r="I248" s="16"/>
      <c r="J248" s="17"/>
      <c r="K248" s="16"/>
      <c r="L248" s="16"/>
      <c r="M248" s="12">
        <v>36.6</v>
      </c>
      <c r="N248" s="11">
        <v>43.2</v>
      </c>
      <c r="O248" s="11">
        <v>36.7</v>
      </c>
      <c r="Q248" s="11">
        <f>AVERAGE(M248:O248)</f>
        <v>38.83333333</v>
      </c>
      <c r="R248" s="12"/>
      <c r="S248" s="11">
        <f t="shared" si="1"/>
        <v>12.87553648</v>
      </c>
      <c r="T248" s="11">
        <f t="shared" si="2"/>
        <v>12.12446352</v>
      </c>
    </row>
    <row r="249" ht="15.75" customHeight="1">
      <c r="A249" s="11">
        <v>211.0</v>
      </c>
      <c r="E249" s="16" t="s">
        <v>780</v>
      </c>
      <c r="H249" s="11" t="s">
        <v>781</v>
      </c>
      <c r="J249" s="12">
        <v>62.7</v>
      </c>
      <c r="K249" s="11">
        <v>1.91</v>
      </c>
      <c r="L249" s="11">
        <v>2.68</v>
      </c>
      <c r="M249" s="12">
        <v>29.1</v>
      </c>
      <c r="N249" s="11">
        <v>30.1</v>
      </c>
      <c r="O249" s="11">
        <v>30.5</v>
      </c>
      <c r="P249" s="11">
        <v>30.6</v>
      </c>
      <c r="Q249" s="11">
        <f t="shared" ref="Q249:Q251" si="48">AVERAGE(N249:P249)</f>
        <v>30.4</v>
      </c>
      <c r="R249" s="12"/>
      <c r="S249" s="11">
        <f t="shared" si="1"/>
        <v>16.44736842</v>
      </c>
      <c r="T249" s="11">
        <f t="shared" si="2"/>
        <v>8.552631579</v>
      </c>
    </row>
    <row r="250" ht="15.75" customHeight="1">
      <c r="A250" s="11">
        <v>205.0</v>
      </c>
      <c r="E250" s="16" t="s">
        <v>782</v>
      </c>
      <c r="H250" s="11" t="s">
        <v>783</v>
      </c>
      <c r="J250" s="12">
        <v>69.98</v>
      </c>
      <c r="K250" s="11">
        <v>1.92</v>
      </c>
      <c r="L250" s="11">
        <v>2.03</v>
      </c>
      <c r="M250" s="12">
        <v>29.7</v>
      </c>
      <c r="N250" s="11">
        <v>31.2</v>
      </c>
      <c r="O250" s="11">
        <v>31.6</v>
      </c>
      <c r="P250" s="11">
        <v>31.8</v>
      </c>
      <c r="Q250" s="11">
        <f t="shared" si="48"/>
        <v>31.53333333</v>
      </c>
      <c r="R250" s="12"/>
      <c r="S250" s="11">
        <f t="shared" si="1"/>
        <v>15.85623679</v>
      </c>
      <c r="T250" s="11">
        <f t="shared" si="2"/>
        <v>9.143763214</v>
      </c>
    </row>
    <row r="251" ht="15.75" customHeight="1">
      <c r="A251" s="11">
        <v>222.0</v>
      </c>
      <c r="E251" s="16" t="s">
        <v>782</v>
      </c>
      <c r="H251" s="11" t="s">
        <v>784</v>
      </c>
      <c r="J251" s="12">
        <v>98.27</v>
      </c>
      <c r="K251" s="11">
        <v>1.88</v>
      </c>
      <c r="L251" s="11">
        <v>1.51</v>
      </c>
      <c r="M251" s="12">
        <v>62.2</v>
      </c>
      <c r="N251" s="11">
        <v>63.8</v>
      </c>
      <c r="O251" s="11">
        <v>68.0</v>
      </c>
      <c r="P251" s="11">
        <v>69.6</v>
      </c>
      <c r="Q251" s="11">
        <f t="shared" si="48"/>
        <v>67.13333333</v>
      </c>
      <c r="R251" s="12"/>
      <c r="S251" s="11">
        <f t="shared" si="1"/>
        <v>7.447864945</v>
      </c>
      <c r="T251" s="11">
        <f t="shared" si="2"/>
        <v>17.55213505</v>
      </c>
    </row>
    <row r="252" ht="15.75" customHeight="1">
      <c r="A252" s="11">
        <v>183.0</v>
      </c>
      <c r="C252" s="11">
        <v>184.0</v>
      </c>
      <c r="D252" s="11" t="s">
        <v>387</v>
      </c>
      <c r="E252" s="16" t="s">
        <v>785</v>
      </c>
      <c r="F252" s="16">
        <v>1.0</v>
      </c>
      <c r="G252" s="16" t="s">
        <v>389</v>
      </c>
      <c r="H252" s="11">
        <v>316.0</v>
      </c>
      <c r="J252" s="12"/>
      <c r="M252" s="12">
        <v>6.28</v>
      </c>
      <c r="N252" s="11">
        <v>4.07</v>
      </c>
      <c r="O252" s="11">
        <v>4.23</v>
      </c>
      <c r="Q252" s="11">
        <f>AVERAGE(M252:O252)</f>
        <v>4.86</v>
      </c>
      <c r="R252" s="18" t="s">
        <v>399</v>
      </c>
      <c r="S252" s="11">
        <f t="shared" si="1"/>
        <v>102.8806584</v>
      </c>
      <c r="T252" s="11">
        <f t="shared" si="2"/>
        <v>-77.88065844</v>
      </c>
    </row>
    <row r="253" ht="15.75" customHeight="1">
      <c r="A253" s="11">
        <v>266.0</v>
      </c>
      <c r="E253" s="16" t="s">
        <v>785</v>
      </c>
      <c r="H253" s="11" t="s">
        <v>786</v>
      </c>
      <c r="I253" s="11" t="s">
        <v>415</v>
      </c>
      <c r="J253" s="12">
        <v>80.39</v>
      </c>
      <c r="K253" s="11">
        <v>1.91</v>
      </c>
      <c r="L253" s="11">
        <v>2.14</v>
      </c>
      <c r="M253" s="12">
        <v>32.9</v>
      </c>
      <c r="N253" s="11">
        <v>30.6</v>
      </c>
      <c r="O253" s="20">
        <v>30.1</v>
      </c>
      <c r="Q253" s="11">
        <f>AVERAGE(M253:P253)</f>
        <v>31.2</v>
      </c>
      <c r="R253" s="12"/>
      <c r="S253" s="11">
        <f t="shared" si="1"/>
        <v>16.02564103</v>
      </c>
      <c r="T253" s="11">
        <f t="shared" si="2"/>
        <v>8.974358974</v>
      </c>
    </row>
    <row r="254" ht="15.75" customHeight="1">
      <c r="A254" s="11">
        <v>33.0</v>
      </c>
      <c r="C254" s="11">
        <v>33.0</v>
      </c>
      <c r="D254" s="11" t="s">
        <v>387</v>
      </c>
      <c r="E254" s="16" t="s">
        <v>787</v>
      </c>
      <c r="F254" s="16">
        <v>1.0</v>
      </c>
      <c r="G254" s="16" t="s">
        <v>389</v>
      </c>
      <c r="H254" s="11" t="s">
        <v>788</v>
      </c>
      <c r="J254" s="12"/>
      <c r="M254" s="12">
        <v>76.6</v>
      </c>
      <c r="N254" s="11">
        <v>77.9</v>
      </c>
      <c r="O254" s="11">
        <v>74.8</v>
      </c>
      <c r="Q254" s="11">
        <f t="shared" ref="Q254:Q255" si="49">AVERAGE(M254:O254)</f>
        <v>76.43333333</v>
      </c>
      <c r="R254" s="12"/>
      <c r="S254" s="11">
        <f t="shared" si="1"/>
        <v>6.541648495</v>
      </c>
      <c r="T254" s="11">
        <f t="shared" si="2"/>
        <v>18.4583515</v>
      </c>
    </row>
    <row r="255" ht="15.75" customHeight="1">
      <c r="A255" s="11">
        <v>103.0</v>
      </c>
      <c r="C255" s="11">
        <v>104.0</v>
      </c>
      <c r="D255" s="11" t="s">
        <v>387</v>
      </c>
      <c r="E255" s="16" t="s">
        <v>789</v>
      </c>
      <c r="F255" s="16">
        <v>1.0</v>
      </c>
      <c r="G255" s="16" t="s">
        <v>389</v>
      </c>
      <c r="H255" s="16" t="s">
        <v>790</v>
      </c>
      <c r="I255" s="16"/>
      <c r="J255" s="17"/>
      <c r="K255" s="16"/>
      <c r="L255" s="16"/>
      <c r="M255" s="12">
        <v>302.0</v>
      </c>
      <c r="N255" s="11">
        <v>313.0</v>
      </c>
      <c r="O255" s="11">
        <v>302.0</v>
      </c>
      <c r="P255" s="13"/>
      <c r="Q255" s="11">
        <f t="shared" si="49"/>
        <v>305.6666667</v>
      </c>
      <c r="R255" s="12"/>
      <c r="S255" s="11">
        <f t="shared" si="1"/>
        <v>1.635768811</v>
      </c>
      <c r="T255" s="11">
        <f t="shared" si="2"/>
        <v>23.36423119</v>
      </c>
      <c r="U255" s="13"/>
      <c r="V255" s="13"/>
      <c r="W255" s="13"/>
      <c r="X255" s="13"/>
      <c r="Y255" s="13"/>
      <c r="Z255" s="13"/>
      <c r="AA255" s="13"/>
      <c r="AB255" s="13"/>
    </row>
    <row r="256" ht="15.75" customHeight="1">
      <c r="A256" s="11">
        <v>196.0</v>
      </c>
      <c r="E256" s="16" t="s">
        <v>791</v>
      </c>
      <c r="H256" s="11" t="s">
        <v>792</v>
      </c>
      <c r="J256" s="12">
        <v>125.8</v>
      </c>
      <c r="K256" s="11">
        <v>1.93</v>
      </c>
      <c r="L256" s="11">
        <v>2.09</v>
      </c>
      <c r="M256" s="12">
        <v>55.2</v>
      </c>
      <c r="N256" s="11">
        <v>65.6</v>
      </c>
      <c r="O256" s="11">
        <v>68.1</v>
      </c>
      <c r="P256" s="11">
        <v>70.4</v>
      </c>
      <c r="Q256" s="11">
        <f>AVERAGE(N256:P256)</f>
        <v>68.03333333</v>
      </c>
      <c r="R256" s="12"/>
      <c r="S256" s="11">
        <f t="shared" si="1"/>
        <v>7.34933856</v>
      </c>
      <c r="T256" s="11">
        <f t="shared" si="2"/>
        <v>17.65066144</v>
      </c>
    </row>
    <row r="257" ht="15.75" customHeight="1">
      <c r="A257" s="11">
        <v>17.0</v>
      </c>
      <c r="C257" s="11">
        <v>17.0</v>
      </c>
      <c r="E257" s="22" t="s">
        <v>793</v>
      </c>
      <c r="F257" s="16">
        <v>3.0</v>
      </c>
      <c r="G257" s="16" t="s">
        <v>389</v>
      </c>
      <c r="H257" s="11" t="s">
        <v>794</v>
      </c>
      <c r="J257" s="12"/>
      <c r="M257" s="12">
        <v>87.0</v>
      </c>
      <c r="N257" s="11">
        <v>89.7</v>
      </c>
      <c r="O257" s="11">
        <v>88.1</v>
      </c>
      <c r="Q257" s="11">
        <f t="shared" ref="Q257:Q259" si="50">AVERAGE(M257:O257)</f>
        <v>88.26666667</v>
      </c>
      <c r="R257" s="12"/>
      <c r="S257" s="11">
        <f t="shared" si="1"/>
        <v>5.664652568</v>
      </c>
      <c r="T257" s="11">
        <f t="shared" si="2"/>
        <v>19.33534743</v>
      </c>
    </row>
    <row r="258" ht="15.75" customHeight="1">
      <c r="A258" s="11">
        <v>19.0</v>
      </c>
      <c r="B258" s="13"/>
      <c r="C258" s="13">
        <v>19.0</v>
      </c>
      <c r="D258" s="13"/>
      <c r="E258" s="21" t="s">
        <v>793</v>
      </c>
      <c r="F258" s="14">
        <v>2.0</v>
      </c>
      <c r="G258" s="14" t="s">
        <v>389</v>
      </c>
      <c r="H258" s="13" t="s">
        <v>795</v>
      </c>
      <c r="I258" s="13"/>
      <c r="J258" s="15"/>
      <c r="K258" s="13"/>
      <c r="L258" s="13"/>
      <c r="M258" s="15">
        <v>9.7</v>
      </c>
      <c r="N258" s="13">
        <v>9.96</v>
      </c>
      <c r="O258" s="13">
        <v>9.6</v>
      </c>
      <c r="P258" s="13"/>
      <c r="Q258" s="13">
        <f t="shared" si="50"/>
        <v>9.753333333</v>
      </c>
      <c r="R258" s="15" t="s">
        <v>394</v>
      </c>
      <c r="S258" s="13">
        <f t="shared" si="1"/>
        <v>51.26452495</v>
      </c>
      <c r="T258" s="13">
        <f t="shared" si="2"/>
        <v>-26.26452495</v>
      </c>
      <c r="U258" s="13"/>
      <c r="V258" s="13"/>
      <c r="W258" s="13"/>
      <c r="X258" s="13"/>
      <c r="Y258" s="13"/>
      <c r="Z258" s="13"/>
      <c r="AA258" s="13"/>
      <c r="AB258" s="13"/>
    </row>
    <row r="259" ht="15.75" customHeight="1">
      <c r="A259" s="11">
        <v>135.0</v>
      </c>
      <c r="C259" s="11">
        <v>136.0</v>
      </c>
      <c r="D259" s="11" t="s">
        <v>387</v>
      </c>
      <c r="E259" s="22" t="s">
        <v>793</v>
      </c>
      <c r="F259" s="16">
        <v>2.0</v>
      </c>
      <c r="G259" s="16" t="s">
        <v>389</v>
      </c>
      <c r="H259" s="16" t="s">
        <v>796</v>
      </c>
      <c r="I259" s="16"/>
      <c r="J259" s="17"/>
      <c r="K259" s="16"/>
      <c r="L259" s="16"/>
      <c r="M259" s="12">
        <v>167.0</v>
      </c>
      <c r="N259" s="11">
        <v>174.0</v>
      </c>
      <c r="O259" s="11">
        <v>169.0</v>
      </c>
      <c r="Q259" s="11">
        <f t="shared" si="50"/>
        <v>170</v>
      </c>
      <c r="R259" s="12"/>
      <c r="S259" s="11">
        <f t="shared" si="1"/>
        <v>2.941176471</v>
      </c>
      <c r="T259" s="11">
        <f t="shared" si="2"/>
        <v>22.05882353</v>
      </c>
    </row>
    <row r="260" ht="15.75" customHeight="1">
      <c r="A260" s="11">
        <v>202.0</v>
      </c>
      <c r="E260" s="16" t="s">
        <v>797</v>
      </c>
      <c r="H260" s="11" t="s">
        <v>798</v>
      </c>
      <c r="J260" s="12">
        <v>73.28</v>
      </c>
      <c r="K260" s="11">
        <v>1.91</v>
      </c>
      <c r="L260" s="11">
        <v>1.76</v>
      </c>
      <c r="M260" s="12">
        <v>33.1</v>
      </c>
      <c r="N260" s="11">
        <v>34.7</v>
      </c>
      <c r="O260" s="11">
        <v>34.9</v>
      </c>
      <c r="P260" s="11">
        <v>35.5</v>
      </c>
      <c r="Q260" s="11">
        <f>AVERAGE(N260:P260)</f>
        <v>35.03333333</v>
      </c>
      <c r="R260" s="12"/>
      <c r="S260" s="11">
        <f t="shared" si="1"/>
        <v>14.27212179</v>
      </c>
      <c r="T260" s="11">
        <f t="shared" si="2"/>
        <v>10.72787821</v>
      </c>
    </row>
    <row r="261" ht="15.75" customHeight="1">
      <c r="A261" s="11">
        <v>154.0</v>
      </c>
      <c r="C261" s="11">
        <v>155.0</v>
      </c>
      <c r="D261" s="11" t="s">
        <v>387</v>
      </c>
      <c r="E261" s="16" t="s">
        <v>799</v>
      </c>
      <c r="F261" s="16">
        <v>2.0</v>
      </c>
      <c r="G261" s="16" t="s">
        <v>389</v>
      </c>
      <c r="H261" s="16" t="s">
        <v>800</v>
      </c>
      <c r="I261" s="16"/>
      <c r="J261" s="17"/>
      <c r="K261" s="16"/>
      <c r="L261" s="16"/>
      <c r="M261" s="12">
        <v>14.0</v>
      </c>
      <c r="N261" s="11">
        <v>13.9</v>
      </c>
      <c r="O261" s="11">
        <v>13.3</v>
      </c>
      <c r="Q261" s="11">
        <f>AVERAGE(M261:O261)</f>
        <v>13.73333333</v>
      </c>
      <c r="R261" s="18" t="s">
        <v>399</v>
      </c>
      <c r="S261" s="11">
        <f t="shared" si="1"/>
        <v>36.40776699</v>
      </c>
      <c r="T261" s="11">
        <f t="shared" si="2"/>
        <v>-11.40776699</v>
      </c>
    </row>
    <row r="262" ht="15.75" customHeight="1">
      <c r="A262" s="11">
        <v>267.0</v>
      </c>
      <c r="E262" s="16" t="s">
        <v>799</v>
      </c>
      <c r="H262" s="11" t="s">
        <v>801</v>
      </c>
      <c r="J262" s="12">
        <v>165.8</v>
      </c>
      <c r="K262" s="11">
        <v>1.92</v>
      </c>
      <c r="L262" s="11">
        <v>1.69</v>
      </c>
      <c r="M262" s="12">
        <v>95.1</v>
      </c>
      <c r="N262" s="11">
        <v>88.7</v>
      </c>
      <c r="O262" s="20">
        <v>88.8</v>
      </c>
      <c r="Q262" s="11">
        <f>AVERAGE(M262:P262)</f>
        <v>90.86666667</v>
      </c>
      <c r="R262" s="12"/>
      <c r="S262" s="11">
        <f t="shared" si="1"/>
        <v>5.502567865</v>
      </c>
      <c r="T262" s="11">
        <f t="shared" si="2"/>
        <v>19.49743213</v>
      </c>
    </row>
    <row r="263" ht="15.75" customHeight="1">
      <c r="A263" s="11">
        <v>195.0</v>
      </c>
      <c r="E263" s="16" t="s">
        <v>802</v>
      </c>
      <c r="H263" s="11" t="s">
        <v>803</v>
      </c>
      <c r="J263" s="12">
        <v>88.17</v>
      </c>
      <c r="K263" s="11">
        <v>1.9</v>
      </c>
      <c r="L263" s="11">
        <v>2.01</v>
      </c>
      <c r="M263" s="12">
        <v>24.7</v>
      </c>
      <c r="N263" s="11">
        <v>29.8</v>
      </c>
      <c r="O263" s="11">
        <v>30.9</v>
      </c>
      <c r="P263" s="11">
        <v>31.5</v>
      </c>
      <c r="Q263" s="11">
        <f>AVERAGE(N263:P263)</f>
        <v>30.73333333</v>
      </c>
      <c r="R263" s="12"/>
      <c r="S263" s="11">
        <f t="shared" si="1"/>
        <v>16.26898048</v>
      </c>
      <c r="T263" s="11">
        <f t="shared" si="2"/>
        <v>8.731019523</v>
      </c>
    </row>
    <row r="264" ht="15.75" customHeight="1">
      <c r="A264" s="11">
        <v>25.0</v>
      </c>
      <c r="C264" s="11">
        <v>25.0</v>
      </c>
      <c r="E264" s="16" t="s">
        <v>804</v>
      </c>
      <c r="F264" s="16">
        <v>2.0</v>
      </c>
      <c r="G264" s="16" t="s">
        <v>389</v>
      </c>
      <c r="H264" s="11" t="s">
        <v>805</v>
      </c>
      <c r="J264" s="12"/>
      <c r="M264" s="12">
        <v>141.0</v>
      </c>
      <c r="N264" s="11">
        <v>137.0</v>
      </c>
      <c r="O264" s="11">
        <v>139.0</v>
      </c>
      <c r="Q264" s="11">
        <f t="shared" ref="Q264:Q267" si="51">AVERAGE(M264:O264)</f>
        <v>139</v>
      </c>
      <c r="R264" s="12"/>
      <c r="S264" s="11">
        <f t="shared" si="1"/>
        <v>3.597122302</v>
      </c>
      <c r="T264" s="11">
        <f t="shared" si="2"/>
        <v>21.4028777</v>
      </c>
    </row>
    <row r="265" ht="15.75" customHeight="1">
      <c r="A265" s="11">
        <v>98.0</v>
      </c>
      <c r="C265" s="11">
        <v>99.0</v>
      </c>
      <c r="D265" s="11" t="s">
        <v>387</v>
      </c>
      <c r="E265" s="16" t="s">
        <v>804</v>
      </c>
      <c r="F265" s="16">
        <v>2.0</v>
      </c>
      <c r="G265" s="16" t="s">
        <v>389</v>
      </c>
      <c r="H265" s="16" t="s">
        <v>806</v>
      </c>
      <c r="I265" s="16"/>
      <c r="J265" s="17"/>
      <c r="K265" s="16"/>
      <c r="L265" s="16"/>
      <c r="M265" s="12">
        <v>114.0</v>
      </c>
      <c r="N265" s="11">
        <v>119.0</v>
      </c>
      <c r="O265" s="11">
        <v>115.0</v>
      </c>
      <c r="Q265" s="11">
        <f t="shared" si="51"/>
        <v>116</v>
      </c>
      <c r="R265" s="12"/>
      <c r="S265" s="11">
        <f t="shared" si="1"/>
        <v>4.310344828</v>
      </c>
      <c r="T265" s="11">
        <f t="shared" si="2"/>
        <v>20.68965517</v>
      </c>
    </row>
    <row r="266" ht="15.75" customHeight="1">
      <c r="A266" s="11">
        <v>184.0</v>
      </c>
      <c r="C266" s="11">
        <v>185.0</v>
      </c>
      <c r="D266" s="11" t="s">
        <v>387</v>
      </c>
      <c r="E266" s="16" t="s">
        <v>807</v>
      </c>
      <c r="F266" s="16">
        <v>1.0</v>
      </c>
      <c r="G266" s="16" t="s">
        <v>389</v>
      </c>
      <c r="H266" s="11">
        <v>317.0</v>
      </c>
      <c r="J266" s="12"/>
      <c r="M266" s="12" t="s">
        <v>518</v>
      </c>
      <c r="N266" s="11">
        <v>1.01</v>
      </c>
      <c r="O266" s="11" t="s">
        <v>518</v>
      </c>
      <c r="Q266" s="11">
        <f t="shared" si="51"/>
        <v>1.01</v>
      </c>
      <c r="R266" s="12"/>
      <c r="S266" s="11">
        <f t="shared" si="1"/>
        <v>495.049505</v>
      </c>
      <c r="T266" s="11">
        <f t="shared" si="2"/>
        <v>-470.049505</v>
      </c>
    </row>
    <row r="267" ht="15.75" customHeight="1">
      <c r="A267" s="11">
        <v>170.0</v>
      </c>
      <c r="C267" s="11">
        <v>171.0</v>
      </c>
      <c r="D267" s="11" t="s">
        <v>387</v>
      </c>
      <c r="E267" s="16" t="s">
        <v>808</v>
      </c>
      <c r="F267" s="16">
        <v>1.0</v>
      </c>
      <c r="G267" s="16" t="s">
        <v>389</v>
      </c>
      <c r="H267" s="11">
        <v>303.0</v>
      </c>
      <c r="J267" s="12"/>
      <c r="M267" s="12">
        <v>1.03</v>
      </c>
      <c r="N267" s="11">
        <v>1.06</v>
      </c>
      <c r="O267" s="11">
        <v>1.03</v>
      </c>
      <c r="Q267" s="11">
        <f t="shared" si="51"/>
        <v>1.04</v>
      </c>
      <c r="R267" s="12" t="s">
        <v>809</v>
      </c>
      <c r="S267" s="11">
        <f t="shared" si="1"/>
        <v>480.7692308</v>
      </c>
      <c r="T267" s="11">
        <f t="shared" si="2"/>
        <v>-455.7692308</v>
      </c>
    </row>
    <row r="268" ht="15.75" customHeight="1">
      <c r="A268" s="11">
        <v>197.0</v>
      </c>
      <c r="E268" s="16" t="s">
        <v>808</v>
      </c>
      <c r="H268" s="11" t="s">
        <v>810</v>
      </c>
      <c r="J268" s="12">
        <v>50.53</v>
      </c>
      <c r="K268" s="11">
        <v>1.84</v>
      </c>
      <c r="L268" s="11">
        <v>1.36</v>
      </c>
      <c r="M268" s="12">
        <v>9.63</v>
      </c>
      <c r="N268" s="11">
        <v>11.5</v>
      </c>
      <c r="O268" s="11">
        <v>12.0</v>
      </c>
      <c r="P268" s="11">
        <v>12.0</v>
      </c>
      <c r="Q268" s="11">
        <f>AVERAGE(N268:P268)</f>
        <v>11.83333333</v>
      </c>
      <c r="R268" s="12"/>
      <c r="S268" s="11">
        <f t="shared" si="1"/>
        <v>42.25352113</v>
      </c>
      <c r="T268" s="11">
        <f t="shared" si="2"/>
        <v>-17.25352113</v>
      </c>
    </row>
    <row r="269" ht="15.75" customHeight="1">
      <c r="A269" s="11">
        <v>115.0</v>
      </c>
      <c r="C269" s="11">
        <v>116.0</v>
      </c>
      <c r="D269" s="11" t="s">
        <v>387</v>
      </c>
      <c r="E269" s="16" t="s">
        <v>811</v>
      </c>
      <c r="F269" s="16">
        <v>3.0</v>
      </c>
      <c r="G269" s="16" t="s">
        <v>389</v>
      </c>
      <c r="H269" s="16" t="s">
        <v>812</v>
      </c>
      <c r="I269" s="16"/>
      <c r="J269" s="17"/>
      <c r="K269" s="16"/>
      <c r="L269" s="16"/>
      <c r="M269" s="12">
        <v>1.21</v>
      </c>
      <c r="N269" s="11">
        <v>1.27</v>
      </c>
      <c r="O269" s="11">
        <v>1.21</v>
      </c>
      <c r="Q269" s="11">
        <f>AVERAGE(M269:O269)</f>
        <v>1.23</v>
      </c>
      <c r="R269" s="18" t="s">
        <v>399</v>
      </c>
      <c r="S269" s="11">
        <f t="shared" si="1"/>
        <v>406.504065</v>
      </c>
      <c r="T269" s="11">
        <f t="shared" si="2"/>
        <v>-381.504065</v>
      </c>
    </row>
    <row r="270" ht="15.75" customHeight="1">
      <c r="A270" s="11">
        <v>254.0</v>
      </c>
      <c r="E270" s="16" t="s">
        <v>811</v>
      </c>
      <c r="H270" s="11" t="s">
        <v>813</v>
      </c>
      <c r="J270" s="12">
        <v>62.82</v>
      </c>
      <c r="K270" s="11">
        <v>1.93</v>
      </c>
      <c r="L270" s="11">
        <v>2.32</v>
      </c>
      <c r="M270" s="12">
        <v>37.2</v>
      </c>
      <c r="N270" s="11">
        <v>34.0</v>
      </c>
      <c r="O270" s="20">
        <v>33.3</v>
      </c>
      <c r="Q270" s="11">
        <f>AVERAGE(M270:P270)</f>
        <v>34.83333333</v>
      </c>
      <c r="R270" s="12"/>
      <c r="S270" s="11">
        <f t="shared" si="1"/>
        <v>14.35406699</v>
      </c>
      <c r="T270" s="11">
        <f t="shared" si="2"/>
        <v>10.64593301</v>
      </c>
    </row>
    <row r="271" ht="15.75" customHeight="1">
      <c r="A271" s="11">
        <v>40.0</v>
      </c>
      <c r="C271" s="11">
        <v>40.0</v>
      </c>
      <c r="D271" s="11" t="s">
        <v>387</v>
      </c>
      <c r="E271" s="16" t="s">
        <v>814</v>
      </c>
      <c r="F271" s="16">
        <v>1.0</v>
      </c>
      <c r="G271" s="16" t="s">
        <v>389</v>
      </c>
      <c r="H271" s="16" t="s">
        <v>815</v>
      </c>
      <c r="I271" s="16"/>
      <c r="J271" s="17"/>
      <c r="K271" s="16"/>
      <c r="L271" s="16"/>
      <c r="M271" s="12">
        <v>6.62</v>
      </c>
      <c r="N271" s="11">
        <v>6.89</v>
      </c>
      <c r="O271" s="11">
        <v>6.72</v>
      </c>
      <c r="Q271" s="11">
        <f>AVERAGE(M271:O271)</f>
        <v>6.743333333</v>
      </c>
      <c r="R271" s="18" t="s">
        <v>399</v>
      </c>
      <c r="S271" s="11">
        <f t="shared" si="1"/>
        <v>74.14730598</v>
      </c>
      <c r="T271" s="11">
        <f t="shared" si="2"/>
        <v>-49.14730598</v>
      </c>
    </row>
    <row r="272" ht="15.75" customHeight="1">
      <c r="A272" s="11">
        <v>255.0</v>
      </c>
      <c r="E272" s="16" t="s">
        <v>814</v>
      </c>
      <c r="H272" s="11" t="s">
        <v>816</v>
      </c>
      <c r="J272" s="12">
        <v>69.51</v>
      </c>
      <c r="K272" s="11">
        <v>1.96</v>
      </c>
      <c r="L272" s="11">
        <v>2.23</v>
      </c>
      <c r="M272" s="12">
        <v>44.3</v>
      </c>
      <c r="N272" s="11">
        <v>41.2</v>
      </c>
      <c r="O272" s="20">
        <v>41.1</v>
      </c>
      <c r="Q272" s="11">
        <f>AVERAGE(M272:P272)</f>
        <v>42.2</v>
      </c>
      <c r="R272" s="12"/>
      <c r="S272" s="11">
        <f t="shared" si="1"/>
        <v>11.84834123</v>
      </c>
      <c r="T272" s="11">
        <f t="shared" si="2"/>
        <v>13.15165877</v>
      </c>
    </row>
    <row r="273" ht="15.75" customHeight="1">
      <c r="A273" s="11">
        <v>80.0</v>
      </c>
      <c r="C273" s="11">
        <v>81.0</v>
      </c>
      <c r="D273" s="11" t="s">
        <v>387</v>
      </c>
      <c r="E273" s="16" t="s">
        <v>817</v>
      </c>
      <c r="F273" s="16">
        <v>2.0</v>
      </c>
      <c r="G273" s="16" t="s">
        <v>389</v>
      </c>
      <c r="H273" s="16" t="s">
        <v>818</v>
      </c>
      <c r="I273" s="16"/>
      <c r="J273" s="17"/>
      <c r="K273" s="16"/>
      <c r="L273" s="16"/>
      <c r="M273" s="12">
        <v>45.7</v>
      </c>
      <c r="N273" s="11">
        <v>49.1</v>
      </c>
      <c r="O273" s="11">
        <v>48.1</v>
      </c>
      <c r="Q273" s="11">
        <f>AVERAGE(M273:O273)</f>
        <v>47.63333333</v>
      </c>
      <c r="R273" s="12"/>
      <c r="S273" s="11">
        <f t="shared" si="1"/>
        <v>10.49685094</v>
      </c>
      <c r="T273" s="11">
        <f t="shared" si="2"/>
        <v>14.50314906</v>
      </c>
    </row>
    <row r="274" ht="15.75" customHeight="1">
      <c r="A274" s="11">
        <v>203.0</v>
      </c>
      <c r="E274" s="16" t="s">
        <v>819</v>
      </c>
      <c r="H274" s="11" t="s">
        <v>820</v>
      </c>
      <c r="J274" s="12">
        <v>41.12</v>
      </c>
      <c r="K274" s="11">
        <v>1.91</v>
      </c>
      <c r="L274" s="11">
        <v>2.76</v>
      </c>
      <c r="M274" s="12">
        <v>22.3</v>
      </c>
      <c r="N274" s="11">
        <v>23.7</v>
      </c>
      <c r="O274" s="11">
        <v>23.4</v>
      </c>
      <c r="P274" s="11">
        <v>24.0</v>
      </c>
      <c r="Q274" s="11">
        <f>AVERAGE(N274:P274)</f>
        <v>23.7</v>
      </c>
      <c r="R274" s="12"/>
      <c r="S274" s="11">
        <f t="shared" si="1"/>
        <v>21.09704641</v>
      </c>
      <c r="T274" s="11">
        <f t="shared" si="2"/>
        <v>3.902953586</v>
      </c>
    </row>
    <row r="275" ht="15.75" customHeight="1">
      <c r="A275" s="11">
        <v>256.0</v>
      </c>
      <c r="H275" s="11" t="s">
        <v>821</v>
      </c>
      <c r="J275" s="12">
        <v>46.41</v>
      </c>
      <c r="K275" s="11">
        <v>1.91</v>
      </c>
      <c r="L275" s="11">
        <v>1.78</v>
      </c>
      <c r="M275" s="12">
        <v>30.6</v>
      </c>
      <c r="N275" s="11">
        <v>27.8</v>
      </c>
      <c r="O275" s="20">
        <v>28.3</v>
      </c>
      <c r="Q275" s="11">
        <f>AVERAGE(M275:P275)</f>
        <v>28.9</v>
      </c>
      <c r="R275" s="12"/>
      <c r="S275" s="11">
        <f t="shared" si="1"/>
        <v>17.30103806</v>
      </c>
      <c r="T275" s="11">
        <f t="shared" si="2"/>
        <v>7.698961938</v>
      </c>
    </row>
    <row r="276" ht="15.75" customHeight="1">
      <c r="J276" s="12"/>
      <c r="M276" s="12"/>
      <c r="O276" s="20"/>
      <c r="R276" s="12"/>
    </row>
    <row r="277" ht="15.75" customHeight="1">
      <c r="J277" s="12"/>
      <c r="M277" s="12"/>
      <c r="O277" s="20"/>
      <c r="R277" s="12"/>
    </row>
    <row r="278" ht="15.75" customHeight="1">
      <c r="J278" s="12"/>
      <c r="M278" s="12"/>
      <c r="O278" s="20"/>
      <c r="R278" s="12"/>
    </row>
    <row r="279" ht="15.75" customHeight="1">
      <c r="J279" s="12"/>
      <c r="M279" s="12"/>
      <c r="O279" s="20"/>
      <c r="R279" s="12"/>
    </row>
    <row r="280" ht="15.75" customHeight="1">
      <c r="J280" s="12"/>
      <c r="M280" s="12"/>
      <c r="R280" s="12"/>
    </row>
    <row r="281" ht="15.75" customHeight="1">
      <c r="J281" s="12"/>
      <c r="M281" s="12"/>
      <c r="R281" s="12"/>
    </row>
    <row r="282" ht="15.75" customHeight="1">
      <c r="J282" s="12"/>
      <c r="M282" s="12"/>
      <c r="R282" s="12"/>
    </row>
    <row r="283" ht="15.75" customHeight="1">
      <c r="J283" s="12"/>
      <c r="M283" s="12"/>
      <c r="R283" s="12"/>
    </row>
    <row r="284" ht="15.75" customHeight="1">
      <c r="J284" s="12"/>
      <c r="M284" s="12"/>
      <c r="R284" s="12"/>
    </row>
    <row r="285" ht="15.75" customHeight="1">
      <c r="J285" s="12"/>
      <c r="M285" s="12"/>
      <c r="R285" s="12"/>
    </row>
    <row r="286" ht="15.75" customHeight="1">
      <c r="J286" s="12"/>
      <c r="M286" s="12"/>
      <c r="R286" s="12"/>
    </row>
    <row r="287" ht="15.75" customHeight="1">
      <c r="J287" s="12"/>
      <c r="M287" s="12"/>
      <c r="R287" s="12"/>
    </row>
    <row r="288" ht="15.75" customHeight="1">
      <c r="J288" s="12"/>
      <c r="M288" s="12"/>
      <c r="R288" s="12"/>
    </row>
    <row r="289" ht="15.75" customHeight="1">
      <c r="J289" s="12"/>
      <c r="M289" s="12"/>
      <c r="R289" s="12"/>
    </row>
    <row r="290" ht="15.75" customHeight="1">
      <c r="J290" s="12"/>
      <c r="M290" s="12"/>
      <c r="R290" s="12"/>
    </row>
    <row r="291" ht="15.75" customHeight="1">
      <c r="J291" s="12"/>
      <c r="M291" s="12"/>
      <c r="R291" s="12"/>
    </row>
    <row r="292" ht="15.75" customHeight="1">
      <c r="J292" s="12"/>
      <c r="M292" s="12"/>
      <c r="R292" s="12"/>
    </row>
    <row r="293" ht="15.75" customHeight="1">
      <c r="J293" s="12"/>
      <c r="M293" s="12"/>
      <c r="R293" s="12"/>
    </row>
    <row r="294" ht="15.75" customHeight="1">
      <c r="J294" s="12"/>
      <c r="M294" s="12"/>
      <c r="R294" s="12"/>
    </row>
    <row r="295" ht="15.75" customHeight="1">
      <c r="J295" s="12"/>
      <c r="M295" s="12"/>
      <c r="R295" s="12"/>
    </row>
    <row r="296" ht="15.75" customHeight="1">
      <c r="J296" s="12"/>
      <c r="M296" s="12"/>
      <c r="R296" s="12"/>
    </row>
    <row r="297" ht="15.75" customHeight="1">
      <c r="J297" s="12"/>
      <c r="M297" s="12"/>
      <c r="R297" s="12"/>
    </row>
    <row r="298" ht="15.75" customHeight="1">
      <c r="J298" s="12"/>
      <c r="M298" s="12"/>
      <c r="R298" s="12"/>
    </row>
    <row r="299" ht="15.75" customHeight="1">
      <c r="J299" s="12"/>
      <c r="M299" s="12"/>
      <c r="R299" s="12"/>
    </row>
    <row r="300" ht="15.75" customHeight="1">
      <c r="J300" s="12"/>
      <c r="M300" s="12"/>
      <c r="R300" s="12"/>
    </row>
    <row r="301" ht="15.75" customHeight="1">
      <c r="J301" s="12"/>
      <c r="M301" s="12"/>
      <c r="R301" s="12"/>
    </row>
    <row r="302" ht="15.75" customHeight="1">
      <c r="J302" s="12"/>
      <c r="M302" s="12"/>
      <c r="R302" s="12"/>
    </row>
    <row r="303" ht="15.75" customHeight="1">
      <c r="J303" s="12"/>
      <c r="M303" s="12"/>
      <c r="R303" s="12"/>
    </row>
    <row r="304" ht="15.75" customHeight="1">
      <c r="J304" s="12"/>
      <c r="M304" s="12"/>
      <c r="R304" s="12"/>
    </row>
    <row r="305" ht="15.75" customHeight="1">
      <c r="J305" s="12"/>
      <c r="M305" s="12"/>
      <c r="R305" s="12"/>
    </row>
    <row r="306" ht="15.75" customHeight="1">
      <c r="J306" s="12"/>
      <c r="M306" s="12"/>
      <c r="R306" s="12"/>
    </row>
    <row r="307" ht="15.75" customHeight="1">
      <c r="J307" s="12"/>
      <c r="M307" s="12"/>
      <c r="R307" s="12"/>
    </row>
    <row r="308" ht="15.75" customHeight="1">
      <c r="J308" s="12"/>
      <c r="M308" s="12"/>
      <c r="R308" s="12"/>
    </row>
    <row r="309" ht="15.75" customHeight="1">
      <c r="J309" s="12"/>
      <c r="M309" s="12"/>
      <c r="R309" s="12"/>
    </row>
    <row r="310" ht="15.75" customHeight="1">
      <c r="J310" s="12"/>
      <c r="M310" s="12"/>
      <c r="R310" s="12"/>
    </row>
    <row r="311" ht="15.75" customHeight="1">
      <c r="J311" s="12"/>
      <c r="M311" s="12"/>
      <c r="R311" s="12"/>
    </row>
    <row r="312" ht="15.75" customHeight="1">
      <c r="J312" s="12"/>
      <c r="M312" s="12"/>
      <c r="R312" s="12"/>
    </row>
    <row r="313" ht="15.75" customHeight="1">
      <c r="J313" s="12"/>
      <c r="M313" s="12"/>
      <c r="R313" s="12"/>
    </row>
    <row r="314" ht="15.75" customHeight="1">
      <c r="J314" s="12"/>
      <c r="M314" s="12"/>
      <c r="R314" s="12"/>
    </row>
    <row r="315" ht="15.75" customHeight="1">
      <c r="J315" s="12"/>
      <c r="M315" s="12"/>
      <c r="R315" s="12"/>
    </row>
    <row r="316" ht="15.75" customHeight="1">
      <c r="J316" s="12"/>
      <c r="M316" s="12"/>
      <c r="R316" s="12"/>
    </row>
    <row r="317" ht="15.75" customHeight="1">
      <c r="J317" s="12"/>
      <c r="M317" s="12"/>
      <c r="R317" s="12"/>
    </row>
    <row r="318" ht="15.75" customHeight="1">
      <c r="J318" s="12"/>
      <c r="M318" s="12"/>
      <c r="R318" s="12"/>
    </row>
    <row r="319" ht="15.75" customHeight="1">
      <c r="J319" s="12"/>
      <c r="M319" s="12"/>
      <c r="R319" s="12"/>
    </row>
    <row r="320" ht="15.75" customHeight="1">
      <c r="J320" s="12"/>
      <c r="M320" s="12"/>
      <c r="R320" s="12"/>
    </row>
    <row r="321" ht="15.75" customHeight="1">
      <c r="J321" s="12"/>
      <c r="M321" s="12"/>
      <c r="R321" s="12"/>
    </row>
    <row r="322" ht="15.75" customHeight="1">
      <c r="J322" s="12"/>
      <c r="M322" s="12"/>
      <c r="R322" s="12"/>
    </row>
    <row r="323" ht="15.75" customHeight="1">
      <c r="J323" s="12"/>
      <c r="M323" s="12"/>
      <c r="R323" s="12"/>
    </row>
    <row r="324" ht="15.75" customHeight="1">
      <c r="J324" s="12"/>
      <c r="M324" s="12"/>
      <c r="R324" s="12"/>
    </row>
    <row r="325" ht="15.75" customHeight="1">
      <c r="J325" s="12"/>
      <c r="M325" s="12"/>
      <c r="R325" s="12"/>
    </row>
    <row r="326" ht="15.75" customHeight="1">
      <c r="J326" s="12"/>
      <c r="M326" s="12"/>
      <c r="R326" s="12"/>
    </row>
    <row r="327" ht="15.75" customHeight="1">
      <c r="J327" s="12"/>
      <c r="M327" s="12"/>
      <c r="R327" s="12"/>
    </row>
    <row r="328" ht="15.75" customHeight="1">
      <c r="J328" s="12"/>
      <c r="M328" s="12"/>
      <c r="R328" s="12"/>
    </row>
    <row r="329" ht="15.75" customHeight="1">
      <c r="J329" s="12"/>
      <c r="M329" s="12"/>
      <c r="R329" s="12"/>
    </row>
    <row r="330" ht="15.75" customHeight="1">
      <c r="J330" s="12"/>
      <c r="M330" s="12"/>
      <c r="R330" s="12"/>
    </row>
    <row r="331" ht="15.75" customHeight="1">
      <c r="J331" s="12"/>
      <c r="M331" s="12"/>
      <c r="R331" s="12"/>
    </row>
    <row r="332" ht="15.75" customHeight="1">
      <c r="J332" s="12"/>
      <c r="M332" s="12"/>
      <c r="R332" s="12"/>
    </row>
    <row r="333" ht="15.75" customHeight="1">
      <c r="J333" s="12"/>
      <c r="M333" s="12"/>
      <c r="R333" s="12"/>
    </row>
    <row r="334" ht="15.75" customHeight="1">
      <c r="J334" s="12"/>
      <c r="M334" s="12"/>
      <c r="R334" s="12"/>
    </row>
    <row r="335" ht="15.75" customHeight="1">
      <c r="J335" s="12"/>
      <c r="M335" s="12"/>
      <c r="R335" s="12"/>
    </row>
    <row r="336" ht="15.75" customHeight="1">
      <c r="J336" s="12"/>
      <c r="M336" s="12"/>
      <c r="R336" s="12"/>
    </row>
    <row r="337" ht="15.75" customHeight="1">
      <c r="J337" s="12"/>
      <c r="M337" s="12"/>
      <c r="R337" s="12"/>
    </row>
    <row r="338" ht="15.75" customHeight="1">
      <c r="J338" s="12"/>
      <c r="M338" s="12"/>
      <c r="R338" s="12"/>
    </row>
    <row r="339" ht="15.75" customHeight="1">
      <c r="J339" s="12"/>
      <c r="M339" s="12"/>
      <c r="R339" s="12"/>
    </row>
    <row r="340" ht="15.75" customHeight="1">
      <c r="J340" s="12"/>
      <c r="M340" s="12"/>
      <c r="R340" s="12"/>
    </row>
    <row r="341" ht="15.75" customHeight="1">
      <c r="J341" s="12"/>
      <c r="M341" s="12"/>
      <c r="R341" s="12"/>
    </row>
    <row r="342" ht="15.75" customHeight="1">
      <c r="J342" s="12"/>
      <c r="M342" s="12"/>
      <c r="R342" s="12"/>
    </row>
    <row r="343" ht="15.75" customHeight="1">
      <c r="J343" s="12"/>
      <c r="M343" s="12"/>
      <c r="R343" s="12"/>
    </row>
    <row r="344" ht="15.75" customHeight="1">
      <c r="J344" s="12"/>
      <c r="M344" s="12"/>
      <c r="R344" s="12"/>
    </row>
    <row r="345" ht="15.75" customHeight="1">
      <c r="J345" s="12"/>
      <c r="M345" s="12"/>
      <c r="R345" s="12"/>
    </row>
    <row r="346" ht="15.75" customHeight="1">
      <c r="J346" s="12"/>
      <c r="M346" s="12"/>
      <c r="R346" s="12"/>
    </row>
    <row r="347" ht="15.75" customHeight="1">
      <c r="J347" s="12"/>
      <c r="M347" s="12"/>
      <c r="R347" s="12"/>
    </row>
    <row r="348" ht="15.75" customHeight="1">
      <c r="J348" s="12"/>
      <c r="M348" s="12"/>
      <c r="R348" s="12"/>
    </row>
    <row r="349" ht="15.75" customHeight="1">
      <c r="J349" s="12"/>
      <c r="M349" s="12"/>
      <c r="R349" s="12"/>
    </row>
    <row r="350" ht="15.75" customHeight="1">
      <c r="J350" s="12"/>
      <c r="M350" s="12"/>
      <c r="R350" s="12"/>
    </row>
    <row r="351" ht="15.75" customHeight="1">
      <c r="J351" s="12"/>
      <c r="M351" s="12"/>
      <c r="R351" s="12"/>
    </row>
    <row r="352" ht="15.75" customHeight="1">
      <c r="J352" s="12"/>
      <c r="M352" s="12"/>
      <c r="R352" s="12"/>
    </row>
    <row r="353" ht="15.75" customHeight="1">
      <c r="J353" s="12"/>
      <c r="M353" s="12"/>
      <c r="R353" s="12"/>
    </row>
    <row r="354" ht="15.75" customHeight="1">
      <c r="J354" s="12"/>
      <c r="M354" s="12"/>
      <c r="R354" s="12"/>
    </row>
    <row r="355" ht="15.75" customHeight="1">
      <c r="J355" s="12"/>
      <c r="M355" s="12"/>
      <c r="R355" s="12"/>
    </row>
    <row r="356" ht="15.75" customHeight="1">
      <c r="J356" s="12"/>
      <c r="M356" s="12"/>
      <c r="R356" s="12"/>
    </row>
    <row r="357" ht="15.75" customHeight="1">
      <c r="J357" s="12"/>
      <c r="M357" s="12"/>
      <c r="R357" s="12"/>
    </row>
    <row r="358" ht="15.75" customHeight="1">
      <c r="J358" s="12"/>
      <c r="M358" s="12"/>
      <c r="R358" s="12"/>
    </row>
    <row r="359" ht="15.75" customHeight="1">
      <c r="J359" s="12"/>
      <c r="M359" s="12"/>
      <c r="R359" s="12"/>
    </row>
    <row r="360" ht="15.75" customHeight="1">
      <c r="J360" s="12"/>
      <c r="M360" s="12"/>
      <c r="R360" s="12"/>
    </row>
    <row r="361" ht="15.75" customHeight="1">
      <c r="J361" s="12"/>
      <c r="M361" s="12"/>
      <c r="R361" s="12"/>
    </row>
    <row r="362" ht="15.75" customHeight="1">
      <c r="J362" s="12"/>
      <c r="M362" s="12"/>
      <c r="R362" s="12"/>
    </row>
    <row r="363" ht="15.75" customHeight="1">
      <c r="J363" s="12"/>
      <c r="M363" s="12"/>
      <c r="R363" s="12"/>
    </row>
    <row r="364" ht="15.75" customHeight="1">
      <c r="J364" s="12"/>
      <c r="M364" s="12"/>
      <c r="R364" s="12"/>
    </row>
    <row r="365" ht="15.75" customHeight="1">
      <c r="J365" s="12"/>
      <c r="M365" s="12"/>
      <c r="R365" s="12"/>
    </row>
    <row r="366" ht="15.75" customHeight="1">
      <c r="J366" s="12"/>
      <c r="M366" s="12"/>
      <c r="R366" s="12"/>
    </row>
    <row r="367" ht="15.75" customHeight="1">
      <c r="J367" s="12"/>
      <c r="M367" s="12"/>
      <c r="R367" s="12"/>
    </row>
    <row r="368" ht="15.75" customHeight="1">
      <c r="J368" s="12"/>
      <c r="M368" s="12"/>
      <c r="R368" s="12"/>
    </row>
    <row r="369" ht="15.75" customHeight="1">
      <c r="J369" s="12"/>
      <c r="M369" s="12"/>
      <c r="R369" s="12"/>
    </row>
    <row r="370" ht="15.75" customHeight="1">
      <c r="J370" s="12"/>
      <c r="M370" s="12"/>
      <c r="R370" s="12"/>
    </row>
    <row r="371" ht="15.75" customHeight="1">
      <c r="J371" s="12"/>
      <c r="M371" s="12"/>
      <c r="R371" s="12"/>
    </row>
    <row r="372" ht="15.75" customHeight="1">
      <c r="J372" s="12"/>
      <c r="M372" s="12"/>
      <c r="R372" s="12"/>
    </row>
    <row r="373" ht="15.75" customHeight="1">
      <c r="J373" s="12"/>
      <c r="M373" s="12"/>
      <c r="R373" s="12"/>
    </row>
    <row r="374" ht="15.75" customHeight="1">
      <c r="J374" s="12"/>
      <c r="M374" s="12"/>
      <c r="R374" s="12"/>
    </row>
    <row r="375" ht="15.75" customHeight="1">
      <c r="J375" s="12"/>
      <c r="M375" s="12"/>
      <c r="R375" s="12"/>
    </row>
    <row r="376" ht="15.75" customHeight="1">
      <c r="J376" s="12"/>
      <c r="M376" s="12"/>
      <c r="R376" s="12"/>
    </row>
    <row r="377" ht="15.75" customHeight="1">
      <c r="J377" s="12"/>
      <c r="M377" s="12"/>
      <c r="R377" s="12"/>
    </row>
    <row r="378" ht="15.75" customHeight="1">
      <c r="J378" s="12"/>
      <c r="M378" s="12"/>
      <c r="R378" s="12"/>
    </row>
    <row r="379" ht="15.75" customHeight="1">
      <c r="J379" s="12"/>
      <c r="M379" s="12"/>
      <c r="R379" s="12"/>
    </row>
    <row r="380" ht="15.75" customHeight="1">
      <c r="J380" s="12"/>
      <c r="M380" s="12"/>
      <c r="R380" s="12"/>
    </row>
    <row r="381" ht="15.75" customHeight="1">
      <c r="J381" s="12"/>
      <c r="M381" s="12"/>
      <c r="R381" s="12"/>
    </row>
    <row r="382" ht="15.75" customHeight="1">
      <c r="J382" s="12"/>
      <c r="M382" s="12"/>
      <c r="R382" s="12"/>
    </row>
    <row r="383" ht="15.75" customHeight="1">
      <c r="J383" s="12"/>
      <c r="M383" s="12"/>
      <c r="R383" s="12"/>
    </row>
    <row r="384" ht="15.75" customHeight="1">
      <c r="J384" s="12"/>
      <c r="M384" s="12"/>
      <c r="R384" s="12"/>
    </row>
    <row r="385" ht="15.75" customHeight="1">
      <c r="J385" s="12"/>
      <c r="M385" s="12"/>
      <c r="R385" s="12"/>
    </row>
    <row r="386" ht="15.75" customHeight="1">
      <c r="J386" s="12"/>
      <c r="M386" s="12"/>
      <c r="R386" s="12"/>
    </row>
    <row r="387" ht="15.75" customHeight="1">
      <c r="J387" s="12"/>
      <c r="M387" s="12"/>
      <c r="R387" s="12"/>
    </row>
    <row r="388" ht="15.75" customHeight="1">
      <c r="J388" s="12"/>
      <c r="M388" s="12"/>
      <c r="R388" s="12"/>
    </row>
    <row r="389" ht="15.75" customHeight="1">
      <c r="J389" s="12"/>
      <c r="M389" s="12"/>
      <c r="R389" s="12"/>
    </row>
    <row r="390" ht="15.75" customHeight="1">
      <c r="J390" s="12"/>
      <c r="M390" s="12"/>
      <c r="R390" s="12"/>
    </row>
    <row r="391" ht="15.75" customHeight="1">
      <c r="J391" s="12"/>
      <c r="M391" s="12"/>
      <c r="R391" s="12"/>
    </row>
    <row r="392" ht="15.75" customHeight="1">
      <c r="J392" s="12"/>
      <c r="M392" s="12"/>
      <c r="R392" s="12"/>
    </row>
    <row r="393" ht="15.75" customHeight="1">
      <c r="J393" s="12"/>
      <c r="M393" s="12"/>
      <c r="R393" s="12"/>
    </row>
    <row r="394" ht="15.75" customHeight="1">
      <c r="J394" s="12"/>
      <c r="M394" s="12"/>
      <c r="R394" s="12"/>
    </row>
    <row r="395" ht="15.75" customHeight="1">
      <c r="J395" s="12"/>
      <c r="M395" s="12"/>
      <c r="R395" s="12"/>
    </row>
    <row r="396" ht="15.75" customHeight="1">
      <c r="J396" s="12"/>
      <c r="M396" s="12"/>
      <c r="R396" s="12"/>
    </row>
    <row r="397" ht="15.75" customHeight="1">
      <c r="J397" s="12"/>
      <c r="M397" s="12"/>
      <c r="R397" s="12"/>
    </row>
    <row r="398" ht="15.75" customHeight="1">
      <c r="J398" s="12"/>
      <c r="M398" s="12"/>
      <c r="R398" s="12"/>
    </row>
    <row r="399" ht="15.75" customHeight="1">
      <c r="J399" s="12"/>
      <c r="M399" s="12"/>
      <c r="R399" s="12"/>
    </row>
    <row r="400" ht="15.75" customHeight="1">
      <c r="J400" s="12"/>
      <c r="M400" s="12"/>
      <c r="R400" s="12"/>
    </row>
    <row r="401" ht="15.75" customHeight="1">
      <c r="J401" s="12"/>
      <c r="M401" s="12"/>
      <c r="R401" s="12"/>
    </row>
    <row r="402" ht="15.75" customHeight="1">
      <c r="J402" s="12"/>
      <c r="M402" s="12"/>
      <c r="R402" s="12"/>
    </row>
    <row r="403" ht="15.75" customHeight="1">
      <c r="J403" s="12"/>
      <c r="M403" s="12"/>
      <c r="R403" s="12"/>
    </row>
    <row r="404" ht="15.75" customHeight="1">
      <c r="J404" s="12"/>
      <c r="M404" s="12"/>
      <c r="R404" s="12"/>
    </row>
    <row r="405" ht="15.75" customHeight="1">
      <c r="J405" s="12"/>
      <c r="M405" s="12"/>
      <c r="R405" s="12"/>
    </row>
    <row r="406" ht="15.75" customHeight="1">
      <c r="J406" s="12"/>
      <c r="M406" s="12"/>
      <c r="R406" s="12"/>
    </row>
    <row r="407" ht="15.75" customHeight="1">
      <c r="J407" s="12"/>
      <c r="M407" s="12"/>
      <c r="R407" s="12"/>
    </row>
    <row r="408" ht="15.75" customHeight="1">
      <c r="J408" s="12"/>
      <c r="M408" s="12"/>
      <c r="R408" s="12"/>
    </row>
    <row r="409" ht="15.75" customHeight="1">
      <c r="J409" s="12"/>
      <c r="M409" s="12"/>
      <c r="R409" s="12"/>
    </row>
    <row r="410" ht="15.75" customHeight="1">
      <c r="J410" s="12"/>
      <c r="M410" s="12"/>
      <c r="R410" s="12"/>
    </row>
    <row r="411" ht="15.75" customHeight="1">
      <c r="J411" s="12"/>
      <c r="M411" s="12"/>
      <c r="R411" s="12"/>
    </row>
    <row r="412" ht="15.75" customHeight="1">
      <c r="J412" s="12"/>
      <c r="M412" s="12"/>
      <c r="R412" s="12"/>
    </row>
    <row r="413" ht="15.75" customHeight="1">
      <c r="J413" s="12"/>
      <c r="M413" s="12"/>
      <c r="R413" s="12"/>
    </row>
    <row r="414" ht="15.75" customHeight="1">
      <c r="J414" s="12"/>
      <c r="M414" s="12"/>
      <c r="R414" s="12"/>
    </row>
    <row r="415" ht="15.75" customHeight="1">
      <c r="J415" s="12"/>
      <c r="M415" s="12"/>
      <c r="R415" s="12"/>
    </row>
    <row r="416" ht="15.75" customHeight="1">
      <c r="J416" s="12"/>
      <c r="M416" s="12"/>
      <c r="R416" s="12"/>
    </row>
    <row r="417" ht="15.75" customHeight="1">
      <c r="J417" s="12"/>
      <c r="M417" s="12"/>
      <c r="R417" s="12"/>
    </row>
    <row r="418" ht="15.75" customHeight="1">
      <c r="J418" s="12"/>
      <c r="M418" s="12"/>
      <c r="R418" s="12"/>
    </row>
    <row r="419" ht="15.75" customHeight="1">
      <c r="J419" s="12"/>
      <c r="M419" s="12"/>
      <c r="R419" s="12"/>
    </row>
    <row r="420" ht="15.75" customHeight="1">
      <c r="J420" s="12"/>
      <c r="M420" s="12"/>
      <c r="R420" s="12"/>
    </row>
    <row r="421" ht="15.75" customHeight="1">
      <c r="J421" s="12"/>
      <c r="M421" s="12"/>
      <c r="R421" s="12"/>
    </row>
    <row r="422" ht="15.75" customHeight="1">
      <c r="J422" s="12"/>
      <c r="M422" s="12"/>
      <c r="R422" s="12"/>
    </row>
    <row r="423" ht="15.75" customHeight="1">
      <c r="J423" s="12"/>
      <c r="M423" s="12"/>
      <c r="R423" s="12"/>
    </row>
    <row r="424" ht="15.75" customHeight="1">
      <c r="J424" s="12"/>
      <c r="M424" s="12"/>
      <c r="R424" s="12"/>
    </row>
    <row r="425" ht="15.75" customHeight="1">
      <c r="J425" s="12"/>
      <c r="M425" s="12"/>
      <c r="R425" s="12"/>
    </row>
    <row r="426" ht="15.75" customHeight="1">
      <c r="J426" s="12"/>
      <c r="M426" s="12"/>
      <c r="R426" s="12"/>
    </row>
    <row r="427" ht="15.75" customHeight="1">
      <c r="J427" s="12"/>
      <c r="M427" s="12"/>
      <c r="R427" s="12"/>
    </row>
    <row r="428" ht="15.75" customHeight="1">
      <c r="J428" s="12"/>
      <c r="M428" s="12"/>
      <c r="R428" s="12"/>
    </row>
    <row r="429" ht="15.75" customHeight="1">
      <c r="J429" s="12"/>
      <c r="M429" s="12"/>
      <c r="R429" s="12"/>
    </row>
    <row r="430" ht="15.75" customHeight="1">
      <c r="J430" s="12"/>
      <c r="M430" s="12"/>
      <c r="R430" s="12"/>
    </row>
    <row r="431" ht="15.75" customHeight="1">
      <c r="J431" s="12"/>
      <c r="M431" s="12"/>
      <c r="R431" s="12"/>
    </row>
    <row r="432" ht="15.75" customHeight="1">
      <c r="J432" s="12"/>
      <c r="M432" s="12"/>
      <c r="R432" s="12"/>
    </row>
    <row r="433" ht="15.75" customHeight="1">
      <c r="J433" s="12"/>
      <c r="M433" s="12"/>
      <c r="R433" s="12"/>
    </row>
    <row r="434" ht="15.75" customHeight="1">
      <c r="J434" s="12"/>
      <c r="M434" s="12"/>
      <c r="R434" s="12"/>
    </row>
    <row r="435" ht="15.75" customHeight="1">
      <c r="J435" s="12"/>
      <c r="M435" s="12"/>
      <c r="R435" s="12"/>
    </row>
    <row r="436" ht="15.75" customHeight="1">
      <c r="J436" s="12"/>
      <c r="M436" s="12"/>
      <c r="R436" s="12"/>
    </row>
    <row r="437" ht="15.75" customHeight="1">
      <c r="J437" s="12"/>
      <c r="M437" s="12"/>
      <c r="R437" s="12"/>
    </row>
    <row r="438" ht="15.75" customHeight="1">
      <c r="J438" s="12"/>
      <c r="M438" s="12"/>
      <c r="R438" s="12"/>
    </row>
    <row r="439" ht="15.75" customHeight="1">
      <c r="J439" s="12"/>
      <c r="M439" s="12"/>
      <c r="R439" s="12"/>
    </row>
    <row r="440" ht="15.75" customHeight="1">
      <c r="J440" s="12"/>
      <c r="M440" s="12"/>
      <c r="R440" s="12"/>
    </row>
    <row r="441" ht="15.75" customHeight="1">
      <c r="J441" s="12"/>
      <c r="M441" s="12"/>
      <c r="R441" s="12"/>
    </row>
    <row r="442" ht="15.75" customHeight="1">
      <c r="J442" s="12"/>
      <c r="M442" s="12"/>
      <c r="R442" s="12"/>
    </row>
    <row r="443" ht="15.75" customHeight="1">
      <c r="J443" s="12"/>
      <c r="M443" s="12"/>
      <c r="R443" s="12"/>
    </row>
    <row r="444" ht="15.75" customHeight="1">
      <c r="J444" s="12"/>
      <c r="M444" s="12"/>
      <c r="R444" s="12"/>
    </row>
    <row r="445" ht="15.75" customHeight="1">
      <c r="J445" s="12"/>
      <c r="M445" s="12"/>
      <c r="R445" s="12"/>
    </row>
    <row r="446" ht="15.75" customHeight="1">
      <c r="J446" s="12"/>
      <c r="M446" s="12"/>
      <c r="R446" s="12"/>
    </row>
    <row r="447" ht="15.75" customHeight="1">
      <c r="J447" s="12"/>
      <c r="M447" s="12"/>
      <c r="R447" s="12"/>
    </row>
    <row r="448" ht="15.75" customHeight="1">
      <c r="J448" s="12"/>
      <c r="M448" s="12"/>
      <c r="R448" s="12"/>
    </row>
    <row r="449" ht="15.75" customHeight="1">
      <c r="J449" s="12"/>
      <c r="M449" s="12"/>
      <c r="R449" s="12"/>
    </row>
    <row r="450" ht="15.75" customHeight="1">
      <c r="J450" s="12"/>
      <c r="M450" s="12"/>
      <c r="R450" s="12"/>
    </row>
    <row r="451" ht="15.75" customHeight="1">
      <c r="J451" s="12"/>
      <c r="M451" s="12"/>
      <c r="R451" s="12"/>
    </row>
    <row r="452" ht="15.75" customHeight="1">
      <c r="J452" s="12"/>
      <c r="M452" s="12"/>
      <c r="R452" s="12"/>
    </row>
    <row r="453" ht="15.75" customHeight="1">
      <c r="J453" s="12"/>
      <c r="M453" s="12"/>
      <c r="R453" s="12"/>
    </row>
    <row r="454" ht="15.75" customHeight="1">
      <c r="J454" s="12"/>
      <c r="M454" s="12"/>
      <c r="R454" s="12"/>
    </row>
    <row r="455" ht="15.75" customHeight="1">
      <c r="J455" s="12"/>
      <c r="M455" s="12"/>
      <c r="R455" s="12"/>
    </row>
    <row r="456" ht="15.75" customHeight="1">
      <c r="J456" s="12"/>
      <c r="M456" s="12"/>
      <c r="R456" s="12"/>
    </row>
    <row r="457" ht="15.75" customHeight="1">
      <c r="J457" s="12"/>
      <c r="M457" s="12"/>
      <c r="R457" s="12"/>
    </row>
    <row r="458" ht="15.75" customHeight="1">
      <c r="J458" s="12"/>
      <c r="M458" s="12"/>
      <c r="R458" s="12"/>
    </row>
    <row r="459" ht="15.75" customHeight="1">
      <c r="J459" s="12"/>
      <c r="M459" s="12"/>
      <c r="R459" s="12"/>
    </row>
    <row r="460" ht="15.75" customHeight="1">
      <c r="J460" s="12"/>
      <c r="M460" s="12"/>
      <c r="R460" s="12"/>
    </row>
    <row r="461" ht="15.75" customHeight="1">
      <c r="J461" s="12"/>
      <c r="M461" s="12"/>
      <c r="R461" s="12"/>
    </row>
    <row r="462" ht="15.75" customHeight="1">
      <c r="J462" s="12"/>
      <c r="M462" s="12"/>
      <c r="R462" s="12"/>
    </row>
    <row r="463" ht="15.75" customHeight="1">
      <c r="J463" s="12"/>
      <c r="M463" s="12"/>
      <c r="R463" s="12"/>
    </row>
    <row r="464" ht="15.75" customHeight="1">
      <c r="J464" s="12"/>
      <c r="M464" s="12"/>
      <c r="R464" s="12"/>
    </row>
    <row r="465" ht="15.75" customHeight="1">
      <c r="J465" s="12"/>
      <c r="M465" s="12"/>
      <c r="R465" s="12"/>
    </row>
    <row r="466" ht="15.75" customHeight="1">
      <c r="J466" s="12"/>
      <c r="M466" s="12"/>
      <c r="R466" s="12"/>
    </row>
    <row r="467" ht="15.75" customHeight="1">
      <c r="J467" s="12"/>
      <c r="M467" s="12"/>
      <c r="R467" s="12"/>
    </row>
    <row r="468" ht="15.75" customHeight="1">
      <c r="J468" s="12"/>
      <c r="M468" s="12"/>
      <c r="R468" s="12"/>
    </row>
    <row r="469" ht="15.75" customHeight="1">
      <c r="J469" s="12"/>
      <c r="M469" s="12"/>
      <c r="R469" s="12"/>
    </row>
    <row r="470" ht="15.75" customHeight="1">
      <c r="J470" s="12"/>
      <c r="M470" s="12"/>
      <c r="R470" s="12"/>
    </row>
    <row r="471" ht="15.75" customHeight="1">
      <c r="J471" s="12"/>
      <c r="M471" s="12"/>
      <c r="R471" s="12"/>
    </row>
    <row r="472" ht="15.75" customHeight="1">
      <c r="J472" s="12"/>
      <c r="M472" s="12"/>
      <c r="R472" s="12"/>
    </row>
    <row r="473" ht="15.75" customHeight="1">
      <c r="J473" s="12"/>
      <c r="M473" s="12"/>
      <c r="R473" s="12"/>
    </row>
    <row r="474" ht="15.75" customHeight="1">
      <c r="J474" s="12"/>
      <c r="M474" s="12"/>
      <c r="R474" s="12"/>
    </row>
    <row r="475" ht="15.75" customHeight="1">
      <c r="J475" s="12"/>
      <c r="M475" s="12"/>
      <c r="R475" s="12"/>
    </row>
    <row r="476" ht="15.75" customHeight="1">
      <c r="J476" s="12"/>
      <c r="M476" s="12"/>
      <c r="R476" s="12"/>
    </row>
    <row r="477" ht="15.75" customHeight="1">
      <c r="J477" s="12"/>
      <c r="M477" s="12"/>
      <c r="R477" s="12"/>
    </row>
    <row r="478" ht="15.75" customHeight="1">
      <c r="J478" s="12"/>
      <c r="M478" s="12"/>
      <c r="R478" s="12"/>
    </row>
    <row r="479" ht="15.75" customHeight="1">
      <c r="J479" s="12"/>
      <c r="M479" s="12"/>
      <c r="R479" s="12"/>
    </row>
    <row r="480" ht="15.75" customHeight="1">
      <c r="J480" s="12"/>
      <c r="M480" s="12"/>
      <c r="R480" s="12"/>
    </row>
    <row r="481" ht="15.75" customHeight="1">
      <c r="J481" s="12"/>
      <c r="M481" s="12"/>
      <c r="R481" s="12"/>
    </row>
    <row r="482" ht="15.75" customHeight="1">
      <c r="J482" s="12"/>
      <c r="M482" s="12"/>
      <c r="R482" s="12"/>
    </row>
    <row r="483" ht="15.75" customHeight="1">
      <c r="J483" s="12"/>
      <c r="M483" s="12"/>
      <c r="R483" s="12"/>
    </row>
    <row r="484" ht="15.75" customHeight="1">
      <c r="J484" s="12"/>
      <c r="M484" s="12"/>
      <c r="R484" s="12"/>
    </row>
    <row r="485" ht="15.75" customHeight="1">
      <c r="J485" s="12"/>
      <c r="M485" s="12"/>
      <c r="R485" s="12"/>
    </row>
    <row r="486" ht="15.75" customHeight="1">
      <c r="J486" s="12"/>
      <c r="M486" s="12"/>
      <c r="R486" s="12"/>
    </row>
    <row r="487" ht="15.75" customHeight="1">
      <c r="J487" s="12"/>
      <c r="M487" s="12"/>
      <c r="R487" s="12"/>
    </row>
    <row r="488" ht="15.75" customHeight="1">
      <c r="J488" s="12"/>
      <c r="M488" s="12"/>
      <c r="R488" s="12"/>
    </row>
    <row r="489" ht="15.75" customHeight="1">
      <c r="J489" s="12"/>
      <c r="M489" s="12"/>
      <c r="R489" s="12"/>
    </row>
    <row r="490" ht="15.75" customHeight="1">
      <c r="J490" s="12"/>
      <c r="M490" s="12"/>
      <c r="R490" s="12"/>
    </row>
    <row r="491" ht="15.75" customHeight="1">
      <c r="J491" s="12"/>
      <c r="M491" s="12"/>
      <c r="R491" s="12"/>
    </row>
    <row r="492" ht="15.75" customHeight="1">
      <c r="J492" s="12"/>
      <c r="M492" s="12"/>
      <c r="R492" s="12"/>
    </row>
    <row r="493" ht="15.75" customHeight="1">
      <c r="J493" s="12"/>
      <c r="M493" s="12"/>
      <c r="R493" s="12"/>
    </row>
    <row r="494" ht="15.75" customHeight="1">
      <c r="J494" s="12"/>
      <c r="M494" s="12"/>
      <c r="R494" s="12"/>
    </row>
    <row r="495" ht="15.75" customHeight="1">
      <c r="J495" s="12"/>
      <c r="M495" s="12"/>
      <c r="R495" s="12"/>
    </row>
    <row r="496" ht="15.75" customHeight="1">
      <c r="J496" s="12"/>
      <c r="M496" s="12"/>
      <c r="R496" s="12"/>
    </row>
    <row r="497" ht="15.75" customHeight="1">
      <c r="J497" s="12"/>
      <c r="M497" s="12"/>
      <c r="R497" s="12"/>
    </row>
    <row r="498" ht="15.75" customHeight="1">
      <c r="J498" s="12"/>
      <c r="M498" s="12"/>
      <c r="R498" s="12"/>
    </row>
    <row r="499" ht="15.75" customHeight="1">
      <c r="J499" s="12"/>
      <c r="M499" s="12"/>
      <c r="R499" s="12"/>
    </row>
    <row r="500" ht="15.75" customHeight="1">
      <c r="J500" s="12"/>
      <c r="M500" s="12"/>
      <c r="R500" s="12"/>
    </row>
    <row r="501" ht="15.75" customHeight="1">
      <c r="J501" s="12"/>
      <c r="M501" s="12"/>
      <c r="R501" s="12"/>
    </row>
    <row r="502" ht="15.75" customHeight="1">
      <c r="J502" s="12"/>
      <c r="M502" s="12"/>
      <c r="R502" s="12"/>
    </row>
    <row r="503" ht="15.75" customHeight="1">
      <c r="J503" s="12"/>
      <c r="M503" s="12"/>
      <c r="R503" s="12"/>
    </row>
    <row r="504" ht="15.75" customHeight="1">
      <c r="J504" s="12"/>
      <c r="M504" s="12"/>
      <c r="R504" s="12"/>
    </row>
    <row r="505" ht="15.75" customHeight="1">
      <c r="J505" s="12"/>
      <c r="M505" s="12"/>
      <c r="R505" s="12"/>
    </row>
    <row r="506" ht="15.75" customHeight="1">
      <c r="J506" s="12"/>
      <c r="M506" s="12"/>
      <c r="R506" s="12"/>
    </row>
    <row r="507" ht="15.75" customHeight="1">
      <c r="J507" s="12"/>
      <c r="M507" s="12"/>
      <c r="R507" s="12"/>
    </row>
    <row r="508" ht="15.75" customHeight="1">
      <c r="J508" s="12"/>
      <c r="M508" s="12"/>
      <c r="R508" s="12"/>
    </row>
    <row r="509" ht="15.75" customHeight="1">
      <c r="J509" s="12"/>
      <c r="M509" s="12"/>
      <c r="R509" s="12"/>
    </row>
    <row r="510" ht="15.75" customHeight="1">
      <c r="J510" s="12"/>
      <c r="M510" s="12"/>
      <c r="R510" s="12"/>
    </row>
    <row r="511" ht="15.75" customHeight="1">
      <c r="J511" s="12"/>
      <c r="M511" s="12"/>
      <c r="R511" s="12"/>
    </row>
    <row r="512" ht="15.75" customHeight="1">
      <c r="J512" s="12"/>
      <c r="M512" s="12"/>
      <c r="R512" s="12"/>
    </row>
    <row r="513" ht="15.75" customHeight="1">
      <c r="J513" s="12"/>
      <c r="M513" s="12"/>
      <c r="R513" s="12"/>
    </row>
    <row r="514" ht="15.75" customHeight="1">
      <c r="J514" s="12"/>
      <c r="M514" s="12"/>
      <c r="R514" s="12"/>
    </row>
    <row r="515" ht="15.75" customHeight="1">
      <c r="J515" s="12"/>
      <c r="M515" s="12"/>
      <c r="R515" s="12"/>
    </row>
    <row r="516" ht="15.75" customHeight="1">
      <c r="J516" s="12"/>
      <c r="M516" s="12"/>
      <c r="R516" s="12"/>
    </row>
    <row r="517" ht="15.75" customHeight="1">
      <c r="J517" s="12"/>
      <c r="M517" s="12"/>
      <c r="R517" s="12"/>
    </row>
    <row r="518" ht="15.75" customHeight="1">
      <c r="J518" s="12"/>
      <c r="M518" s="12"/>
      <c r="R518" s="12"/>
    </row>
    <row r="519" ht="15.75" customHeight="1">
      <c r="J519" s="12"/>
      <c r="M519" s="12"/>
      <c r="R519" s="12"/>
    </row>
    <row r="520" ht="15.75" customHeight="1">
      <c r="J520" s="12"/>
      <c r="M520" s="12"/>
      <c r="R520" s="12"/>
    </row>
    <row r="521" ht="15.75" customHeight="1">
      <c r="J521" s="12"/>
      <c r="M521" s="12"/>
      <c r="R521" s="12"/>
    </row>
    <row r="522" ht="15.75" customHeight="1">
      <c r="J522" s="12"/>
      <c r="M522" s="12"/>
      <c r="R522" s="12"/>
    </row>
    <row r="523" ht="15.75" customHeight="1">
      <c r="J523" s="12"/>
      <c r="M523" s="12"/>
      <c r="R523" s="12"/>
    </row>
    <row r="524" ht="15.75" customHeight="1">
      <c r="J524" s="12"/>
      <c r="M524" s="12"/>
      <c r="R524" s="12"/>
    </row>
    <row r="525" ht="15.75" customHeight="1">
      <c r="J525" s="12"/>
      <c r="M525" s="12"/>
      <c r="R525" s="12"/>
    </row>
    <row r="526" ht="15.75" customHeight="1">
      <c r="J526" s="12"/>
      <c r="M526" s="12"/>
      <c r="R526" s="12"/>
    </row>
    <row r="527" ht="15.75" customHeight="1">
      <c r="J527" s="12"/>
      <c r="M527" s="12"/>
      <c r="R527" s="12"/>
    </row>
    <row r="528" ht="15.75" customHeight="1">
      <c r="J528" s="12"/>
      <c r="M528" s="12"/>
      <c r="R528" s="12"/>
    </row>
    <row r="529" ht="15.75" customHeight="1">
      <c r="J529" s="12"/>
      <c r="M529" s="12"/>
      <c r="R529" s="12"/>
    </row>
    <row r="530" ht="15.75" customHeight="1">
      <c r="J530" s="12"/>
      <c r="M530" s="12"/>
      <c r="R530" s="12"/>
    </row>
    <row r="531" ht="15.75" customHeight="1">
      <c r="J531" s="12"/>
      <c r="M531" s="12"/>
      <c r="R531" s="12"/>
    </row>
    <row r="532" ht="15.75" customHeight="1">
      <c r="J532" s="12"/>
      <c r="M532" s="12"/>
      <c r="R532" s="12"/>
    </row>
    <row r="533" ht="15.75" customHeight="1">
      <c r="J533" s="12"/>
      <c r="M533" s="12"/>
      <c r="R533" s="12"/>
    </row>
    <row r="534" ht="15.75" customHeight="1">
      <c r="J534" s="12"/>
      <c r="M534" s="12"/>
      <c r="R534" s="12"/>
    </row>
    <row r="535" ht="15.75" customHeight="1">
      <c r="J535" s="12"/>
      <c r="M535" s="12"/>
      <c r="R535" s="12"/>
    </row>
    <row r="536" ht="15.75" customHeight="1">
      <c r="J536" s="12"/>
      <c r="M536" s="12"/>
      <c r="R536" s="12"/>
    </row>
    <row r="537" ht="15.75" customHeight="1">
      <c r="J537" s="12"/>
      <c r="M537" s="12"/>
      <c r="R537" s="12"/>
    </row>
    <row r="538" ht="15.75" customHeight="1">
      <c r="J538" s="12"/>
      <c r="M538" s="12"/>
      <c r="R538" s="12"/>
    </row>
    <row r="539" ht="15.75" customHeight="1">
      <c r="J539" s="12"/>
      <c r="M539" s="12"/>
      <c r="R539" s="12"/>
    </row>
    <row r="540" ht="15.75" customHeight="1">
      <c r="J540" s="12"/>
      <c r="M540" s="12"/>
      <c r="R540" s="12"/>
    </row>
    <row r="541" ht="15.75" customHeight="1">
      <c r="J541" s="12"/>
      <c r="M541" s="12"/>
      <c r="R541" s="12"/>
    </row>
    <row r="542" ht="15.75" customHeight="1">
      <c r="J542" s="12"/>
      <c r="M542" s="12"/>
      <c r="R542" s="12"/>
    </row>
    <row r="543" ht="15.75" customHeight="1">
      <c r="J543" s="12"/>
      <c r="M543" s="12"/>
      <c r="R543" s="12"/>
    </row>
    <row r="544" ht="15.75" customHeight="1">
      <c r="J544" s="12"/>
      <c r="M544" s="12"/>
      <c r="R544" s="12"/>
    </row>
    <row r="545" ht="15.75" customHeight="1">
      <c r="J545" s="12"/>
      <c r="M545" s="12"/>
      <c r="R545" s="12"/>
    </row>
    <row r="546" ht="15.75" customHeight="1">
      <c r="J546" s="12"/>
      <c r="M546" s="12"/>
      <c r="R546" s="12"/>
    </row>
    <row r="547" ht="15.75" customHeight="1">
      <c r="J547" s="12"/>
      <c r="M547" s="12"/>
      <c r="R547" s="12"/>
    </row>
    <row r="548" ht="15.75" customHeight="1">
      <c r="J548" s="12"/>
      <c r="M548" s="12"/>
      <c r="R548" s="12"/>
    </row>
    <row r="549" ht="15.75" customHeight="1">
      <c r="J549" s="12"/>
      <c r="M549" s="12"/>
      <c r="R549" s="12"/>
    </row>
    <row r="550" ht="15.75" customHeight="1">
      <c r="J550" s="12"/>
      <c r="M550" s="12"/>
      <c r="R550" s="12"/>
    </row>
    <row r="551" ht="15.75" customHeight="1">
      <c r="J551" s="12"/>
      <c r="M551" s="12"/>
      <c r="R551" s="12"/>
    </row>
    <row r="552" ht="15.75" customHeight="1">
      <c r="J552" s="12"/>
      <c r="M552" s="12"/>
      <c r="R552" s="12"/>
    </row>
    <row r="553" ht="15.75" customHeight="1">
      <c r="J553" s="12"/>
      <c r="M553" s="12"/>
      <c r="R553" s="12"/>
    </row>
    <row r="554" ht="15.75" customHeight="1">
      <c r="J554" s="12"/>
      <c r="M554" s="12"/>
      <c r="R554" s="12"/>
    </row>
    <row r="555" ht="15.75" customHeight="1">
      <c r="J555" s="12"/>
      <c r="M555" s="12"/>
      <c r="R555" s="12"/>
    </row>
    <row r="556" ht="15.75" customHeight="1">
      <c r="J556" s="12"/>
      <c r="M556" s="12"/>
      <c r="R556" s="12"/>
    </row>
    <row r="557" ht="15.75" customHeight="1">
      <c r="J557" s="12"/>
      <c r="M557" s="12"/>
      <c r="R557" s="12"/>
    </row>
    <row r="558" ht="15.75" customHeight="1">
      <c r="J558" s="12"/>
      <c r="M558" s="12"/>
      <c r="R558" s="12"/>
    </row>
    <row r="559" ht="15.75" customHeight="1">
      <c r="J559" s="12"/>
      <c r="M559" s="12"/>
      <c r="R559" s="12"/>
    </row>
    <row r="560" ht="15.75" customHeight="1">
      <c r="J560" s="12"/>
      <c r="M560" s="12"/>
      <c r="R560" s="12"/>
    </row>
    <row r="561" ht="15.75" customHeight="1">
      <c r="J561" s="12"/>
      <c r="M561" s="12"/>
      <c r="R561" s="12"/>
    </row>
    <row r="562" ht="15.75" customHeight="1">
      <c r="J562" s="12"/>
      <c r="M562" s="12"/>
      <c r="R562" s="12"/>
    </row>
    <row r="563" ht="15.75" customHeight="1">
      <c r="J563" s="12"/>
      <c r="M563" s="12"/>
      <c r="R563" s="12"/>
    </row>
    <row r="564" ht="15.75" customHeight="1">
      <c r="J564" s="12"/>
      <c r="M564" s="12"/>
      <c r="R564" s="12"/>
    </row>
    <row r="565" ht="15.75" customHeight="1">
      <c r="J565" s="12"/>
      <c r="M565" s="12"/>
      <c r="R565" s="12"/>
    </row>
    <row r="566" ht="15.75" customHeight="1">
      <c r="J566" s="12"/>
      <c r="M566" s="12"/>
      <c r="R566" s="12"/>
    </row>
    <row r="567" ht="15.75" customHeight="1">
      <c r="J567" s="12"/>
      <c r="M567" s="12"/>
      <c r="R567" s="12"/>
    </row>
    <row r="568" ht="15.75" customHeight="1">
      <c r="J568" s="12"/>
      <c r="M568" s="12"/>
      <c r="R568" s="12"/>
    </row>
    <row r="569" ht="15.75" customHeight="1">
      <c r="J569" s="12"/>
      <c r="M569" s="12"/>
      <c r="R569" s="12"/>
    </row>
    <row r="570" ht="15.75" customHeight="1">
      <c r="J570" s="12"/>
      <c r="M570" s="12"/>
      <c r="R570" s="12"/>
    </row>
    <row r="571" ht="15.75" customHeight="1">
      <c r="J571" s="12"/>
      <c r="M571" s="12"/>
      <c r="R571" s="12"/>
    </row>
    <row r="572" ht="15.75" customHeight="1">
      <c r="J572" s="12"/>
      <c r="M572" s="12"/>
      <c r="R572" s="12"/>
    </row>
    <row r="573" ht="15.75" customHeight="1">
      <c r="J573" s="12"/>
      <c r="M573" s="12"/>
      <c r="R573" s="12"/>
    </row>
    <row r="574" ht="15.75" customHeight="1">
      <c r="J574" s="12"/>
      <c r="M574" s="12"/>
      <c r="R574" s="12"/>
    </row>
    <row r="575" ht="15.75" customHeight="1">
      <c r="J575" s="12"/>
      <c r="M575" s="12"/>
      <c r="R575" s="12"/>
    </row>
    <row r="576" ht="15.75" customHeight="1">
      <c r="J576" s="12"/>
      <c r="M576" s="12"/>
      <c r="R576" s="12"/>
    </row>
    <row r="577" ht="15.75" customHeight="1">
      <c r="J577" s="12"/>
      <c r="M577" s="12"/>
      <c r="R577" s="12"/>
    </row>
    <row r="578" ht="15.75" customHeight="1">
      <c r="J578" s="12"/>
      <c r="M578" s="12"/>
      <c r="R578" s="12"/>
    </row>
    <row r="579" ht="15.75" customHeight="1">
      <c r="J579" s="12"/>
      <c r="M579" s="12"/>
      <c r="R579" s="12"/>
    </row>
    <row r="580" ht="15.75" customHeight="1">
      <c r="J580" s="12"/>
      <c r="M580" s="12"/>
      <c r="R580" s="12"/>
    </row>
    <row r="581" ht="15.75" customHeight="1">
      <c r="J581" s="12"/>
      <c r="M581" s="12"/>
      <c r="R581" s="12"/>
    </row>
    <row r="582" ht="15.75" customHeight="1">
      <c r="J582" s="12"/>
      <c r="M582" s="12"/>
      <c r="R582" s="12"/>
    </row>
    <row r="583" ht="15.75" customHeight="1">
      <c r="J583" s="12"/>
      <c r="M583" s="12"/>
      <c r="R583" s="12"/>
    </row>
    <row r="584" ht="15.75" customHeight="1">
      <c r="J584" s="12"/>
      <c r="M584" s="12"/>
      <c r="R584" s="12"/>
    </row>
    <row r="585" ht="15.75" customHeight="1">
      <c r="J585" s="12"/>
      <c r="M585" s="12"/>
      <c r="R585" s="12"/>
    </row>
    <row r="586" ht="15.75" customHeight="1">
      <c r="J586" s="12"/>
      <c r="M586" s="12"/>
      <c r="R586" s="12"/>
    </row>
    <row r="587" ht="15.75" customHeight="1">
      <c r="J587" s="12"/>
      <c r="M587" s="12"/>
      <c r="R587" s="12"/>
    </row>
    <row r="588" ht="15.75" customHeight="1">
      <c r="J588" s="12"/>
      <c r="M588" s="12"/>
      <c r="R588" s="12"/>
    </row>
    <row r="589" ht="15.75" customHeight="1">
      <c r="J589" s="12"/>
      <c r="M589" s="12"/>
      <c r="R589" s="12"/>
    </row>
    <row r="590" ht="15.75" customHeight="1">
      <c r="J590" s="12"/>
      <c r="M590" s="12"/>
      <c r="R590" s="12"/>
    </row>
    <row r="591" ht="15.75" customHeight="1">
      <c r="J591" s="12"/>
      <c r="M591" s="12"/>
      <c r="R591" s="12"/>
    </row>
    <row r="592" ht="15.75" customHeight="1">
      <c r="J592" s="12"/>
      <c r="M592" s="12"/>
      <c r="R592" s="12"/>
    </row>
    <row r="593" ht="15.75" customHeight="1">
      <c r="J593" s="12"/>
      <c r="M593" s="12"/>
      <c r="R593" s="12"/>
    </row>
    <row r="594" ht="15.75" customHeight="1">
      <c r="J594" s="12"/>
      <c r="M594" s="12"/>
      <c r="R594" s="12"/>
    </row>
    <row r="595" ht="15.75" customHeight="1">
      <c r="J595" s="12"/>
      <c r="M595" s="12"/>
      <c r="R595" s="12"/>
    </row>
    <row r="596" ht="15.75" customHeight="1">
      <c r="J596" s="12"/>
      <c r="M596" s="12"/>
      <c r="R596" s="12"/>
    </row>
    <row r="597" ht="15.75" customHeight="1">
      <c r="J597" s="12"/>
      <c r="M597" s="12"/>
      <c r="R597" s="12"/>
    </row>
    <row r="598" ht="15.75" customHeight="1">
      <c r="J598" s="12"/>
      <c r="M598" s="12"/>
      <c r="R598" s="12"/>
    </row>
    <row r="599" ht="15.75" customHeight="1">
      <c r="J599" s="12"/>
      <c r="M599" s="12"/>
      <c r="R599" s="12"/>
    </row>
    <row r="600" ht="15.75" customHeight="1">
      <c r="J600" s="12"/>
      <c r="M600" s="12"/>
      <c r="R600" s="12"/>
    </row>
    <row r="601" ht="15.75" customHeight="1">
      <c r="J601" s="12"/>
      <c r="M601" s="12"/>
      <c r="R601" s="12"/>
    </row>
    <row r="602" ht="15.75" customHeight="1">
      <c r="J602" s="12"/>
      <c r="M602" s="12"/>
      <c r="R602" s="12"/>
    </row>
    <row r="603" ht="15.75" customHeight="1">
      <c r="J603" s="12"/>
      <c r="M603" s="12"/>
      <c r="R603" s="12"/>
    </row>
    <row r="604" ht="15.75" customHeight="1">
      <c r="J604" s="12"/>
      <c r="M604" s="12"/>
      <c r="R604" s="12"/>
    </row>
    <row r="605" ht="15.75" customHeight="1">
      <c r="J605" s="12"/>
      <c r="M605" s="12"/>
      <c r="R605" s="12"/>
    </row>
    <row r="606" ht="15.75" customHeight="1">
      <c r="J606" s="12"/>
      <c r="M606" s="12"/>
      <c r="R606" s="12"/>
    </row>
    <row r="607" ht="15.75" customHeight="1">
      <c r="J607" s="12"/>
      <c r="M607" s="12"/>
      <c r="R607" s="12"/>
    </row>
    <row r="608" ht="15.75" customHeight="1">
      <c r="J608" s="12"/>
      <c r="M608" s="12"/>
      <c r="R608" s="12"/>
    </row>
    <row r="609" ht="15.75" customHeight="1">
      <c r="J609" s="12"/>
      <c r="M609" s="12"/>
      <c r="R609" s="12"/>
    </row>
    <row r="610" ht="15.75" customHeight="1">
      <c r="J610" s="12"/>
      <c r="M610" s="12"/>
      <c r="R610" s="12"/>
    </row>
    <row r="611" ht="15.75" customHeight="1">
      <c r="J611" s="12"/>
      <c r="M611" s="12"/>
      <c r="R611" s="12"/>
    </row>
    <row r="612" ht="15.75" customHeight="1">
      <c r="J612" s="12"/>
      <c r="M612" s="12"/>
      <c r="R612" s="12"/>
    </row>
    <row r="613" ht="15.75" customHeight="1">
      <c r="J613" s="12"/>
      <c r="M613" s="12"/>
      <c r="R613" s="12"/>
    </row>
    <row r="614" ht="15.75" customHeight="1">
      <c r="J614" s="12"/>
      <c r="M614" s="12"/>
      <c r="R614" s="12"/>
    </row>
    <row r="615" ht="15.75" customHeight="1">
      <c r="J615" s="12"/>
      <c r="M615" s="12"/>
      <c r="R615" s="12"/>
    </row>
    <row r="616" ht="15.75" customHeight="1">
      <c r="J616" s="12"/>
      <c r="M616" s="12"/>
      <c r="R616" s="12"/>
    </row>
    <row r="617" ht="15.75" customHeight="1">
      <c r="J617" s="12"/>
      <c r="M617" s="12"/>
      <c r="R617" s="12"/>
    </row>
    <row r="618" ht="15.75" customHeight="1">
      <c r="J618" s="12"/>
      <c r="M618" s="12"/>
      <c r="R618" s="12"/>
    </row>
    <row r="619" ht="15.75" customHeight="1">
      <c r="J619" s="12"/>
      <c r="M619" s="12"/>
      <c r="R619" s="12"/>
    </row>
    <row r="620" ht="15.75" customHeight="1">
      <c r="J620" s="12"/>
      <c r="M620" s="12"/>
      <c r="R620" s="12"/>
    </row>
    <row r="621" ht="15.75" customHeight="1">
      <c r="J621" s="12"/>
      <c r="M621" s="12"/>
      <c r="R621" s="12"/>
    </row>
    <row r="622" ht="15.75" customHeight="1">
      <c r="J622" s="12"/>
      <c r="M622" s="12"/>
      <c r="R622" s="12"/>
    </row>
    <row r="623" ht="15.75" customHeight="1">
      <c r="J623" s="12"/>
      <c r="M623" s="12"/>
      <c r="R623" s="12"/>
    </row>
    <row r="624" ht="15.75" customHeight="1">
      <c r="J624" s="12"/>
      <c r="M624" s="12"/>
      <c r="R624" s="12"/>
    </row>
    <row r="625" ht="15.75" customHeight="1">
      <c r="J625" s="12"/>
      <c r="M625" s="12"/>
      <c r="R625" s="12"/>
    </row>
    <row r="626" ht="15.75" customHeight="1">
      <c r="J626" s="12"/>
      <c r="M626" s="12"/>
      <c r="R626" s="12"/>
    </row>
    <row r="627" ht="15.75" customHeight="1">
      <c r="J627" s="12"/>
      <c r="M627" s="12"/>
      <c r="R627" s="12"/>
    </row>
    <row r="628" ht="15.75" customHeight="1">
      <c r="J628" s="12"/>
      <c r="M628" s="12"/>
      <c r="R628" s="12"/>
    </row>
    <row r="629" ht="15.75" customHeight="1">
      <c r="J629" s="12"/>
      <c r="M629" s="12"/>
      <c r="R629" s="12"/>
    </row>
    <row r="630" ht="15.75" customHeight="1">
      <c r="J630" s="12"/>
      <c r="M630" s="12"/>
      <c r="R630" s="12"/>
    </row>
    <row r="631" ht="15.75" customHeight="1">
      <c r="J631" s="12"/>
      <c r="M631" s="12"/>
      <c r="R631" s="12"/>
    </row>
    <row r="632" ht="15.75" customHeight="1">
      <c r="J632" s="12"/>
      <c r="M632" s="12"/>
      <c r="R632" s="12"/>
    </row>
    <row r="633" ht="15.75" customHeight="1">
      <c r="J633" s="12"/>
      <c r="M633" s="12"/>
      <c r="R633" s="12"/>
    </row>
    <row r="634" ht="15.75" customHeight="1">
      <c r="J634" s="12"/>
      <c r="M634" s="12"/>
      <c r="R634" s="12"/>
    </row>
    <row r="635" ht="15.75" customHeight="1">
      <c r="J635" s="12"/>
      <c r="M635" s="12"/>
      <c r="R635" s="12"/>
    </row>
    <row r="636" ht="15.75" customHeight="1">
      <c r="J636" s="12"/>
      <c r="M636" s="12"/>
      <c r="R636" s="12"/>
    </row>
    <row r="637" ht="15.75" customHeight="1">
      <c r="J637" s="12"/>
      <c r="M637" s="12"/>
      <c r="R637" s="12"/>
    </row>
    <row r="638" ht="15.75" customHeight="1">
      <c r="J638" s="12"/>
      <c r="M638" s="12"/>
      <c r="R638" s="12"/>
    </row>
    <row r="639" ht="15.75" customHeight="1">
      <c r="J639" s="12"/>
      <c r="M639" s="12"/>
      <c r="R639" s="12"/>
    </row>
    <row r="640" ht="15.75" customHeight="1">
      <c r="J640" s="12"/>
      <c r="M640" s="12"/>
      <c r="R640" s="12"/>
    </row>
    <row r="641" ht="15.75" customHeight="1">
      <c r="J641" s="12"/>
      <c r="M641" s="12"/>
      <c r="R641" s="12"/>
    </row>
    <row r="642" ht="15.75" customHeight="1">
      <c r="J642" s="12"/>
      <c r="M642" s="12"/>
      <c r="R642" s="12"/>
    </row>
    <row r="643" ht="15.75" customHeight="1">
      <c r="J643" s="12"/>
      <c r="M643" s="12"/>
      <c r="R643" s="12"/>
    </row>
    <row r="644" ht="15.75" customHeight="1">
      <c r="J644" s="12"/>
      <c r="M644" s="12"/>
      <c r="R644" s="12"/>
    </row>
    <row r="645" ht="15.75" customHeight="1">
      <c r="J645" s="12"/>
      <c r="M645" s="12"/>
      <c r="R645" s="12"/>
    </row>
    <row r="646" ht="15.75" customHeight="1">
      <c r="J646" s="12"/>
      <c r="M646" s="12"/>
      <c r="R646" s="12"/>
    </row>
    <row r="647" ht="15.75" customHeight="1">
      <c r="J647" s="12"/>
      <c r="M647" s="12"/>
      <c r="R647" s="12"/>
    </row>
    <row r="648" ht="15.75" customHeight="1">
      <c r="J648" s="12"/>
      <c r="M648" s="12"/>
      <c r="R648" s="12"/>
    </row>
    <row r="649" ht="15.75" customHeight="1">
      <c r="J649" s="12"/>
      <c r="M649" s="12"/>
      <c r="R649" s="12"/>
    </row>
    <row r="650" ht="15.75" customHeight="1">
      <c r="J650" s="12"/>
      <c r="M650" s="12"/>
      <c r="R650" s="12"/>
    </row>
    <row r="651" ht="15.75" customHeight="1">
      <c r="J651" s="12"/>
      <c r="M651" s="12"/>
      <c r="R651" s="12"/>
    </row>
    <row r="652" ht="15.75" customHeight="1">
      <c r="J652" s="12"/>
      <c r="M652" s="12"/>
      <c r="R652" s="12"/>
    </row>
    <row r="653" ht="15.75" customHeight="1">
      <c r="J653" s="12"/>
      <c r="M653" s="12"/>
      <c r="R653" s="12"/>
    </row>
    <row r="654" ht="15.75" customHeight="1">
      <c r="J654" s="12"/>
      <c r="M654" s="12"/>
      <c r="R654" s="12"/>
    </row>
    <row r="655" ht="15.75" customHeight="1">
      <c r="J655" s="12"/>
      <c r="M655" s="12"/>
      <c r="R655" s="12"/>
    </row>
    <row r="656" ht="15.75" customHeight="1">
      <c r="J656" s="12"/>
      <c r="M656" s="12"/>
      <c r="R656" s="12"/>
    </row>
    <row r="657" ht="15.75" customHeight="1">
      <c r="J657" s="12"/>
      <c r="M657" s="12"/>
      <c r="R657" s="12"/>
    </row>
    <row r="658" ht="15.75" customHeight="1">
      <c r="J658" s="12"/>
      <c r="M658" s="12"/>
      <c r="R658" s="12"/>
    </row>
    <row r="659" ht="15.75" customHeight="1">
      <c r="J659" s="12"/>
      <c r="M659" s="12"/>
      <c r="R659" s="12"/>
    </row>
    <row r="660" ht="15.75" customHeight="1">
      <c r="J660" s="12"/>
      <c r="M660" s="12"/>
      <c r="R660" s="12"/>
    </row>
    <row r="661" ht="15.75" customHeight="1">
      <c r="J661" s="12"/>
      <c r="M661" s="12"/>
      <c r="R661" s="12"/>
    </row>
    <row r="662" ht="15.75" customHeight="1">
      <c r="J662" s="12"/>
      <c r="M662" s="12"/>
      <c r="R662" s="12"/>
    </row>
    <row r="663" ht="15.75" customHeight="1">
      <c r="J663" s="12"/>
      <c r="M663" s="12"/>
      <c r="R663" s="12"/>
    </row>
    <row r="664" ht="15.75" customHeight="1">
      <c r="J664" s="12"/>
      <c r="M664" s="12"/>
      <c r="R664" s="12"/>
    </row>
    <row r="665" ht="15.75" customHeight="1">
      <c r="J665" s="12"/>
      <c r="M665" s="12"/>
      <c r="R665" s="12"/>
    </row>
    <row r="666" ht="15.75" customHeight="1">
      <c r="J666" s="12"/>
      <c r="M666" s="12"/>
      <c r="R666" s="12"/>
    </row>
    <row r="667" ht="15.75" customHeight="1">
      <c r="J667" s="12"/>
      <c r="M667" s="12"/>
      <c r="R667" s="12"/>
    </row>
    <row r="668" ht="15.75" customHeight="1">
      <c r="J668" s="12"/>
      <c r="M668" s="12"/>
      <c r="R668" s="12"/>
    </row>
    <row r="669" ht="15.75" customHeight="1">
      <c r="J669" s="12"/>
      <c r="M669" s="12"/>
      <c r="R669" s="12"/>
    </row>
    <row r="670" ht="15.75" customHeight="1">
      <c r="J670" s="12"/>
      <c r="M670" s="12"/>
      <c r="R670" s="12"/>
    </row>
    <row r="671" ht="15.75" customHeight="1">
      <c r="J671" s="12"/>
      <c r="M671" s="12"/>
      <c r="R671" s="12"/>
    </row>
    <row r="672" ht="15.75" customHeight="1">
      <c r="J672" s="12"/>
      <c r="M672" s="12"/>
      <c r="R672" s="12"/>
    </row>
    <row r="673" ht="15.75" customHeight="1">
      <c r="J673" s="12"/>
      <c r="M673" s="12"/>
      <c r="R673" s="12"/>
    </row>
    <row r="674" ht="15.75" customHeight="1">
      <c r="J674" s="12"/>
      <c r="M674" s="12"/>
      <c r="R674" s="12"/>
    </row>
    <row r="675" ht="15.75" customHeight="1">
      <c r="J675" s="12"/>
      <c r="M675" s="12"/>
      <c r="R675" s="12"/>
    </row>
    <row r="676" ht="15.75" customHeight="1">
      <c r="J676" s="12"/>
      <c r="M676" s="12"/>
      <c r="R676" s="12"/>
    </row>
    <row r="677" ht="15.75" customHeight="1">
      <c r="J677" s="12"/>
      <c r="M677" s="12"/>
      <c r="R677" s="12"/>
    </row>
    <row r="678" ht="15.75" customHeight="1">
      <c r="J678" s="12"/>
      <c r="M678" s="12"/>
      <c r="R678" s="12"/>
    </row>
    <row r="679" ht="15.75" customHeight="1">
      <c r="J679" s="12"/>
      <c r="M679" s="12"/>
      <c r="R679" s="12"/>
    </row>
    <row r="680" ht="15.75" customHeight="1">
      <c r="J680" s="12"/>
      <c r="M680" s="12"/>
      <c r="R680" s="12"/>
    </row>
    <row r="681" ht="15.75" customHeight="1">
      <c r="J681" s="12"/>
      <c r="M681" s="12"/>
      <c r="R681" s="12"/>
    </row>
    <row r="682" ht="15.75" customHeight="1">
      <c r="J682" s="12"/>
      <c r="M682" s="12"/>
      <c r="R682" s="12"/>
    </row>
    <row r="683" ht="15.75" customHeight="1">
      <c r="J683" s="12"/>
      <c r="M683" s="12"/>
      <c r="R683" s="12"/>
    </row>
    <row r="684" ht="15.75" customHeight="1">
      <c r="J684" s="12"/>
      <c r="M684" s="12"/>
      <c r="R684" s="12"/>
    </row>
    <row r="685" ht="15.75" customHeight="1">
      <c r="J685" s="12"/>
      <c r="M685" s="12"/>
      <c r="R685" s="12"/>
    </row>
    <row r="686" ht="15.75" customHeight="1">
      <c r="J686" s="12"/>
      <c r="M686" s="12"/>
      <c r="R686" s="12"/>
    </row>
    <row r="687" ht="15.75" customHeight="1">
      <c r="J687" s="12"/>
      <c r="M687" s="12"/>
      <c r="R687" s="12"/>
    </row>
    <row r="688" ht="15.75" customHeight="1">
      <c r="J688" s="12"/>
      <c r="M688" s="12"/>
      <c r="R688" s="12"/>
    </row>
    <row r="689" ht="15.75" customHeight="1">
      <c r="J689" s="12"/>
      <c r="M689" s="12"/>
      <c r="R689" s="12"/>
    </row>
    <row r="690" ht="15.75" customHeight="1">
      <c r="J690" s="12"/>
      <c r="M690" s="12"/>
      <c r="R690" s="12"/>
    </row>
    <row r="691" ht="15.75" customHeight="1">
      <c r="J691" s="12"/>
      <c r="M691" s="12"/>
      <c r="R691" s="12"/>
    </row>
    <row r="692" ht="15.75" customHeight="1">
      <c r="J692" s="12"/>
      <c r="M692" s="12"/>
      <c r="R692" s="12"/>
    </row>
    <row r="693" ht="15.75" customHeight="1">
      <c r="J693" s="12"/>
      <c r="M693" s="12"/>
      <c r="R693" s="12"/>
    </row>
    <row r="694" ht="15.75" customHeight="1">
      <c r="J694" s="12"/>
      <c r="M694" s="12"/>
      <c r="R694" s="12"/>
    </row>
    <row r="695" ht="15.75" customHeight="1">
      <c r="J695" s="12"/>
      <c r="M695" s="12"/>
      <c r="R695" s="12"/>
    </row>
    <row r="696" ht="15.75" customHeight="1">
      <c r="J696" s="12"/>
      <c r="M696" s="12"/>
      <c r="R696" s="12"/>
    </row>
    <row r="697" ht="15.75" customHeight="1">
      <c r="J697" s="12"/>
      <c r="M697" s="12"/>
      <c r="R697" s="12"/>
    </row>
    <row r="698" ht="15.75" customHeight="1">
      <c r="J698" s="12"/>
      <c r="M698" s="12"/>
      <c r="R698" s="12"/>
    </row>
    <row r="699" ht="15.75" customHeight="1">
      <c r="J699" s="12"/>
      <c r="M699" s="12"/>
      <c r="R699" s="12"/>
    </row>
    <row r="700" ht="15.75" customHeight="1">
      <c r="J700" s="12"/>
      <c r="M700" s="12"/>
      <c r="R700" s="12"/>
    </row>
    <row r="701" ht="15.75" customHeight="1">
      <c r="J701" s="12"/>
      <c r="M701" s="12"/>
      <c r="R701" s="12"/>
    </row>
    <row r="702" ht="15.75" customHeight="1">
      <c r="J702" s="12"/>
      <c r="M702" s="12"/>
      <c r="R702" s="12"/>
    </row>
    <row r="703" ht="15.75" customHeight="1">
      <c r="J703" s="12"/>
      <c r="M703" s="12"/>
      <c r="R703" s="12"/>
    </row>
    <row r="704" ht="15.75" customHeight="1">
      <c r="J704" s="12"/>
      <c r="M704" s="12"/>
      <c r="R704" s="12"/>
    </row>
    <row r="705" ht="15.75" customHeight="1">
      <c r="J705" s="12"/>
      <c r="M705" s="12"/>
      <c r="R705" s="12"/>
    </row>
    <row r="706" ht="15.75" customHeight="1">
      <c r="J706" s="12"/>
      <c r="M706" s="12"/>
      <c r="R706" s="12"/>
    </row>
    <row r="707" ht="15.75" customHeight="1">
      <c r="J707" s="12"/>
      <c r="M707" s="12"/>
      <c r="R707" s="12"/>
    </row>
    <row r="708" ht="15.75" customHeight="1">
      <c r="J708" s="12"/>
      <c r="M708" s="12"/>
      <c r="R708" s="12"/>
    </row>
    <row r="709" ht="15.75" customHeight="1">
      <c r="J709" s="12"/>
      <c r="M709" s="12"/>
      <c r="R709" s="12"/>
    </row>
    <row r="710" ht="15.75" customHeight="1">
      <c r="J710" s="12"/>
      <c r="M710" s="12"/>
      <c r="R710" s="12"/>
    </row>
    <row r="711" ht="15.75" customHeight="1">
      <c r="J711" s="12"/>
      <c r="M711" s="12"/>
      <c r="R711" s="12"/>
    </row>
    <row r="712" ht="15.75" customHeight="1">
      <c r="J712" s="12"/>
      <c r="M712" s="12"/>
      <c r="R712" s="12"/>
    </row>
    <row r="713" ht="15.75" customHeight="1">
      <c r="J713" s="12"/>
      <c r="M713" s="12"/>
      <c r="R713" s="12"/>
    </row>
    <row r="714" ht="15.75" customHeight="1">
      <c r="J714" s="12"/>
      <c r="M714" s="12"/>
      <c r="R714" s="12"/>
    </row>
    <row r="715" ht="15.75" customHeight="1">
      <c r="J715" s="12"/>
      <c r="M715" s="12"/>
      <c r="R715" s="12"/>
    </row>
    <row r="716" ht="15.75" customHeight="1">
      <c r="J716" s="12"/>
      <c r="M716" s="12"/>
      <c r="R716" s="12"/>
    </row>
    <row r="717" ht="15.75" customHeight="1">
      <c r="J717" s="12"/>
      <c r="M717" s="12"/>
      <c r="R717" s="12"/>
    </row>
    <row r="718" ht="15.75" customHeight="1">
      <c r="J718" s="12"/>
      <c r="M718" s="12"/>
      <c r="R718" s="12"/>
    </row>
    <row r="719" ht="15.75" customHeight="1">
      <c r="J719" s="12"/>
      <c r="M719" s="12"/>
      <c r="R719" s="12"/>
    </row>
    <row r="720" ht="15.75" customHeight="1">
      <c r="J720" s="12"/>
      <c r="M720" s="12"/>
      <c r="R720" s="12"/>
    </row>
    <row r="721" ht="15.75" customHeight="1">
      <c r="J721" s="12"/>
      <c r="M721" s="12"/>
      <c r="R721" s="12"/>
    </row>
    <row r="722" ht="15.75" customHeight="1">
      <c r="J722" s="12"/>
      <c r="M722" s="12"/>
      <c r="R722" s="12"/>
    </row>
    <row r="723" ht="15.75" customHeight="1">
      <c r="J723" s="12"/>
      <c r="M723" s="12"/>
      <c r="R723" s="12"/>
    </row>
    <row r="724" ht="15.75" customHeight="1">
      <c r="J724" s="12"/>
      <c r="M724" s="12"/>
      <c r="R724" s="12"/>
    </row>
    <row r="725" ht="15.75" customHeight="1">
      <c r="J725" s="12"/>
      <c r="M725" s="12"/>
      <c r="R725" s="12"/>
    </row>
    <row r="726" ht="15.75" customHeight="1">
      <c r="J726" s="12"/>
      <c r="M726" s="12"/>
      <c r="R726" s="12"/>
    </row>
    <row r="727" ht="15.75" customHeight="1">
      <c r="J727" s="12"/>
      <c r="M727" s="12"/>
      <c r="R727" s="12"/>
    </row>
    <row r="728" ht="15.75" customHeight="1">
      <c r="J728" s="12"/>
      <c r="M728" s="12"/>
      <c r="R728" s="12"/>
    </row>
    <row r="729" ht="15.75" customHeight="1">
      <c r="J729" s="12"/>
      <c r="M729" s="12"/>
      <c r="R729" s="12"/>
    </row>
    <row r="730" ht="15.75" customHeight="1">
      <c r="J730" s="12"/>
      <c r="M730" s="12"/>
      <c r="R730" s="12"/>
    </row>
    <row r="731" ht="15.75" customHeight="1">
      <c r="J731" s="12"/>
      <c r="M731" s="12"/>
      <c r="R731" s="12"/>
    </row>
    <row r="732" ht="15.75" customHeight="1">
      <c r="J732" s="12"/>
      <c r="M732" s="12"/>
      <c r="R732" s="12"/>
    </row>
    <row r="733" ht="15.75" customHeight="1">
      <c r="J733" s="12"/>
      <c r="M733" s="12"/>
      <c r="R733" s="12"/>
    </row>
    <row r="734" ht="15.75" customHeight="1">
      <c r="J734" s="12"/>
      <c r="M734" s="12"/>
      <c r="R734" s="12"/>
    </row>
    <row r="735" ht="15.75" customHeight="1">
      <c r="J735" s="12"/>
      <c r="M735" s="12"/>
      <c r="R735" s="12"/>
    </row>
    <row r="736" ht="15.75" customHeight="1">
      <c r="J736" s="12"/>
      <c r="M736" s="12"/>
      <c r="R736" s="12"/>
    </row>
    <row r="737" ht="15.75" customHeight="1">
      <c r="J737" s="12"/>
      <c r="M737" s="12"/>
      <c r="R737" s="12"/>
    </row>
    <row r="738" ht="15.75" customHeight="1">
      <c r="J738" s="12"/>
      <c r="M738" s="12"/>
      <c r="R738" s="12"/>
    </row>
    <row r="739" ht="15.75" customHeight="1">
      <c r="J739" s="12"/>
      <c r="M739" s="12"/>
      <c r="R739" s="12"/>
    </row>
    <row r="740" ht="15.75" customHeight="1">
      <c r="J740" s="12"/>
      <c r="M740" s="12"/>
      <c r="R740" s="12"/>
    </row>
    <row r="741" ht="15.75" customHeight="1">
      <c r="J741" s="12"/>
      <c r="M741" s="12"/>
      <c r="R741" s="12"/>
    </row>
    <row r="742" ht="15.75" customHeight="1">
      <c r="J742" s="12"/>
      <c r="M742" s="12"/>
      <c r="R742" s="12"/>
    </row>
    <row r="743" ht="15.75" customHeight="1">
      <c r="J743" s="12"/>
      <c r="M743" s="12"/>
      <c r="R743" s="12"/>
    </row>
    <row r="744" ht="15.75" customHeight="1">
      <c r="J744" s="12"/>
      <c r="M744" s="12"/>
      <c r="R744" s="12"/>
    </row>
    <row r="745" ht="15.75" customHeight="1">
      <c r="J745" s="12"/>
      <c r="M745" s="12"/>
      <c r="R745" s="12"/>
    </row>
    <row r="746" ht="15.75" customHeight="1">
      <c r="J746" s="12"/>
      <c r="M746" s="12"/>
      <c r="R746" s="12"/>
    </row>
    <row r="747" ht="15.75" customHeight="1">
      <c r="J747" s="12"/>
      <c r="M747" s="12"/>
      <c r="R747" s="12"/>
    </row>
    <row r="748" ht="15.75" customHeight="1">
      <c r="J748" s="12"/>
      <c r="M748" s="12"/>
      <c r="R748" s="12"/>
    </row>
    <row r="749" ht="15.75" customHeight="1">
      <c r="J749" s="12"/>
      <c r="M749" s="12"/>
      <c r="R749" s="12"/>
    </row>
    <row r="750" ht="15.75" customHeight="1">
      <c r="J750" s="12"/>
      <c r="M750" s="12"/>
      <c r="R750" s="12"/>
    </row>
    <row r="751" ht="15.75" customHeight="1">
      <c r="J751" s="12"/>
      <c r="M751" s="12"/>
      <c r="R751" s="12"/>
    </row>
    <row r="752" ht="15.75" customHeight="1">
      <c r="J752" s="12"/>
      <c r="M752" s="12"/>
      <c r="R752" s="12"/>
    </row>
    <row r="753" ht="15.75" customHeight="1">
      <c r="J753" s="12"/>
      <c r="M753" s="12"/>
      <c r="R753" s="12"/>
    </row>
    <row r="754" ht="15.75" customHeight="1">
      <c r="J754" s="12"/>
      <c r="M754" s="12"/>
      <c r="R754" s="12"/>
    </row>
    <row r="755" ht="15.75" customHeight="1">
      <c r="J755" s="12"/>
      <c r="M755" s="12"/>
      <c r="R755" s="12"/>
    </row>
    <row r="756" ht="15.75" customHeight="1">
      <c r="J756" s="12"/>
      <c r="M756" s="12"/>
      <c r="R756" s="12"/>
    </row>
    <row r="757" ht="15.75" customHeight="1">
      <c r="J757" s="12"/>
      <c r="M757" s="12"/>
      <c r="R757" s="12"/>
    </row>
    <row r="758" ht="15.75" customHeight="1">
      <c r="J758" s="12"/>
      <c r="M758" s="12"/>
      <c r="R758" s="12"/>
    </row>
    <row r="759" ht="15.75" customHeight="1">
      <c r="J759" s="12"/>
      <c r="M759" s="12"/>
      <c r="R759" s="12"/>
    </row>
    <row r="760" ht="15.75" customHeight="1">
      <c r="J760" s="12"/>
      <c r="M760" s="12"/>
      <c r="R760" s="12"/>
    </row>
    <row r="761" ht="15.75" customHeight="1">
      <c r="J761" s="12"/>
      <c r="M761" s="12"/>
      <c r="R761" s="12"/>
    </row>
    <row r="762" ht="15.75" customHeight="1">
      <c r="J762" s="12"/>
      <c r="M762" s="12"/>
      <c r="R762" s="12"/>
    </row>
    <row r="763" ht="15.75" customHeight="1">
      <c r="J763" s="12"/>
      <c r="M763" s="12"/>
      <c r="R763" s="12"/>
    </row>
    <row r="764" ht="15.75" customHeight="1">
      <c r="J764" s="12"/>
      <c r="M764" s="12"/>
      <c r="R764" s="12"/>
    </row>
    <row r="765" ht="15.75" customHeight="1">
      <c r="J765" s="12"/>
      <c r="M765" s="12"/>
      <c r="R765" s="12"/>
    </row>
    <row r="766" ht="15.75" customHeight="1">
      <c r="J766" s="12"/>
      <c r="M766" s="12"/>
      <c r="R766" s="12"/>
    </row>
    <row r="767" ht="15.75" customHeight="1">
      <c r="J767" s="12"/>
      <c r="M767" s="12"/>
      <c r="R767" s="12"/>
    </row>
    <row r="768" ht="15.75" customHeight="1">
      <c r="J768" s="12"/>
      <c r="M768" s="12"/>
      <c r="R768" s="12"/>
    </row>
    <row r="769" ht="15.75" customHeight="1">
      <c r="J769" s="12"/>
      <c r="M769" s="12"/>
      <c r="R769" s="12"/>
    </row>
    <row r="770" ht="15.75" customHeight="1">
      <c r="J770" s="12"/>
      <c r="M770" s="12"/>
      <c r="R770" s="12"/>
    </row>
    <row r="771" ht="15.75" customHeight="1">
      <c r="J771" s="12"/>
      <c r="M771" s="12"/>
      <c r="R771" s="12"/>
    </row>
    <row r="772" ht="15.75" customHeight="1">
      <c r="J772" s="12"/>
      <c r="M772" s="12"/>
      <c r="R772" s="12"/>
    </row>
    <row r="773" ht="15.75" customHeight="1">
      <c r="J773" s="12"/>
      <c r="M773" s="12"/>
      <c r="R773" s="12"/>
    </row>
    <row r="774" ht="15.75" customHeight="1">
      <c r="J774" s="12"/>
      <c r="M774" s="12"/>
      <c r="R774" s="12"/>
    </row>
    <row r="775" ht="15.75" customHeight="1">
      <c r="J775" s="12"/>
      <c r="M775" s="12"/>
      <c r="R775" s="12"/>
    </row>
    <row r="776" ht="15.75" customHeight="1">
      <c r="J776" s="12"/>
      <c r="M776" s="12"/>
      <c r="R776" s="12"/>
    </row>
    <row r="777" ht="15.75" customHeight="1">
      <c r="J777" s="12"/>
      <c r="M777" s="12"/>
      <c r="R777" s="12"/>
    </row>
    <row r="778" ht="15.75" customHeight="1">
      <c r="J778" s="12"/>
      <c r="M778" s="12"/>
      <c r="R778" s="12"/>
    </row>
    <row r="779" ht="15.75" customHeight="1">
      <c r="J779" s="12"/>
      <c r="M779" s="12"/>
      <c r="R779" s="12"/>
    </row>
    <row r="780" ht="15.75" customHeight="1">
      <c r="J780" s="12"/>
      <c r="M780" s="12"/>
      <c r="R780" s="12"/>
    </row>
    <row r="781" ht="15.75" customHeight="1">
      <c r="J781" s="12"/>
      <c r="M781" s="12"/>
      <c r="R781" s="12"/>
    </row>
    <row r="782" ht="15.75" customHeight="1">
      <c r="J782" s="12"/>
      <c r="M782" s="12"/>
      <c r="R782" s="12"/>
    </row>
    <row r="783" ht="15.75" customHeight="1">
      <c r="J783" s="12"/>
      <c r="M783" s="12"/>
      <c r="R783" s="12"/>
    </row>
    <row r="784" ht="15.75" customHeight="1">
      <c r="J784" s="12"/>
      <c r="M784" s="12"/>
      <c r="R784" s="12"/>
    </row>
    <row r="785" ht="15.75" customHeight="1">
      <c r="J785" s="12"/>
      <c r="M785" s="12"/>
      <c r="R785" s="12"/>
    </row>
    <row r="786" ht="15.75" customHeight="1">
      <c r="J786" s="12"/>
      <c r="M786" s="12"/>
      <c r="R786" s="12"/>
    </row>
    <row r="787" ht="15.75" customHeight="1">
      <c r="J787" s="12"/>
      <c r="M787" s="12"/>
      <c r="R787" s="12"/>
    </row>
    <row r="788" ht="15.75" customHeight="1">
      <c r="J788" s="12"/>
      <c r="M788" s="12"/>
      <c r="R788" s="12"/>
    </row>
    <row r="789" ht="15.75" customHeight="1">
      <c r="J789" s="12"/>
      <c r="M789" s="12"/>
      <c r="R789" s="12"/>
    </row>
    <row r="790" ht="15.75" customHeight="1">
      <c r="J790" s="12"/>
      <c r="M790" s="12"/>
      <c r="R790" s="12"/>
    </row>
    <row r="791" ht="15.75" customHeight="1">
      <c r="J791" s="12"/>
      <c r="M791" s="12"/>
      <c r="R791" s="12"/>
    </row>
    <row r="792" ht="15.75" customHeight="1">
      <c r="J792" s="12"/>
      <c r="M792" s="12"/>
      <c r="R792" s="12"/>
    </row>
    <row r="793" ht="15.75" customHeight="1">
      <c r="J793" s="12"/>
      <c r="M793" s="12"/>
      <c r="R793" s="12"/>
    </row>
    <row r="794" ht="15.75" customHeight="1">
      <c r="J794" s="12"/>
      <c r="M794" s="12"/>
      <c r="R794" s="12"/>
    </row>
    <row r="795" ht="15.75" customHeight="1">
      <c r="J795" s="12"/>
      <c r="M795" s="12"/>
      <c r="R795" s="12"/>
    </row>
    <row r="796" ht="15.75" customHeight="1">
      <c r="J796" s="12"/>
      <c r="M796" s="12"/>
      <c r="R796" s="12"/>
    </row>
    <row r="797" ht="15.75" customHeight="1">
      <c r="J797" s="12"/>
      <c r="M797" s="12"/>
      <c r="R797" s="12"/>
    </row>
    <row r="798" ht="15.75" customHeight="1">
      <c r="J798" s="12"/>
      <c r="M798" s="12"/>
      <c r="R798" s="12"/>
    </row>
    <row r="799" ht="15.75" customHeight="1">
      <c r="J799" s="12"/>
      <c r="M799" s="12"/>
      <c r="R799" s="12"/>
    </row>
    <row r="800" ht="15.75" customHeight="1">
      <c r="J800" s="12"/>
      <c r="M800" s="12"/>
      <c r="R800" s="12"/>
    </row>
    <row r="801" ht="15.75" customHeight="1">
      <c r="J801" s="12"/>
      <c r="M801" s="12"/>
      <c r="R801" s="12"/>
    </row>
    <row r="802" ht="15.75" customHeight="1">
      <c r="J802" s="12"/>
      <c r="M802" s="12"/>
      <c r="R802" s="12"/>
    </row>
    <row r="803" ht="15.75" customHeight="1">
      <c r="J803" s="12"/>
      <c r="M803" s="12"/>
      <c r="R803" s="12"/>
    </row>
    <row r="804" ht="15.75" customHeight="1">
      <c r="J804" s="12"/>
      <c r="M804" s="12"/>
      <c r="R804" s="12"/>
    </row>
    <row r="805" ht="15.75" customHeight="1">
      <c r="J805" s="12"/>
      <c r="M805" s="12"/>
      <c r="R805" s="12"/>
    </row>
    <row r="806" ht="15.75" customHeight="1">
      <c r="J806" s="12"/>
      <c r="M806" s="12"/>
      <c r="R806" s="12"/>
    </row>
    <row r="807" ht="15.75" customHeight="1">
      <c r="J807" s="12"/>
      <c r="M807" s="12"/>
      <c r="R807" s="12"/>
    </row>
    <row r="808" ht="15.75" customHeight="1">
      <c r="J808" s="12"/>
      <c r="M808" s="12"/>
      <c r="R808" s="12"/>
    </row>
    <row r="809" ht="15.75" customHeight="1">
      <c r="J809" s="12"/>
      <c r="M809" s="12"/>
      <c r="R809" s="12"/>
    </row>
    <row r="810" ht="15.75" customHeight="1">
      <c r="J810" s="12"/>
      <c r="M810" s="12"/>
      <c r="R810" s="12"/>
    </row>
    <row r="811" ht="15.75" customHeight="1">
      <c r="J811" s="12"/>
      <c r="M811" s="12"/>
      <c r="R811" s="12"/>
    </row>
    <row r="812" ht="15.75" customHeight="1">
      <c r="J812" s="12"/>
      <c r="M812" s="12"/>
      <c r="R812" s="12"/>
    </row>
    <row r="813" ht="15.75" customHeight="1">
      <c r="J813" s="12"/>
      <c r="M813" s="12"/>
      <c r="R813" s="12"/>
    </row>
    <row r="814" ht="15.75" customHeight="1">
      <c r="J814" s="12"/>
      <c r="M814" s="12"/>
      <c r="R814" s="12"/>
    </row>
    <row r="815" ht="15.75" customHeight="1">
      <c r="J815" s="12"/>
      <c r="M815" s="12"/>
      <c r="R815" s="12"/>
    </row>
    <row r="816" ht="15.75" customHeight="1">
      <c r="J816" s="12"/>
      <c r="M816" s="12"/>
      <c r="R816" s="12"/>
    </row>
    <row r="817" ht="15.75" customHeight="1">
      <c r="J817" s="12"/>
      <c r="M817" s="12"/>
      <c r="R817" s="12"/>
    </row>
    <row r="818" ht="15.75" customHeight="1">
      <c r="J818" s="12"/>
      <c r="M818" s="12"/>
      <c r="R818" s="12"/>
    </row>
    <row r="819" ht="15.75" customHeight="1">
      <c r="J819" s="12"/>
      <c r="M819" s="12"/>
      <c r="R819" s="12"/>
    </row>
    <row r="820" ht="15.75" customHeight="1">
      <c r="J820" s="12"/>
      <c r="M820" s="12"/>
      <c r="R820" s="12"/>
    </row>
    <row r="821" ht="15.75" customHeight="1">
      <c r="J821" s="12"/>
      <c r="M821" s="12"/>
      <c r="R821" s="12"/>
    </row>
    <row r="822" ht="15.75" customHeight="1">
      <c r="J822" s="12"/>
      <c r="M822" s="12"/>
      <c r="R822" s="12"/>
    </row>
    <row r="823" ht="15.75" customHeight="1">
      <c r="J823" s="12"/>
      <c r="M823" s="12"/>
      <c r="R823" s="12"/>
    </row>
    <row r="824" ht="15.75" customHeight="1">
      <c r="J824" s="12"/>
      <c r="M824" s="12"/>
      <c r="R824" s="12"/>
    </row>
    <row r="825" ht="15.75" customHeight="1">
      <c r="J825" s="12"/>
      <c r="M825" s="12"/>
      <c r="R825" s="12"/>
    </row>
    <row r="826" ht="15.75" customHeight="1">
      <c r="J826" s="12"/>
      <c r="M826" s="12"/>
      <c r="R826" s="12"/>
    </row>
    <row r="827" ht="15.75" customHeight="1">
      <c r="J827" s="12"/>
      <c r="M827" s="12"/>
      <c r="R827" s="12"/>
    </row>
    <row r="828" ht="15.75" customHeight="1">
      <c r="J828" s="12"/>
      <c r="M828" s="12"/>
      <c r="R828" s="12"/>
    </row>
    <row r="829" ht="15.75" customHeight="1">
      <c r="J829" s="12"/>
      <c r="M829" s="12"/>
      <c r="R829" s="12"/>
    </row>
    <row r="830" ht="15.75" customHeight="1">
      <c r="J830" s="12"/>
      <c r="M830" s="12"/>
      <c r="R830" s="12"/>
    </row>
    <row r="831" ht="15.75" customHeight="1">
      <c r="J831" s="12"/>
      <c r="M831" s="12"/>
      <c r="R831" s="12"/>
    </row>
    <row r="832" ht="15.75" customHeight="1">
      <c r="J832" s="12"/>
      <c r="M832" s="12"/>
      <c r="R832" s="12"/>
    </row>
    <row r="833" ht="15.75" customHeight="1">
      <c r="J833" s="12"/>
      <c r="M833" s="12"/>
      <c r="R833" s="12"/>
    </row>
    <row r="834" ht="15.75" customHeight="1">
      <c r="J834" s="12"/>
      <c r="M834" s="12"/>
      <c r="R834" s="12"/>
    </row>
    <row r="835" ht="15.75" customHeight="1">
      <c r="J835" s="12"/>
      <c r="M835" s="12"/>
      <c r="R835" s="12"/>
    </row>
    <row r="836" ht="15.75" customHeight="1">
      <c r="J836" s="12"/>
      <c r="M836" s="12"/>
      <c r="R836" s="12"/>
    </row>
    <row r="837" ht="15.75" customHeight="1">
      <c r="J837" s="12"/>
      <c r="M837" s="12"/>
      <c r="R837" s="12"/>
    </row>
    <row r="838" ht="15.75" customHeight="1">
      <c r="J838" s="12"/>
      <c r="M838" s="12"/>
      <c r="R838" s="12"/>
    </row>
    <row r="839" ht="15.75" customHeight="1">
      <c r="J839" s="12"/>
      <c r="M839" s="12"/>
      <c r="R839" s="12"/>
    </row>
    <row r="840" ht="15.75" customHeight="1">
      <c r="J840" s="12"/>
      <c r="M840" s="12"/>
      <c r="R840" s="12"/>
    </row>
    <row r="841" ht="15.75" customHeight="1">
      <c r="J841" s="12"/>
      <c r="M841" s="12"/>
      <c r="R841" s="12"/>
    </row>
    <row r="842" ht="15.75" customHeight="1">
      <c r="J842" s="12"/>
      <c r="M842" s="12"/>
      <c r="R842" s="12"/>
    </row>
    <row r="843" ht="15.75" customHeight="1">
      <c r="J843" s="12"/>
      <c r="M843" s="12"/>
      <c r="R843" s="12"/>
    </row>
    <row r="844" ht="15.75" customHeight="1">
      <c r="J844" s="12"/>
      <c r="M844" s="12"/>
      <c r="R844" s="12"/>
    </row>
    <row r="845" ht="15.75" customHeight="1">
      <c r="J845" s="12"/>
      <c r="M845" s="12"/>
      <c r="R845" s="12"/>
    </row>
    <row r="846" ht="15.75" customHeight="1">
      <c r="J846" s="12"/>
      <c r="M846" s="12"/>
      <c r="R846" s="12"/>
    </row>
    <row r="847" ht="15.75" customHeight="1">
      <c r="J847" s="12"/>
      <c r="M847" s="12"/>
      <c r="R847" s="12"/>
    </row>
    <row r="848" ht="15.75" customHeight="1">
      <c r="J848" s="12"/>
      <c r="M848" s="12"/>
      <c r="R848" s="12"/>
    </row>
    <row r="849" ht="15.75" customHeight="1">
      <c r="J849" s="12"/>
      <c r="M849" s="12"/>
      <c r="R849" s="12"/>
    </row>
    <row r="850" ht="15.75" customHeight="1">
      <c r="J850" s="12"/>
      <c r="M850" s="12"/>
      <c r="R850" s="12"/>
    </row>
    <row r="851" ht="15.75" customHeight="1">
      <c r="J851" s="12"/>
      <c r="M851" s="12"/>
      <c r="R851" s="12"/>
    </row>
    <row r="852" ht="15.75" customHeight="1">
      <c r="J852" s="12"/>
      <c r="M852" s="12"/>
      <c r="R852" s="12"/>
    </row>
    <row r="853" ht="15.75" customHeight="1">
      <c r="J853" s="12"/>
      <c r="M853" s="12"/>
      <c r="R853" s="12"/>
    </row>
    <row r="854" ht="15.75" customHeight="1">
      <c r="J854" s="12"/>
      <c r="M854" s="12"/>
      <c r="R854" s="12"/>
    </row>
    <row r="855" ht="15.75" customHeight="1">
      <c r="J855" s="12"/>
      <c r="M855" s="12"/>
      <c r="R855" s="12"/>
    </row>
    <row r="856" ht="15.75" customHeight="1">
      <c r="J856" s="12"/>
      <c r="M856" s="12"/>
      <c r="R856" s="12"/>
    </row>
    <row r="857" ht="15.75" customHeight="1">
      <c r="J857" s="12"/>
      <c r="M857" s="12"/>
      <c r="R857" s="12"/>
    </row>
    <row r="858" ht="15.75" customHeight="1">
      <c r="J858" s="12"/>
      <c r="M858" s="12"/>
      <c r="R858" s="12"/>
    </row>
    <row r="859" ht="15.75" customHeight="1">
      <c r="J859" s="12"/>
      <c r="M859" s="12"/>
      <c r="R859" s="12"/>
    </row>
    <row r="860" ht="15.75" customHeight="1">
      <c r="J860" s="12"/>
      <c r="M860" s="12"/>
      <c r="R860" s="12"/>
    </row>
    <row r="861" ht="15.75" customHeight="1">
      <c r="J861" s="12"/>
      <c r="M861" s="12"/>
      <c r="R861" s="12"/>
    </row>
    <row r="862" ht="15.75" customHeight="1">
      <c r="J862" s="12"/>
      <c r="M862" s="12"/>
      <c r="R862" s="12"/>
    </row>
    <row r="863" ht="15.75" customHeight="1">
      <c r="J863" s="12"/>
      <c r="M863" s="12"/>
      <c r="R863" s="12"/>
    </row>
    <row r="864" ht="15.75" customHeight="1">
      <c r="J864" s="12"/>
      <c r="M864" s="12"/>
      <c r="R864" s="12"/>
    </row>
    <row r="865" ht="15.75" customHeight="1">
      <c r="J865" s="12"/>
      <c r="M865" s="12"/>
      <c r="R865" s="12"/>
    </row>
    <row r="866" ht="15.75" customHeight="1">
      <c r="J866" s="12"/>
      <c r="M866" s="12"/>
      <c r="R866" s="12"/>
    </row>
    <row r="867" ht="15.75" customHeight="1">
      <c r="J867" s="12"/>
      <c r="M867" s="12"/>
      <c r="R867" s="12"/>
    </row>
    <row r="868" ht="15.75" customHeight="1">
      <c r="J868" s="12"/>
      <c r="M868" s="12"/>
      <c r="R868" s="12"/>
    </row>
    <row r="869" ht="15.75" customHeight="1">
      <c r="J869" s="12"/>
      <c r="M869" s="12"/>
      <c r="R869" s="12"/>
    </row>
    <row r="870" ht="15.75" customHeight="1">
      <c r="J870" s="12"/>
      <c r="M870" s="12"/>
      <c r="R870" s="12"/>
    </row>
    <row r="871" ht="15.75" customHeight="1">
      <c r="J871" s="12"/>
      <c r="M871" s="12"/>
      <c r="R871" s="12"/>
    </row>
    <row r="872" ht="15.75" customHeight="1">
      <c r="J872" s="12"/>
      <c r="M872" s="12"/>
      <c r="R872" s="12"/>
    </row>
    <row r="873" ht="15.75" customHeight="1">
      <c r="J873" s="12"/>
      <c r="M873" s="12"/>
      <c r="R873" s="12"/>
    </row>
    <row r="874" ht="15.75" customHeight="1">
      <c r="J874" s="12"/>
      <c r="M874" s="12"/>
      <c r="R874" s="12"/>
    </row>
    <row r="875" ht="15.75" customHeight="1">
      <c r="J875" s="12"/>
      <c r="M875" s="12"/>
      <c r="R875" s="12"/>
    </row>
    <row r="876" ht="15.75" customHeight="1">
      <c r="J876" s="12"/>
      <c r="M876" s="12"/>
      <c r="R876" s="12"/>
    </row>
    <row r="877" ht="15.75" customHeight="1">
      <c r="J877" s="12"/>
      <c r="M877" s="12"/>
      <c r="R877" s="12"/>
    </row>
    <row r="878" ht="15.75" customHeight="1">
      <c r="J878" s="12"/>
      <c r="M878" s="12"/>
      <c r="R878" s="12"/>
    </row>
    <row r="879" ht="15.75" customHeight="1">
      <c r="J879" s="12"/>
      <c r="M879" s="12"/>
      <c r="R879" s="12"/>
    </row>
    <row r="880" ht="15.75" customHeight="1">
      <c r="J880" s="12"/>
      <c r="M880" s="12"/>
      <c r="R880" s="12"/>
    </row>
    <row r="881" ht="15.75" customHeight="1">
      <c r="J881" s="12"/>
      <c r="M881" s="12"/>
      <c r="R881" s="12"/>
    </row>
    <row r="882" ht="15.75" customHeight="1">
      <c r="J882" s="12"/>
      <c r="M882" s="12"/>
      <c r="R882" s="12"/>
    </row>
    <row r="883" ht="15.75" customHeight="1">
      <c r="J883" s="12"/>
      <c r="M883" s="12"/>
      <c r="R883" s="12"/>
    </row>
    <row r="884" ht="15.75" customHeight="1">
      <c r="J884" s="12"/>
      <c r="M884" s="12"/>
      <c r="R884" s="12"/>
    </row>
    <row r="885" ht="15.75" customHeight="1">
      <c r="J885" s="12"/>
      <c r="M885" s="12"/>
      <c r="R885" s="12"/>
    </row>
    <row r="886" ht="15.75" customHeight="1">
      <c r="J886" s="12"/>
      <c r="M886" s="12"/>
      <c r="R886" s="12"/>
    </row>
    <row r="887" ht="15.75" customHeight="1">
      <c r="J887" s="12"/>
      <c r="M887" s="12"/>
      <c r="R887" s="12"/>
    </row>
    <row r="888" ht="15.75" customHeight="1">
      <c r="J888" s="12"/>
      <c r="M888" s="12"/>
      <c r="R888" s="12"/>
    </row>
    <row r="889" ht="15.75" customHeight="1">
      <c r="J889" s="12"/>
      <c r="M889" s="12"/>
      <c r="R889" s="12"/>
    </row>
    <row r="890" ht="15.75" customHeight="1">
      <c r="J890" s="12"/>
      <c r="M890" s="12"/>
      <c r="R890" s="12"/>
    </row>
    <row r="891" ht="15.75" customHeight="1">
      <c r="J891" s="12"/>
      <c r="M891" s="12"/>
      <c r="R891" s="12"/>
    </row>
    <row r="892" ht="15.75" customHeight="1">
      <c r="J892" s="12"/>
      <c r="M892" s="12"/>
      <c r="R892" s="12"/>
    </row>
    <row r="893" ht="15.75" customHeight="1">
      <c r="J893" s="12"/>
      <c r="M893" s="12"/>
      <c r="R893" s="12"/>
    </row>
    <row r="894" ht="15.75" customHeight="1">
      <c r="J894" s="12"/>
      <c r="M894" s="12"/>
      <c r="R894" s="12"/>
    </row>
    <row r="895" ht="15.75" customHeight="1">
      <c r="J895" s="12"/>
      <c r="M895" s="12"/>
      <c r="R895" s="12"/>
    </row>
    <row r="896" ht="15.75" customHeight="1">
      <c r="J896" s="12"/>
      <c r="M896" s="12"/>
      <c r="R896" s="12"/>
    </row>
    <row r="897" ht="15.75" customHeight="1">
      <c r="J897" s="12"/>
      <c r="M897" s="12"/>
      <c r="R897" s="12"/>
    </row>
    <row r="898" ht="15.75" customHeight="1">
      <c r="J898" s="12"/>
      <c r="M898" s="12"/>
      <c r="R898" s="12"/>
    </row>
    <row r="899" ht="15.75" customHeight="1">
      <c r="J899" s="12"/>
      <c r="M899" s="12"/>
      <c r="R899" s="12"/>
    </row>
    <row r="900" ht="15.75" customHeight="1">
      <c r="J900" s="12"/>
      <c r="M900" s="12"/>
      <c r="R900" s="12"/>
    </row>
    <row r="901" ht="15.75" customHeight="1">
      <c r="J901" s="12"/>
      <c r="M901" s="12"/>
      <c r="R901" s="12"/>
    </row>
    <row r="902" ht="15.75" customHeight="1">
      <c r="J902" s="12"/>
      <c r="M902" s="12"/>
      <c r="R902" s="12"/>
    </row>
    <row r="903" ht="15.75" customHeight="1">
      <c r="J903" s="12"/>
      <c r="M903" s="12"/>
      <c r="R903" s="12"/>
    </row>
    <row r="904" ht="15.75" customHeight="1">
      <c r="J904" s="12"/>
      <c r="M904" s="12"/>
      <c r="R904" s="12"/>
    </row>
    <row r="905" ht="15.75" customHeight="1">
      <c r="J905" s="12"/>
      <c r="M905" s="12"/>
      <c r="R905" s="12"/>
    </row>
    <row r="906" ht="15.75" customHeight="1">
      <c r="J906" s="12"/>
      <c r="M906" s="12"/>
      <c r="R906" s="12"/>
    </row>
    <row r="907" ht="15.75" customHeight="1">
      <c r="J907" s="12"/>
      <c r="M907" s="12"/>
      <c r="R907" s="12"/>
    </row>
    <row r="908" ht="15.75" customHeight="1">
      <c r="J908" s="12"/>
      <c r="M908" s="12"/>
      <c r="R908" s="12"/>
    </row>
    <row r="909" ht="15.75" customHeight="1">
      <c r="J909" s="12"/>
      <c r="M909" s="12"/>
      <c r="R909" s="12"/>
    </row>
    <row r="910" ht="15.75" customHeight="1">
      <c r="J910" s="12"/>
      <c r="M910" s="12"/>
      <c r="R910" s="12"/>
    </row>
    <row r="911" ht="15.75" customHeight="1">
      <c r="J911" s="12"/>
      <c r="M911" s="12"/>
      <c r="R911" s="12"/>
    </row>
    <row r="912" ht="15.75" customHeight="1">
      <c r="J912" s="12"/>
      <c r="M912" s="12"/>
      <c r="R912" s="12"/>
    </row>
    <row r="913" ht="15.75" customHeight="1">
      <c r="J913" s="12"/>
      <c r="M913" s="12"/>
      <c r="R913" s="12"/>
    </row>
    <row r="914" ht="15.75" customHeight="1">
      <c r="J914" s="12"/>
      <c r="M914" s="12"/>
      <c r="R914" s="12"/>
    </row>
    <row r="915" ht="15.75" customHeight="1">
      <c r="J915" s="12"/>
      <c r="M915" s="12"/>
      <c r="R915" s="12"/>
    </row>
    <row r="916" ht="15.75" customHeight="1">
      <c r="J916" s="12"/>
      <c r="M916" s="12"/>
      <c r="R916" s="12"/>
    </row>
    <row r="917" ht="15.75" customHeight="1">
      <c r="J917" s="12"/>
      <c r="M917" s="12"/>
      <c r="R917" s="12"/>
    </row>
    <row r="918" ht="15.75" customHeight="1">
      <c r="J918" s="12"/>
      <c r="M918" s="12"/>
      <c r="R918" s="12"/>
    </row>
    <row r="919" ht="15.75" customHeight="1">
      <c r="J919" s="12"/>
      <c r="M919" s="12"/>
      <c r="R919" s="12"/>
    </row>
    <row r="920" ht="15.75" customHeight="1">
      <c r="J920" s="12"/>
      <c r="M920" s="12"/>
      <c r="R920" s="12"/>
    </row>
    <row r="921" ht="15.75" customHeight="1">
      <c r="J921" s="12"/>
      <c r="M921" s="12"/>
      <c r="R921" s="12"/>
    </row>
    <row r="922" ht="15.75" customHeight="1">
      <c r="J922" s="12"/>
      <c r="M922" s="12"/>
      <c r="R922" s="12"/>
    </row>
    <row r="923" ht="15.75" customHeight="1">
      <c r="J923" s="12"/>
      <c r="M923" s="12"/>
      <c r="R923" s="12"/>
    </row>
    <row r="924" ht="15.75" customHeight="1">
      <c r="J924" s="12"/>
      <c r="M924" s="12"/>
      <c r="R924" s="12"/>
    </row>
    <row r="925" ht="15.75" customHeight="1">
      <c r="J925" s="12"/>
      <c r="M925" s="12"/>
      <c r="R925" s="12"/>
    </row>
    <row r="926" ht="15.75" customHeight="1">
      <c r="J926" s="12"/>
      <c r="M926" s="12"/>
      <c r="R926" s="12"/>
    </row>
    <row r="927" ht="15.75" customHeight="1">
      <c r="J927" s="12"/>
      <c r="M927" s="12"/>
      <c r="R927" s="12"/>
    </row>
    <row r="928" ht="15.75" customHeight="1">
      <c r="J928" s="12"/>
      <c r="M928" s="12"/>
      <c r="R928" s="12"/>
    </row>
    <row r="929" ht="15.75" customHeight="1">
      <c r="J929" s="12"/>
      <c r="M929" s="12"/>
      <c r="R929" s="12"/>
    </row>
    <row r="930" ht="15.75" customHeight="1">
      <c r="J930" s="12"/>
      <c r="M930" s="12"/>
      <c r="R930" s="12"/>
    </row>
    <row r="931" ht="15.75" customHeight="1">
      <c r="J931" s="12"/>
      <c r="M931" s="12"/>
      <c r="R931" s="12"/>
    </row>
    <row r="932" ht="15.75" customHeight="1">
      <c r="J932" s="12"/>
      <c r="M932" s="12"/>
      <c r="R932" s="12"/>
    </row>
    <row r="933" ht="15.75" customHeight="1">
      <c r="J933" s="12"/>
      <c r="M933" s="12"/>
      <c r="R933" s="12"/>
    </row>
    <row r="934" ht="15.75" customHeight="1">
      <c r="J934" s="12"/>
      <c r="M934" s="12"/>
      <c r="R934" s="12"/>
    </row>
    <row r="935" ht="15.75" customHeight="1">
      <c r="J935" s="12"/>
      <c r="M935" s="12"/>
      <c r="R935" s="12"/>
    </row>
    <row r="936" ht="15.75" customHeight="1">
      <c r="J936" s="12"/>
      <c r="M936" s="12"/>
      <c r="R936" s="12"/>
    </row>
    <row r="937" ht="15.75" customHeight="1">
      <c r="J937" s="12"/>
      <c r="M937" s="12"/>
      <c r="R937" s="12"/>
    </row>
    <row r="938" ht="15.75" customHeight="1">
      <c r="J938" s="12"/>
      <c r="M938" s="12"/>
      <c r="R938" s="12"/>
    </row>
    <row r="939" ht="15.75" customHeight="1">
      <c r="J939" s="12"/>
      <c r="M939" s="12"/>
      <c r="R939" s="12"/>
    </row>
    <row r="940" ht="15.75" customHeight="1">
      <c r="J940" s="12"/>
      <c r="M940" s="12"/>
      <c r="R940" s="12"/>
    </row>
    <row r="941" ht="15.75" customHeight="1">
      <c r="J941" s="12"/>
      <c r="M941" s="12"/>
      <c r="R941" s="12"/>
    </row>
    <row r="942" ht="15.75" customHeight="1">
      <c r="J942" s="12"/>
      <c r="M942" s="12"/>
      <c r="R942" s="12"/>
    </row>
    <row r="943" ht="15.75" customHeight="1">
      <c r="J943" s="12"/>
      <c r="M943" s="12"/>
      <c r="R943" s="12"/>
    </row>
    <row r="944" ht="15.75" customHeight="1">
      <c r="J944" s="12"/>
      <c r="M944" s="12"/>
      <c r="R944" s="12"/>
    </row>
    <row r="945" ht="15.75" customHeight="1">
      <c r="J945" s="12"/>
      <c r="M945" s="12"/>
      <c r="R945" s="12"/>
    </row>
    <row r="946" ht="15.75" customHeight="1">
      <c r="J946" s="12"/>
      <c r="M946" s="12"/>
      <c r="R946" s="12"/>
    </row>
    <row r="947" ht="15.75" customHeight="1">
      <c r="J947" s="12"/>
      <c r="M947" s="12"/>
      <c r="R947" s="12"/>
    </row>
    <row r="948" ht="15.75" customHeight="1">
      <c r="J948" s="12"/>
      <c r="M948" s="12"/>
      <c r="R948" s="12"/>
    </row>
    <row r="949" ht="15.75" customHeight="1">
      <c r="J949" s="12"/>
      <c r="M949" s="12"/>
      <c r="R949" s="12"/>
    </row>
    <row r="950" ht="15.75" customHeight="1">
      <c r="J950" s="12"/>
      <c r="M950" s="12"/>
      <c r="R950" s="12"/>
    </row>
    <row r="951" ht="15.75" customHeight="1">
      <c r="J951" s="12"/>
      <c r="M951" s="12"/>
      <c r="R951" s="12"/>
    </row>
    <row r="952" ht="15.75" customHeight="1">
      <c r="J952" s="12"/>
      <c r="M952" s="12"/>
      <c r="R952" s="12"/>
    </row>
    <row r="953" ht="15.75" customHeight="1">
      <c r="J953" s="12"/>
      <c r="M953" s="12"/>
      <c r="R953" s="12"/>
    </row>
    <row r="954" ht="15.75" customHeight="1">
      <c r="J954" s="12"/>
      <c r="M954" s="12"/>
      <c r="R954" s="12"/>
    </row>
    <row r="955" ht="15.75" customHeight="1">
      <c r="J955" s="12"/>
      <c r="M955" s="12"/>
      <c r="R955" s="12"/>
    </row>
    <row r="956" ht="15.75" customHeight="1">
      <c r="J956" s="12"/>
      <c r="M956" s="12"/>
      <c r="R956" s="12"/>
    </row>
    <row r="957" ht="15.75" customHeight="1">
      <c r="J957" s="12"/>
      <c r="M957" s="12"/>
      <c r="R957" s="12"/>
    </row>
    <row r="958" ht="15.75" customHeight="1">
      <c r="J958" s="12"/>
      <c r="M958" s="12"/>
      <c r="R958" s="12"/>
    </row>
    <row r="959" ht="15.75" customHeight="1">
      <c r="J959" s="12"/>
      <c r="M959" s="12"/>
      <c r="R959" s="12"/>
    </row>
    <row r="960" ht="15.75" customHeight="1">
      <c r="J960" s="12"/>
      <c r="M960" s="12"/>
      <c r="R960" s="12"/>
    </row>
    <row r="961" ht="15.75" customHeight="1">
      <c r="J961" s="12"/>
      <c r="M961" s="12"/>
      <c r="R961" s="12"/>
    </row>
    <row r="962" ht="15.75" customHeight="1">
      <c r="J962" s="12"/>
      <c r="M962" s="12"/>
      <c r="R962" s="12"/>
    </row>
    <row r="963" ht="15.75" customHeight="1">
      <c r="J963" s="12"/>
      <c r="M963" s="12"/>
      <c r="R963" s="12"/>
    </row>
    <row r="964" ht="15.75" customHeight="1">
      <c r="J964" s="12"/>
      <c r="M964" s="12"/>
      <c r="R964" s="12"/>
    </row>
    <row r="965" ht="15.75" customHeight="1">
      <c r="J965" s="12"/>
      <c r="M965" s="12"/>
      <c r="R965" s="12"/>
    </row>
    <row r="966" ht="15.75" customHeight="1">
      <c r="J966" s="12"/>
      <c r="M966" s="12"/>
      <c r="R966" s="12"/>
    </row>
    <row r="967" ht="15.75" customHeight="1">
      <c r="J967" s="12"/>
      <c r="M967" s="12"/>
      <c r="R967" s="12"/>
    </row>
    <row r="968" ht="15.75" customHeight="1">
      <c r="J968" s="12"/>
      <c r="M968" s="12"/>
      <c r="R968" s="12"/>
    </row>
    <row r="969" ht="15.75" customHeight="1">
      <c r="J969" s="12"/>
      <c r="M969" s="12"/>
      <c r="R969" s="12"/>
    </row>
    <row r="970" ht="15.75" customHeight="1">
      <c r="J970" s="12"/>
      <c r="M970" s="12"/>
      <c r="R970" s="12"/>
    </row>
    <row r="971" ht="15.75" customHeight="1">
      <c r="J971" s="12"/>
      <c r="M971" s="12"/>
      <c r="R971" s="12"/>
    </row>
    <row r="972" ht="15.75" customHeight="1">
      <c r="J972" s="12"/>
      <c r="M972" s="12"/>
      <c r="R972" s="12"/>
    </row>
    <row r="973" ht="15.75" customHeight="1">
      <c r="J973" s="12"/>
      <c r="M973" s="12"/>
      <c r="R973" s="12"/>
    </row>
    <row r="974" ht="15.75" customHeight="1">
      <c r="J974" s="12"/>
      <c r="M974" s="12"/>
      <c r="R974" s="12"/>
    </row>
    <row r="975" ht="15.75" customHeight="1">
      <c r="J975" s="12"/>
      <c r="M975" s="12"/>
      <c r="R975" s="12"/>
    </row>
    <row r="976" ht="15.75" customHeight="1">
      <c r="J976" s="12"/>
      <c r="M976" s="12"/>
      <c r="R976" s="12"/>
    </row>
    <row r="977" ht="15.75" customHeight="1">
      <c r="J977" s="12"/>
      <c r="M977" s="12"/>
      <c r="R977" s="12"/>
    </row>
    <row r="978" ht="15.75" customHeight="1">
      <c r="J978" s="12"/>
      <c r="M978" s="12"/>
      <c r="R978" s="12"/>
    </row>
    <row r="979" ht="15.75" customHeight="1">
      <c r="J979" s="12"/>
      <c r="M979" s="12"/>
      <c r="R979" s="12"/>
    </row>
    <row r="980" ht="15.75" customHeight="1">
      <c r="J980" s="12"/>
      <c r="M980" s="12"/>
      <c r="R980" s="12"/>
    </row>
    <row r="981" ht="15.75" customHeight="1">
      <c r="J981" s="12"/>
      <c r="M981" s="12"/>
      <c r="R981" s="12"/>
    </row>
    <row r="982" ht="15.75" customHeight="1">
      <c r="J982" s="12"/>
      <c r="M982" s="12"/>
      <c r="R982" s="12"/>
    </row>
    <row r="983" ht="15.75" customHeight="1">
      <c r="J983" s="12"/>
      <c r="M983" s="12"/>
      <c r="R983" s="12"/>
    </row>
    <row r="984" ht="15.75" customHeight="1">
      <c r="J984" s="12"/>
      <c r="M984" s="12"/>
      <c r="R984" s="12"/>
    </row>
    <row r="985" ht="15.75" customHeight="1">
      <c r="J985" s="12"/>
      <c r="M985" s="12"/>
      <c r="R985" s="12"/>
    </row>
    <row r="986" ht="15.75" customHeight="1">
      <c r="J986" s="12"/>
      <c r="M986" s="12"/>
      <c r="R986" s="12"/>
    </row>
    <row r="987" ht="15.75" customHeight="1">
      <c r="J987" s="12"/>
      <c r="M987" s="12"/>
      <c r="R987" s="12"/>
    </row>
    <row r="988" ht="15.75" customHeight="1">
      <c r="J988" s="12"/>
      <c r="M988" s="12"/>
      <c r="R988" s="12"/>
    </row>
    <row r="989" ht="15.75" customHeight="1">
      <c r="J989" s="12"/>
      <c r="M989" s="12"/>
      <c r="R989" s="12"/>
    </row>
    <row r="990" ht="15.75" customHeight="1">
      <c r="J990" s="12"/>
      <c r="M990" s="12"/>
      <c r="R990" s="12"/>
    </row>
    <row r="991" ht="15.75" customHeight="1">
      <c r="J991" s="12"/>
      <c r="M991" s="12"/>
      <c r="R991" s="12"/>
    </row>
    <row r="992" ht="15.75" customHeight="1">
      <c r="J992" s="12"/>
      <c r="M992" s="12"/>
      <c r="R992" s="12"/>
    </row>
    <row r="993" ht="15.75" customHeight="1">
      <c r="J993" s="12"/>
      <c r="M993" s="12"/>
      <c r="R993" s="12"/>
    </row>
    <row r="994" ht="15.75" customHeight="1">
      <c r="J994" s="12"/>
      <c r="M994" s="12"/>
      <c r="R994" s="12"/>
    </row>
    <row r="995" ht="15.75" customHeight="1">
      <c r="J995" s="12"/>
      <c r="M995" s="12"/>
      <c r="R995" s="12"/>
    </row>
    <row r="996" ht="15.75" customHeight="1">
      <c r="J996" s="12"/>
      <c r="M996" s="12"/>
      <c r="R996" s="12"/>
    </row>
    <row r="997" ht="15.75" customHeight="1">
      <c r="J997" s="12"/>
      <c r="M997" s="12"/>
      <c r="R997" s="12"/>
    </row>
    <row r="998" ht="15.75" customHeight="1">
      <c r="J998" s="12"/>
      <c r="M998" s="12"/>
      <c r="R998" s="12"/>
    </row>
    <row r="999" ht="15.75" customHeight="1">
      <c r="J999" s="12"/>
      <c r="M999" s="12"/>
      <c r="R999" s="12"/>
    </row>
    <row r="1000" ht="15.75" customHeight="1">
      <c r="J1000" s="12"/>
      <c r="M1000" s="12"/>
      <c r="R1000" s="12"/>
    </row>
  </sheetData>
  <conditionalFormatting sqref="M2:O30 M31:N186 O32:O187">
    <cfRule type="cellIs" dxfId="0" priority="1" operator="between">
      <formula>16.99</formula>
      <formula>20</formula>
    </cfRule>
  </conditionalFormatting>
  <conditionalFormatting sqref="K1:K1000">
    <cfRule type="cellIs" dxfId="1" priority="2" operator="between">
      <formula>1.79</formula>
      <formula>2.21</formula>
    </cfRule>
  </conditionalFormatting>
  <conditionalFormatting sqref="L1:L1000">
    <cfRule type="cellIs" dxfId="1" priority="3" operator="between">
      <formula>1.4</formula>
      <formula>2.8</formula>
    </cfRule>
  </conditionalFormatting>
  <conditionalFormatting sqref="M2:O186 M187:P234">
    <cfRule type="cellIs" dxfId="1" priority="4" stopIfTrue="1" operator="greaterThan">
      <formula>19.99</formula>
    </cfRule>
  </conditionalFormatting>
  <conditionalFormatting sqref="S2:S275">
    <cfRule type="cellIs" dxfId="2" priority="5" operator="greaterThan">
      <formula>20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6" max="6" width="23.0"/>
  </cols>
  <sheetData>
    <row r="1">
      <c r="A1" s="31" t="s">
        <v>822</v>
      </c>
      <c r="B1" s="11" t="s">
        <v>368</v>
      </c>
      <c r="C1" s="11" t="s">
        <v>370</v>
      </c>
      <c r="D1" s="11" t="s">
        <v>371</v>
      </c>
      <c r="E1" s="11" t="s">
        <v>372</v>
      </c>
      <c r="F1" s="11" t="s">
        <v>373</v>
      </c>
      <c r="G1" s="11" t="s">
        <v>374</v>
      </c>
      <c r="H1" s="11" t="s">
        <v>375</v>
      </c>
      <c r="I1" s="31" t="s">
        <v>415</v>
      </c>
      <c r="J1" s="32" t="s">
        <v>823</v>
      </c>
      <c r="K1" s="11" t="s">
        <v>377</v>
      </c>
      <c r="L1" s="11" t="s">
        <v>378</v>
      </c>
      <c r="M1" s="12" t="s">
        <v>379</v>
      </c>
      <c r="N1" s="11" t="s">
        <v>380</v>
      </c>
      <c r="O1" s="11" t="s">
        <v>381</v>
      </c>
      <c r="P1" s="11" t="s">
        <v>382</v>
      </c>
      <c r="Q1" s="11" t="s">
        <v>383</v>
      </c>
      <c r="R1" s="11" t="s">
        <v>385</v>
      </c>
      <c r="S1" s="11" t="s">
        <v>386</v>
      </c>
      <c r="T1" s="31" t="s">
        <v>824</v>
      </c>
      <c r="U1" s="33" t="s">
        <v>825</v>
      </c>
      <c r="V1" s="31" t="s">
        <v>826</v>
      </c>
      <c r="W1" s="31" t="s">
        <v>827</v>
      </c>
      <c r="X1" s="31" t="s">
        <v>828</v>
      </c>
    </row>
    <row r="2">
      <c r="A2" s="31" t="s">
        <v>16</v>
      </c>
      <c r="B2" s="11">
        <v>1.0</v>
      </c>
      <c r="C2" s="11">
        <v>1.0</v>
      </c>
      <c r="D2" s="11" t="s">
        <v>387</v>
      </c>
      <c r="E2" s="16" t="s">
        <v>408</v>
      </c>
      <c r="F2" s="16">
        <v>2.0</v>
      </c>
      <c r="G2" s="16" t="s">
        <v>389</v>
      </c>
      <c r="H2" s="11" t="s">
        <v>409</v>
      </c>
      <c r="I2" s="31" t="s">
        <v>829</v>
      </c>
      <c r="J2" s="12"/>
      <c r="K2" s="34">
        <v>1.97</v>
      </c>
      <c r="L2" s="34">
        <v>1.81</v>
      </c>
      <c r="M2" s="12">
        <v>41.6</v>
      </c>
      <c r="N2" s="11">
        <v>41.6</v>
      </c>
      <c r="O2" s="11">
        <v>41.2</v>
      </c>
      <c r="Q2" s="35">
        <f t="shared" ref="Q2:Q25" si="1">AVERAGE(M2:O2)</f>
        <v>41.46666667</v>
      </c>
      <c r="R2" s="35">
        <f t="shared" ref="R2:R11" si="2">500/Q2</f>
        <v>12.05787781</v>
      </c>
      <c r="S2" s="35">
        <f t="shared" ref="S2:S11" si="3">25-R2</f>
        <v>12.94212219</v>
      </c>
      <c r="U2" s="33">
        <v>50.0</v>
      </c>
      <c r="V2" s="35">
        <f t="shared" ref="V2:V105" si="4">U2-R2</f>
        <v>37.94212219</v>
      </c>
      <c r="W2" s="35">
        <f t="shared" ref="W2:W181" si="5">AVERAGE(M2:P2)</f>
        <v>41.46666667</v>
      </c>
      <c r="X2" s="11">
        <f t="shared" ref="X2:X26" si="6">if(V2&gt;25,25,V2)</f>
        <v>25</v>
      </c>
      <c r="AE2" s="35">
        <f t="shared" ref="AE2:AE181" si="7">sum(R2:S2)</f>
        <v>25</v>
      </c>
      <c r="AF2" s="11">
        <f t="shared" ref="AF2:AF181" si="8">if(Q2&gt;20,20,Q2)</f>
        <v>20</v>
      </c>
      <c r="AG2" s="11">
        <f t="shared" ref="AG2:AG181" si="9">AE2*AF2</f>
        <v>500</v>
      </c>
      <c r="AH2" s="11" t="str">
        <f t="shared" ref="AH2:AH181" si="10">K2&amp;", "&amp;L2</f>
        <v>1.97, 1.81</v>
      </c>
    </row>
    <row r="3">
      <c r="A3" s="31" t="s">
        <v>18</v>
      </c>
      <c r="B3" s="11">
        <v>2.0</v>
      </c>
      <c r="C3" s="11">
        <v>2.0</v>
      </c>
      <c r="D3" s="11" t="s">
        <v>387</v>
      </c>
      <c r="E3" s="16" t="s">
        <v>598</v>
      </c>
      <c r="F3" s="16">
        <v>2.0</v>
      </c>
      <c r="G3" s="16" t="s">
        <v>389</v>
      </c>
      <c r="H3" s="11" t="s">
        <v>599</v>
      </c>
      <c r="I3" s="31" t="s">
        <v>830</v>
      </c>
      <c r="J3" s="12"/>
      <c r="K3" s="34">
        <v>1.91</v>
      </c>
      <c r="L3" s="34">
        <v>1.91</v>
      </c>
      <c r="M3" s="12">
        <v>164.0</v>
      </c>
      <c r="N3" s="11">
        <v>166.0</v>
      </c>
      <c r="O3" s="11">
        <v>164.0</v>
      </c>
      <c r="P3" s="13"/>
      <c r="Q3" s="35">
        <f t="shared" si="1"/>
        <v>164.6666667</v>
      </c>
      <c r="R3" s="35">
        <f t="shared" si="2"/>
        <v>3.036437247</v>
      </c>
      <c r="S3" s="35">
        <f t="shared" si="3"/>
        <v>21.96356275</v>
      </c>
      <c r="U3" s="33">
        <v>20.0</v>
      </c>
      <c r="V3" s="35">
        <f t="shared" si="4"/>
        <v>16.96356275</v>
      </c>
      <c r="W3" s="35">
        <f t="shared" si="5"/>
        <v>164.6666667</v>
      </c>
      <c r="X3" s="35">
        <f t="shared" si="6"/>
        <v>16.96356275</v>
      </c>
      <c r="AE3" s="35">
        <f t="shared" si="7"/>
        <v>25</v>
      </c>
      <c r="AF3" s="11">
        <f t="shared" si="8"/>
        <v>20</v>
      </c>
      <c r="AG3" s="11">
        <f t="shared" si="9"/>
        <v>500</v>
      </c>
      <c r="AH3" s="11" t="str">
        <f t="shared" si="10"/>
        <v>1.91, 1.91</v>
      </c>
    </row>
    <row r="4">
      <c r="A4" s="31" t="s">
        <v>20</v>
      </c>
      <c r="B4" s="11">
        <v>3.0</v>
      </c>
      <c r="C4" s="11">
        <v>3.0</v>
      </c>
      <c r="D4" s="11" t="s">
        <v>387</v>
      </c>
      <c r="E4" s="19" t="s">
        <v>451</v>
      </c>
      <c r="F4" s="16">
        <v>2.0</v>
      </c>
      <c r="G4" s="16" t="s">
        <v>389</v>
      </c>
      <c r="H4" s="11" t="s">
        <v>452</v>
      </c>
      <c r="I4" s="31" t="s">
        <v>829</v>
      </c>
      <c r="J4" s="12"/>
      <c r="K4" s="34">
        <v>1.93</v>
      </c>
      <c r="L4" s="34">
        <v>2.04</v>
      </c>
      <c r="M4" s="12">
        <v>351.0</v>
      </c>
      <c r="N4" s="11">
        <v>349.0</v>
      </c>
      <c r="O4" s="11">
        <v>345.0</v>
      </c>
      <c r="Q4" s="35">
        <f t="shared" si="1"/>
        <v>348.3333333</v>
      </c>
      <c r="R4" s="35">
        <f t="shared" si="2"/>
        <v>1.435406699</v>
      </c>
      <c r="S4" s="35">
        <f t="shared" si="3"/>
        <v>23.5645933</v>
      </c>
      <c r="U4" s="33">
        <v>50.0</v>
      </c>
      <c r="V4" s="35">
        <f t="shared" si="4"/>
        <v>48.5645933</v>
      </c>
      <c r="W4" s="35">
        <f t="shared" si="5"/>
        <v>348.3333333</v>
      </c>
      <c r="X4" s="11">
        <f t="shared" si="6"/>
        <v>25</v>
      </c>
      <c r="AE4" s="35">
        <f t="shared" si="7"/>
        <v>25</v>
      </c>
      <c r="AF4" s="11">
        <f t="shared" si="8"/>
        <v>20</v>
      </c>
      <c r="AG4" s="11">
        <f t="shared" si="9"/>
        <v>500</v>
      </c>
      <c r="AH4" s="11" t="str">
        <f t="shared" si="10"/>
        <v>1.93, 2.04</v>
      </c>
    </row>
    <row r="5">
      <c r="A5" s="31" t="s">
        <v>22</v>
      </c>
      <c r="B5" s="11">
        <v>7.0</v>
      </c>
      <c r="C5" s="11">
        <v>7.0</v>
      </c>
      <c r="E5" s="16" t="s">
        <v>432</v>
      </c>
      <c r="F5" s="16">
        <v>2.0</v>
      </c>
      <c r="G5" s="16" t="s">
        <v>389</v>
      </c>
      <c r="H5" s="11" t="s">
        <v>433</v>
      </c>
      <c r="I5" s="31" t="s">
        <v>829</v>
      </c>
      <c r="J5" s="12"/>
      <c r="K5" s="34">
        <v>1.93</v>
      </c>
      <c r="L5" s="34">
        <v>2.11</v>
      </c>
      <c r="M5" s="12">
        <v>107.0</v>
      </c>
      <c r="N5" s="11">
        <v>147.0</v>
      </c>
      <c r="O5" s="11">
        <v>103.0</v>
      </c>
      <c r="Q5" s="35">
        <f t="shared" si="1"/>
        <v>119</v>
      </c>
      <c r="R5" s="35">
        <f t="shared" si="2"/>
        <v>4.201680672</v>
      </c>
      <c r="S5" s="35">
        <f t="shared" si="3"/>
        <v>20.79831933</v>
      </c>
      <c r="U5" s="33">
        <v>50.0</v>
      </c>
      <c r="V5" s="35">
        <f t="shared" si="4"/>
        <v>45.79831933</v>
      </c>
      <c r="W5" s="35">
        <f t="shared" si="5"/>
        <v>119</v>
      </c>
      <c r="X5" s="11">
        <f t="shared" si="6"/>
        <v>25</v>
      </c>
      <c r="AE5" s="35">
        <f t="shared" si="7"/>
        <v>25</v>
      </c>
      <c r="AF5" s="11">
        <f t="shared" si="8"/>
        <v>20</v>
      </c>
      <c r="AG5" s="11">
        <f t="shared" si="9"/>
        <v>500</v>
      </c>
      <c r="AH5" s="11" t="str">
        <f t="shared" si="10"/>
        <v>1.93, 2.11</v>
      </c>
    </row>
    <row r="6">
      <c r="A6" s="31" t="s">
        <v>24</v>
      </c>
      <c r="B6" s="11">
        <v>8.0</v>
      </c>
      <c r="C6" s="11">
        <v>8.0</v>
      </c>
      <c r="E6" s="16" t="s">
        <v>436</v>
      </c>
      <c r="F6" s="16">
        <v>2.0</v>
      </c>
      <c r="G6" s="16" t="s">
        <v>389</v>
      </c>
      <c r="H6" s="31" t="s">
        <v>437</v>
      </c>
      <c r="I6" s="31" t="s">
        <v>829</v>
      </c>
      <c r="J6" s="12"/>
      <c r="K6" s="34">
        <v>1.92</v>
      </c>
      <c r="L6" s="34">
        <v>1.7</v>
      </c>
      <c r="M6" s="12">
        <v>283.0</v>
      </c>
      <c r="N6" s="11">
        <v>287.0</v>
      </c>
      <c r="O6" s="11">
        <v>278.0</v>
      </c>
      <c r="Q6" s="35">
        <f t="shared" si="1"/>
        <v>282.6666667</v>
      </c>
      <c r="R6" s="35">
        <f t="shared" si="2"/>
        <v>1.768867925</v>
      </c>
      <c r="S6" s="35">
        <f t="shared" si="3"/>
        <v>23.23113208</v>
      </c>
      <c r="U6" s="33">
        <v>50.0</v>
      </c>
      <c r="V6" s="35">
        <f t="shared" si="4"/>
        <v>48.23113208</v>
      </c>
      <c r="W6" s="35">
        <f t="shared" si="5"/>
        <v>282.6666667</v>
      </c>
      <c r="X6" s="11">
        <f t="shared" si="6"/>
        <v>25</v>
      </c>
      <c r="AE6" s="35">
        <f t="shared" si="7"/>
        <v>25</v>
      </c>
      <c r="AF6" s="11">
        <f t="shared" si="8"/>
        <v>20</v>
      </c>
      <c r="AG6" s="11">
        <f t="shared" si="9"/>
        <v>500</v>
      </c>
      <c r="AH6" s="11" t="str">
        <f t="shared" si="10"/>
        <v>1.92, 1.7</v>
      </c>
    </row>
    <row r="7">
      <c r="A7" s="31" t="s">
        <v>26</v>
      </c>
      <c r="B7" s="11">
        <v>9.0</v>
      </c>
      <c r="C7" s="11">
        <v>9.0</v>
      </c>
      <c r="E7" s="16" t="s">
        <v>449</v>
      </c>
      <c r="F7" s="16">
        <v>2.0</v>
      </c>
      <c r="G7" s="16" t="s">
        <v>389</v>
      </c>
      <c r="H7" s="11" t="s">
        <v>450</v>
      </c>
      <c r="I7" s="31" t="s">
        <v>829</v>
      </c>
      <c r="J7" s="12"/>
      <c r="K7" s="34">
        <v>1.93</v>
      </c>
      <c r="L7" s="34">
        <v>2.04</v>
      </c>
      <c r="M7" s="12">
        <v>57.9</v>
      </c>
      <c r="N7" s="11">
        <v>57.4</v>
      </c>
      <c r="O7" s="11">
        <v>55.2</v>
      </c>
      <c r="Q7" s="35">
        <f t="shared" si="1"/>
        <v>56.83333333</v>
      </c>
      <c r="R7" s="35">
        <f t="shared" si="2"/>
        <v>8.797653959</v>
      </c>
      <c r="S7" s="35">
        <f t="shared" si="3"/>
        <v>16.20234604</v>
      </c>
      <c r="U7" s="33">
        <v>50.0</v>
      </c>
      <c r="V7" s="35">
        <f t="shared" si="4"/>
        <v>41.20234604</v>
      </c>
      <c r="W7" s="35">
        <f t="shared" si="5"/>
        <v>56.83333333</v>
      </c>
      <c r="X7" s="11">
        <f t="shared" si="6"/>
        <v>25</v>
      </c>
      <c r="AE7" s="35">
        <f t="shared" si="7"/>
        <v>25</v>
      </c>
      <c r="AF7" s="11">
        <f t="shared" si="8"/>
        <v>20</v>
      </c>
      <c r="AG7" s="11">
        <f t="shared" si="9"/>
        <v>500</v>
      </c>
      <c r="AH7" s="11" t="str">
        <f t="shared" si="10"/>
        <v>1.93, 2.04</v>
      </c>
    </row>
    <row r="8">
      <c r="A8" s="31" t="s">
        <v>28</v>
      </c>
      <c r="B8" s="11">
        <v>10.0</v>
      </c>
      <c r="C8" s="11">
        <v>10.0</v>
      </c>
      <c r="E8" s="16" t="s">
        <v>503</v>
      </c>
      <c r="F8" s="16">
        <v>2.0</v>
      </c>
      <c r="G8" s="16" t="s">
        <v>389</v>
      </c>
      <c r="H8" s="11" t="s">
        <v>504</v>
      </c>
      <c r="I8" s="31" t="s">
        <v>829</v>
      </c>
      <c r="J8" s="12"/>
      <c r="K8" s="34">
        <v>1.93</v>
      </c>
      <c r="L8" s="34">
        <v>2.37</v>
      </c>
      <c r="M8" s="12">
        <v>210.0</v>
      </c>
      <c r="N8" s="11">
        <v>192.0</v>
      </c>
      <c r="O8" s="11">
        <v>195.0</v>
      </c>
      <c r="Q8" s="35">
        <f t="shared" si="1"/>
        <v>199</v>
      </c>
      <c r="R8" s="35">
        <f t="shared" si="2"/>
        <v>2.512562814</v>
      </c>
      <c r="S8" s="35">
        <f t="shared" si="3"/>
        <v>22.48743719</v>
      </c>
      <c r="U8" s="33">
        <v>50.0</v>
      </c>
      <c r="V8" s="35">
        <f t="shared" si="4"/>
        <v>47.48743719</v>
      </c>
      <c r="W8" s="35">
        <f t="shared" si="5"/>
        <v>199</v>
      </c>
      <c r="X8" s="11">
        <f t="shared" si="6"/>
        <v>25</v>
      </c>
      <c r="AE8" s="35">
        <f t="shared" si="7"/>
        <v>25</v>
      </c>
      <c r="AF8" s="11">
        <f t="shared" si="8"/>
        <v>20</v>
      </c>
      <c r="AG8" s="11">
        <f t="shared" si="9"/>
        <v>500</v>
      </c>
      <c r="AH8" s="11" t="str">
        <f t="shared" si="10"/>
        <v>1.93, 2.37</v>
      </c>
    </row>
    <row r="9">
      <c r="A9" s="31" t="s">
        <v>30</v>
      </c>
      <c r="B9" s="11">
        <v>11.0</v>
      </c>
      <c r="C9" s="11">
        <v>11.0</v>
      </c>
      <c r="E9" s="16" t="s">
        <v>540</v>
      </c>
      <c r="F9" s="16" t="s">
        <v>428</v>
      </c>
      <c r="G9" s="16" t="s">
        <v>393</v>
      </c>
      <c r="H9" s="11" t="s">
        <v>541</v>
      </c>
      <c r="I9" s="31" t="s">
        <v>829</v>
      </c>
      <c r="J9" s="12"/>
      <c r="K9" s="34">
        <v>1.93</v>
      </c>
      <c r="L9" s="34">
        <v>1.78</v>
      </c>
      <c r="M9" s="12">
        <v>67.8</v>
      </c>
      <c r="N9" s="11">
        <v>68.5</v>
      </c>
      <c r="O9" s="11">
        <v>68.7</v>
      </c>
      <c r="Q9" s="35">
        <f t="shared" si="1"/>
        <v>68.33333333</v>
      </c>
      <c r="R9" s="35">
        <f t="shared" si="2"/>
        <v>7.317073171</v>
      </c>
      <c r="S9" s="35">
        <f t="shared" si="3"/>
        <v>17.68292683</v>
      </c>
      <c r="U9" s="33">
        <v>50.0</v>
      </c>
      <c r="V9" s="35">
        <f t="shared" si="4"/>
        <v>42.68292683</v>
      </c>
      <c r="W9" s="35">
        <f t="shared" si="5"/>
        <v>68.33333333</v>
      </c>
      <c r="X9" s="11">
        <f t="shared" si="6"/>
        <v>25</v>
      </c>
      <c r="AE9" s="35">
        <f t="shared" si="7"/>
        <v>25</v>
      </c>
      <c r="AF9" s="11">
        <f t="shared" si="8"/>
        <v>20</v>
      </c>
      <c r="AG9" s="11">
        <f t="shared" si="9"/>
        <v>500</v>
      </c>
      <c r="AH9" s="11" t="str">
        <f t="shared" si="10"/>
        <v>1.93, 1.78</v>
      </c>
    </row>
    <row r="10">
      <c r="A10" s="31" t="s">
        <v>32</v>
      </c>
      <c r="B10" s="11">
        <v>12.0</v>
      </c>
      <c r="C10" s="11">
        <v>12.0</v>
      </c>
      <c r="E10" s="19" t="s">
        <v>740</v>
      </c>
      <c r="F10" s="16" t="s">
        <v>428</v>
      </c>
      <c r="G10" s="16" t="s">
        <v>393</v>
      </c>
      <c r="H10" s="11" t="s">
        <v>741</v>
      </c>
      <c r="I10" s="31" t="s">
        <v>829</v>
      </c>
      <c r="J10" s="12"/>
      <c r="K10" s="34">
        <v>1.89</v>
      </c>
      <c r="L10" s="34">
        <v>2.26</v>
      </c>
      <c r="M10" s="12">
        <v>87.9</v>
      </c>
      <c r="N10" s="11">
        <v>89.7</v>
      </c>
      <c r="O10" s="11">
        <v>90.1</v>
      </c>
      <c r="Q10" s="35">
        <f t="shared" si="1"/>
        <v>89.23333333</v>
      </c>
      <c r="R10" s="35">
        <f t="shared" si="2"/>
        <v>5.603287262</v>
      </c>
      <c r="S10" s="35">
        <f t="shared" si="3"/>
        <v>19.39671274</v>
      </c>
      <c r="U10" s="33">
        <v>50.0</v>
      </c>
      <c r="V10" s="35">
        <f t="shared" si="4"/>
        <v>44.39671274</v>
      </c>
      <c r="W10" s="35">
        <f t="shared" si="5"/>
        <v>89.23333333</v>
      </c>
      <c r="X10" s="11">
        <f t="shared" si="6"/>
        <v>25</v>
      </c>
      <c r="AE10" s="35">
        <f t="shared" si="7"/>
        <v>25</v>
      </c>
      <c r="AF10" s="11">
        <f t="shared" si="8"/>
        <v>20</v>
      </c>
      <c r="AG10" s="11">
        <f t="shared" si="9"/>
        <v>500</v>
      </c>
      <c r="AH10" s="11" t="str">
        <f t="shared" si="10"/>
        <v>1.89, 2.26</v>
      </c>
    </row>
    <row r="11">
      <c r="A11" s="31" t="s">
        <v>34</v>
      </c>
      <c r="B11" s="11">
        <v>13.0</v>
      </c>
      <c r="C11" s="11">
        <v>13.0</v>
      </c>
      <c r="E11" s="19" t="s">
        <v>760</v>
      </c>
      <c r="F11" s="16">
        <v>2.0</v>
      </c>
      <c r="G11" s="16" t="s">
        <v>389</v>
      </c>
      <c r="H11" s="36" t="s">
        <v>831</v>
      </c>
      <c r="I11" s="31" t="s">
        <v>829</v>
      </c>
      <c r="J11" s="12"/>
      <c r="K11" s="34">
        <v>1.93</v>
      </c>
      <c r="L11" s="37">
        <v>2.26</v>
      </c>
      <c r="M11" s="12">
        <v>84.3</v>
      </c>
      <c r="N11" s="11">
        <v>79.5</v>
      </c>
      <c r="O11" s="11">
        <v>77.2</v>
      </c>
      <c r="Q11" s="35">
        <f t="shared" si="1"/>
        <v>80.33333333</v>
      </c>
      <c r="R11" s="35">
        <f t="shared" si="2"/>
        <v>6.22406639</v>
      </c>
      <c r="S11" s="35">
        <f t="shared" si="3"/>
        <v>18.77593361</v>
      </c>
      <c r="U11" s="33">
        <v>50.0</v>
      </c>
      <c r="V11" s="35">
        <f t="shared" si="4"/>
        <v>43.77593361</v>
      </c>
      <c r="W11" s="35">
        <f t="shared" si="5"/>
        <v>80.33333333</v>
      </c>
      <c r="X11" s="11">
        <f t="shared" si="6"/>
        <v>25</v>
      </c>
      <c r="AE11" s="35">
        <f t="shared" si="7"/>
        <v>25</v>
      </c>
      <c r="AF11" s="11">
        <f t="shared" si="8"/>
        <v>20</v>
      </c>
      <c r="AG11" s="11">
        <f t="shared" si="9"/>
        <v>500</v>
      </c>
      <c r="AH11" s="11" t="str">
        <f t="shared" si="10"/>
        <v>1.93, 2.26</v>
      </c>
    </row>
    <row r="12">
      <c r="A12" s="31" t="s">
        <v>36</v>
      </c>
      <c r="B12" s="11">
        <v>18.0</v>
      </c>
      <c r="C12" s="11">
        <v>18.0</v>
      </c>
      <c r="E12" s="19" t="s">
        <v>592</v>
      </c>
      <c r="F12" s="16">
        <v>3.0</v>
      </c>
      <c r="G12" s="16" t="s">
        <v>389</v>
      </c>
      <c r="H12" s="11" t="s">
        <v>593</v>
      </c>
      <c r="I12" s="31" t="s">
        <v>829</v>
      </c>
      <c r="J12" s="12"/>
      <c r="K12" s="37">
        <v>1.99</v>
      </c>
      <c r="L12" s="37">
        <v>1.86</v>
      </c>
      <c r="M12" s="12">
        <v>17.5</v>
      </c>
      <c r="N12" s="11">
        <v>17.9</v>
      </c>
      <c r="O12" s="11">
        <v>17.5</v>
      </c>
      <c r="P12" s="13"/>
      <c r="Q12" s="35">
        <f t="shared" si="1"/>
        <v>17.63333333</v>
      </c>
      <c r="R12" s="38">
        <v>25.0</v>
      </c>
      <c r="S12" s="38">
        <v>0.0</v>
      </c>
      <c r="T12" s="31" t="s">
        <v>832</v>
      </c>
      <c r="U12" s="33">
        <v>50.0</v>
      </c>
      <c r="V12" s="35">
        <f t="shared" si="4"/>
        <v>25</v>
      </c>
      <c r="W12" s="35">
        <f t="shared" si="5"/>
        <v>17.63333333</v>
      </c>
      <c r="X12" s="39">
        <f t="shared" si="6"/>
        <v>25</v>
      </c>
      <c r="AE12" s="35">
        <f t="shared" si="7"/>
        <v>25</v>
      </c>
      <c r="AF12" s="35">
        <f t="shared" si="8"/>
        <v>17.63333333</v>
      </c>
      <c r="AG12" s="11">
        <f t="shared" si="9"/>
        <v>440.8333333</v>
      </c>
      <c r="AH12" s="11" t="str">
        <f t="shared" si="10"/>
        <v>1.99, 1.86</v>
      </c>
    </row>
    <row r="13">
      <c r="A13" s="31" t="s">
        <v>38</v>
      </c>
      <c r="B13" s="11">
        <v>20.0</v>
      </c>
      <c r="C13" s="11">
        <v>20.0</v>
      </c>
      <c r="E13" s="16" t="s">
        <v>456</v>
      </c>
      <c r="F13" s="16">
        <v>2.0</v>
      </c>
      <c r="G13" s="16" t="s">
        <v>389</v>
      </c>
      <c r="H13" s="11" t="s">
        <v>457</v>
      </c>
      <c r="I13" s="31" t="s">
        <v>829</v>
      </c>
      <c r="J13" s="12"/>
      <c r="K13" s="37">
        <v>1.91</v>
      </c>
      <c r="L13" s="37">
        <v>1.77</v>
      </c>
      <c r="M13" s="12">
        <v>24.2</v>
      </c>
      <c r="N13" s="11">
        <v>24.7</v>
      </c>
      <c r="O13" s="11">
        <v>23.8</v>
      </c>
      <c r="Q13" s="35">
        <f t="shared" si="1"/>
        <v>24.23333333</v>
      </c>
      <c r="R13" s="38">
        <v>25.0</v>
      </c>
      <c r="S13" s="38">
        <v>0.0</v>
      </c>
      <c r="T13" s="31" t="s">
        <v>833</v>
      </c>
      <c r="U13" s="33">
        <v>50.0</v>
      </c>
      <c r="V13" s="35">
        <f t="shared" si="4"/>
        <v>25</v>
      </c>
      <c r="W13" s="35">
        <f t="shared" si="5"/>
        <v>24.23333333</v>
      </c>
      <c r="X13" s="39">
        <f t="shared" si="6"/>
        <v>25</v>
      </c>
      <c r="AE13" s="35">
        <f t="shared" si="7"/>
        <v>25</v>
      </c>
      <c r="AF13" s="11">
        <f t="shared" si="8"/>
        <v>20</v>
      </c>
      <c r="AG13" s="11">
        <f t="shared" si="9"/>
        <v>500</v>
      </c>
      <c r="AH13" s="11" t="str">
        <f t="shared" si="10"/>
        <v>1.91, 1.77</v>
      </c>
    </row>
    <row r="14">
      <c r="A14" s="31" t="s">
        <v>40</v>
      </c>
      <c r="B14" s="11">
        <v>23.0</v>
      </c>
      <c r="C14" s="11">
        <v>23.0</v>
      </c>
      <c r="E14" s="19" t="s">
        <v>587</v>
      </c>
      <c r="F14" s="16">
        <v>3.0</v>
      </c>
      <c r="G14" s="16" t="s">
        <v>389</v>
      </c>
      <c r="H14" s="11" t="s">
        <v>588</v>
      </c>
      <c r="I14" s="31" t="s">
        <v>829</v>
      </c>
      <c r="J14" s="12"/>
      <c r="K14" s="37">
        <v>1.95</v>
      </c>
      <c r="L14" s="37">
        <v>1.98</v>
      </c>
      <c r="M14" s="12">
        <v>133.0</v>
      </c>
      <c r="N14" s="11">
        <v>144.0</v>
      </c>
      <c r="O14" s="11">
        <v>137.0</v>
      </c>
      <c r="Q14" s="35">
        <f t="shared" si="1"/>
        <v>138</v>
      </c>
      <c r="R14" s="35">
        <f t="shared" ref="R14:R26" si="11">500/Q14</f>
        <v>3.623188406</v>
      </c>
      <c r="S14" s="35">
        <f t="shared" ref="S14:S26" si="12">25-R14</f>
        <v>21.37681159</v>
      </c>
      <c r="U14" s="33">
        <v>50.0</v>
      </c>
      <c r="V14" s="35">
        <f t="shared" si="4"/>
        <v>46.37681159</v>
      </c>
      <c r="W14" s="35">
        <f t="shared" si="5"/>
        <v>138</v>
      </c>
      <c r="X14" s="11">
        <f t="shared" si="6"/>
        <v>25</v>
      </c>
      <c r="AE14" s="35">
        <f t="shared" si="7"/>
        <v>25</v>
      </c>
      <c r="AF14" s="11">
        <f t="shared" si="8"/>
        <v>20</v>
      </c>
      <c r="AG14" s="11">
        <f t="shared" si="9"/>
        <v>500</v>
      </c>
      <c r="AH14" s="11" t="str">
        <f t="shared" si="10"/>
        <v>1.95, 1.98</v>
      </c>
    </row>
    <row r="15">
      <c r="A15" s="31" t="s">
        <v>42</v>
      </c>
      <c r="B15" s="11">
        <v>24.0</v>
      </c>
      <c r="C15" s="11">
        <v>24.0</v>
      </c>
      <c r="E15" s="19" t="s">
        <v>486</v>
      </c>
      <c r="F15" s="16">
        <v>2.0</v>
      </c>
      <c r="G15" s="16" t="s">
        <v>389</v>
      </c>
      <c r="H15" s="11" t="s">
        <v>487</v>
      </c>
      <c r="I15" s="31" t="s">
        <v>829</v>
      </c>
      <c r="J15" s="12"/>
      <c r="K15" s="37">
        <v>1.96</v>
      </c>
      <c r="L15" s="37">
        <v>2.2</v>
      </c>
      <c r="M15" s="12">
        <v>158.0</v>
      </c>
      <c r="N15" s="11">
        <v>164.0</v>
      </c>
      <c r="O15" s="11">
        <v>157.0</v>
      </c>
      <c r="Q15" s="35">
        <f t="shared" si="1"/>
        <v>159.6666667</v>
      </c>
      <c r="R15" s="35">
        <f t="shared" si="11"/>
        <v>3.131524008</v>
      </c>
      <c r="S15" s="35">
        <f t="shared" si="12"/>
        <v>21.86847599</v>
      </c>
      <c r="U15" s="33">
        <v>50.0</v>
      </c>
      <c r="V15" s="35">
        <f t="shared" si="4"/>
        <v>46.86847599</v>
      </c>
      <c r="W15" s="35">
        <f t="shared" si="5"/>
        <v>159.6666667</v>
      </c>
      <c r="X15" s="11">
        <f t="shared" si="6"/>
        <v>25</v>
      </c>
      <c r="AE15" s="35">
        <f t="shared" si="7"/>
        <v>25</v>
      </c>
      <c r="AF15" s="11">
        <f t="shared" si="8"/>
        <v>20</v>
      </c>
      <c r="AG15" s="11">
        <f t="shared" si="9"/>
        <v>500</v>
      </c>
      <c r="AH15" s="11" t="str">
        <f t="shared" si="10"/>
        <v>1.96, 2.2</v>
      </c>
    </row>
    <row r="16">
      <c r="A16" s="31" t="s">
        <v>44</v>
      </c>
      <c r="B16" s="11">
        <v>25.0</v>
      </c>
      <c r="C16" s="11">
        <v>25.0</v>
      </c>
      <c r="E16" s="19" t="s">
        <v>804</v>
      </c>
      <c r="F16" s="16">
        <v>2.0</v>
      </c>
      <c r="G16" s="16" t="s">
        <v>389</v>
      </c>
      <c r="H16" s="11" t="s">
        <v>805</v>
      </c>
      <c r="I16" s="31" t="s">
        <v>829</v>
      </c>
      <c r="J16" s="12"/>
      <c r="K16" s="37">
        <v>1.88</v>
      </c>
      <c r="L16" s="37">
        <v>1.47</v>
      </c>
      <c r="M16" s="12">
        <v>141.0</v>
      </c>
      <c r="N16" s="11">
        <v>137.0</v>
      </c>
      <c r="O16" s="11">
        <v>139.0</v>
      </c>
      <c r="Q16" s="35">
        <f t="shared" si="1"/>
        <v>139</v>
      </c>
      <c r="R16" s="35">
        <f t="shared" si="11"/>
        <v>3.597122302</v>
      </c>
      <c r="S16" s="35">
        <f t="shared" si="12"/>
        <v>21.4028777</v>
      </c>
      <c r="U16" s="33">
        <v>50.0</v>
      </c>
      <c r="V16" s="35">
        <f t="shared" si="4"/>
        <v>46.4028777</v>
      </c>
      <c r="W16" s="35">
        <f t="shared" si="5"/>
        <v>139</v>
      </c>
      <c r="X16" s="11">
        <f t="shared" si="6"/>
        <v>25</v>
      </c>
      <c r="AE16" s="35">
        <f t="shared" si="7"/>
        <v>25</v>
      </c>
      <c r="AF16" s="11">
        <f t="shared" si="8"/>
        <v>20</v>
      </c>
      <c r="AG16" s="11">
        <f t="shared" si="9"/>
        <v>500</v>
      </c>
      <c r="AH16" s="11" t="str">
        <f t="shared" si="10"/>
        <v>1.88, 1.47</v>
      </c>
    </row>
    <row r="17">
      <c r="A17" s="31" t="s">
        <v>46</v>
      </c>
      <c r="B17" s="11">
        <v>28.0</v>
      </c>
      <c r="C17" s="11">
        <v>28.0</v>
      </c>
      <c r="E17" s="16" t="s">
        <v>714</v>
      </c>
      <c r="F17" s="16">
        <v>2.0</v>
      </c>
      <c r="G17" s="16" t="s">
        <v>389</v>
      </c>
      <c r="H17" s="11" t="s">
        <v>715</v>
      </c>
      <c r="I17" s="31" t="s">
        <v>829</v>
      </c>
      <c r="J17" s="12"/>
      <c r="K17" s="37">
        <v>1.98</v>
      </c>
      <c r="L17" s="37">
        <v>2.06</v>
      </c>
      <c r="M17" s="12">
        <v>33.7</v>
      </c>
      <c r="N17" s="11">
        <v>24.6</v>
      </c>
      <c r="O17" s="11">
        <v>163.0</v>
      </c>
      <c r="Q17" s="35">
        <f t="shared" si="1"/>
        <v>73.76666667</v>
      </c>
      <c r="R17" s="35">
        <f t="shared" si="11"/>
        <v>6.778129236</v>
      </c>
      <c r="S17" s="35">
        <f t="shared" si="12"/>
        <v>18.22187076</v>
      </c>
      <c r="U17" s="33">
        <v>50.0</v>
      </c>
      <c r="V17" s="35">
        <f t="shared" si="4"/>
        <v>43.22187076</v>
      </c>
      <c r="W17" s="35">
        <f t="shared" si="5"/>
        <v>73.76666667</v>
      </c>
      <c r="X17" s="11">
        <f t="shared" si="6"/>
        <v>25</v>
      </c>
      <c r="AE17" s="35">
        <f t="shared" si="7"/>
        <v>25</v>
      </c>
      <c r="AF17" s="11">
        <f t="shared" si="8"/>
        <v>20</v>
      </c>
      <c r="AG17" s="11">
        <f t="shared" si="9"/>
        <v>500</v>
      </c>
      <c r="AH17" s="11" t="str">
        <f t="shared" si="10"/>
        <v>1.98, 2.06</v>
      </c>
    </row>
    <row r="18">
      <c r="A18" s="31" t="s">
        <v>48</v>
      </c>
      <c r="B18" s="11">
        <v>29.0</v>
      </c>
      <c r="C18" s="11">
        <v>29.0</v>
      </c>
      <c r="E18" s="16" t="s">
        <v>764</v>
      </c>
      <c r="F18" s="16">
        <v>1.0</v>
      </c>
      <c r="G18" s="16" t="s">
        <v>389</v>
      </c>
      <c r="H18" s="11" t="s">
        <v>765</v>
      </c>
      <c r="I18" s="31" t="s">
        <v>829</v>
      </c>
      <c r="J18" s="12"/>
      <c r="K18" s="37">
        <v>1.95</v>
      </c>
      <c r="L18" s="37">
        <v>2.11</v>
      </c>
      <c r="M18" s="12">
        <v>164.0</v>
      </c>
      <c r="N18" s="11">
        <v>172.0</v>
      </c>
      <c r="O18" s="11">
        <v>284.0</v>
      </c>
      <c r="Q18" s="35">
        <f t="shared" si="1"/>
        <v>206.6666667</v>
      </c>
      <c r="R18" s="35">
        <f t="shared" si="11"/>
        <v>2.419354839</v>
      </c>
      <c r="S18" s="35">
        <f t="shared" si="12"/>
        <v>22.58064516</v>
      </c>
      <c r="U18" s="33">
        <v>50.0</v>
      </c>
      <c r="V18" s="35">
        <f t="shared" si="4"/>
        <v>47.58064516</v>
      </c>
      <c r="W18" s="35">
        <f t="shared" si="5"/>
        <v>206.6666667</v>
      </c>
      <c r="X18" s="11">
        <f t="shared" si="6"/>
        <v>25</v>
      </c>
      <c r="AE18" s="35">
        <f t="shared" si="7"/>
        <v>25</v>
      </c>
      <c r="AF18" s="11">
        <f t="shared" si="8"/>
        <v>20</v>
      </c>
      <c r="AG18" s="11">
        <f t="shared" si="9"/>
        <v>500</v>
      </c>
      <c r="AH18" s="11" t="str">
        <f t="shared" si="10"/>
        <v>1.95, 2.11</v>
      </c>
    </row>
    <row r="19">
      <c r="A19" s="31" t="s">
        <v>50</v>
      </c>
      <c r="B19" s="11">
        <v>30.0</v>
      </c>
      <c r="C19" s="11">
        <v>30.0</v>
      </c>
      <c r="E19" s="19" t="s">
        <v>594</v>
      </c>
      <c r="F19" s="16">
        <v>2.0</v>
      </c>
      <c r="G19" s="16" t="s">
        <v>389</v>
      </c>
      <c r="H19" s="11" t="s">
        <v>595</v>
      </c>
      <c r="I19" s="31" t="s">
        <v>829</v>
      </c>
      <c r="J19" s="12"/>
      <c r="K19" s="37">
        <v>1.95</v>
      </c>
      <c r="L19" s="37">
        <v>2.16</v>
      </c>
      <c r="M19" s="12">
        <v>290.0</v>
      </c>
      <c r="N19" s="11">
        <v>305.0</v>
      </c>
      <c r="O19" s="11" t="s">
        <v>596</v>
      </c>
      <c r="Q19" s="35">
        <f t="shared" si="1"/>
        <v>297.5</v>
      </c>
      <c r="R19" s="35">
        <f t="shared" si="11"/>
        <v>1.680672269</v>
      </c>
      <c r="S19" s="35">
        <f t="shared" si="12"/>
        <v>23.31932773</v>
      </c>
      <c r="U19" s="33">
        <v>50.0</v>
      </c>
      <c r="V19" s="35">
        <f t="shared" si="4"/>
        <v>48.31932773</v>
      </c>
      <c r="W19" s="35">
        <f t="shared" si="5"/>
        <v>297.5</v>
      </c>
      <c r="X19" s="11">
        <f t="shared" si="6"/>
        <v>25</v>
      </c>
      <c r="AE19" s="35">
        <f t="shared" si="7"/>
        <v>25</v>
      </c>
      <c r="AF19" s="11">
        <f t="shared" si="8"/>
        <v>20</v>
      </c>
      <c r="AG19" s="11">
        <f t="shared" si="9"/>
        <v>500</v>
      </c>
      <c r="AH19" s="11" t="str">
        <f t="shared" si="10"/>
        <v>1.95, 2.16</v>
      </c>
    </row>
    <row r="20">
      <c r="A20" s="31" t="s">
        <v>52</v>
      </c>
      <c r="B20" s="11">
        <v>33.0</v>
      </c>
      <c r="C20" s="11">
        <v>33.0</v>
      </c>
      <c r="D20" s="11" t="s">
        <v>387</v>
      </c>
      <c r="E20" s="16" t="s">
        <v>787</v>
      </c>
      <c r="F20" s="16">
        <v>1.0</v>
      </c>
      <c r="G20" s="16" t="s">
        <v>389</v>
      </c>
      <c r="H20" s="11" t="s">
        <v>788</v>
      </c>
      <c r="I20" s="31" t="s">
        <v>830</v>
      </c>
      <c r="J20" s="12"/>
      <c r="K20" s="37">
        <v>1.97</v>
      </c>
      <c r="L20" s="37">
        <v>2.02</v>
      </c>
      <c r="M20" s="12">
        <v>76.6</v>
      </c>
      <c r="N20" s="11">
        <v>77.9</v>
      </c>
      <c r="O20" s="11">
        <v>74.8</v>
      </c>
      <c r="Q20" s="35">
        <f t="shared" si="1"/>
        <v>76.43333333</v>
      </c>
      <c r="R20" s="35">
        <f t="shared" si="11"/>
        <v>6.541648495</v>
      </c>
      <c r="S20" s="35">
        <f t="shared" si="12"/>
        <v>18.4583515</v>
      </c>
      <c r="U20" s="33">
        <v>20.0</v>
      </c>
      <c r="V20" s="35">
        <f t="shared" si="4"/>
        <v>13.4583515</v>
      </c>
      <c r="W20" s="35">
        <f t="shared" si="5"/>
        <v>76.43333333</v>
      </c>
      <c r="X20" s="35">
        <f t="shared" si="6"/>
        <v>13.4583515</v>
      </c>
      <c r="AE20" s="35">
        <f t="shared" si="7"/>
        <v>25</v>
      </c>
      <c r="AF20" s="11">
        <f t="shared" si="8"/>
        <v>20</v>
      </c>
      <c r="AG20" s="11">
        <f t="shared" si="9"/>
        <v>500</v>
      </c>
      <c r="AH20" s="11" t="str">
        <f t="shared" si="10"/>
        <v>1.97, 2.02</v>
      </c>
    </row>
    <row r="21">
      <c r="A21" s="31" t="s">
        <v>54</v>
      </c>
      <c r="B21" s="11">
        <v>34.0</v>
      </c>
      <c r="C21" s="11">
        <v>34.0</v>
      </c>
      <c r="D21" s="11" t="s">
        <v>387</v>
      </c>
      <c r="E21" s="16" t="s">
        <v>416</v>
      </c>
      <c r="F21" s="16">
        <v>1.0</v>
      </c>
      <c r="G21" s="16" t="s">
        <v>389</v>
      </c>
      <c r="H21" s="16" t="s">
        <v>418</v>
      </c>
      <c r="I21" s="36" t="s">
        <v>830</v>
      </c>
      <c r="J21" s="17"/>
      <c r="K21" s="37">
        <v>1.91</v>
      </c>
      <c r="L21" s="37">
        <v>1.47</v>
      </c>
      <c r="M21" s="12">
        <v>48.3</v>
      </c>
      <c r="N21" s="11">
        <v>49.6</v>
      </c>
      <c r="O21" s="11">
        <v>47.7</v>
      </c>
      <c r="P21" s="13"/>
      <c r="Q21" s="35">
        <f t="shared" si="1"/>
        <v>48.53333333</v>
      </c>
      <c r="R21" s="35">
        <f t="shared" si="11"/>
        <v>10.3021978</v>
      </c>
      <c r="S21" s="35">
        <f t="shared" si="12"/>
        <v>14.6978022</v>
      </c>
      <c r="U21" s="33">
        <v>20.0</v>
      </c>
      <c r="V21" s="35">
        <f t="shared" si="4"/>
        <v>9.697802198</v>
      </c>
      <c r="W21" s="35">
        <f t="shared" si="5"/>
        <v>48.53333333</v>
      </c>
      <c r="X21" s="35">
        <f t="shared" si="6"/>
        <v>9.697802198</v>
      </c>
      <c r="AE21" s="35">
        <f t="shared" si="7"/>
        <v>25</v>
      </c>
      <c r="AF21" s="11">
        <f t="shared" si="8"/>
        <v>20</v>
      </c>
      <c r="AG21" s="11">
        <f t="shared" si="9"/>
        <v>500</v>
      </c>
      <c r="AH21" s="11" t="str">
        <f t="shared" si="10"/>
        <v>1.91, 1.47</v>
      </c>
    </row>
    <row r="22">
      <c r="A22" s="31" t="s">
        <v>56</v>
      </c>
      <c r="B22" s="11">
        <v>35.0</v>
      </c>
      <c r="C22" s="11">
        <v>35.0</v>
      </c>
      <c r="D22" s="11" t="s">
        <v>387</v>
      </c>
      <c r="E22" s="19" t="s">
        <v>635</v>
      </c>
      <c r="F22" s="16">
        <v>1.0</v>
      </c>
      <c r="G22" s="16" t="s">
        <v>389</v>
      </c>
      <c r="H22" s="16" t="s">
        <v>636</v>
      </c>
      <c r="I22" s="36" t="s">
        <v>829</v>
      </c>
      <c r="J22" s="17"/>
      <c r="K22" s="37">
        <v>1.99</v>
      </c>
      <c r="L22" s="37">
        <v>1.77</v>
      </c>
      <c r="M22" s="12">
        <v>61.5</v>
      </c>
      <c r="N22" s="11">
        <v>59.1</v>
      </c>
      <c r="O22" s="11">
        <v>55.4</v>
      </c>
      <c r="Q22" s="35">
        <f t="shared" si="1"/>
        <v>58.66666667</v>
      </c>
      <c r="R22" s="35">
        <f t="shared" si="11"/>
        <v>8.522727273</v>
      </c>
      <c r="S22" s="35">
        <f t="shared" si="12"/>
        <v>16.47727273</v>
      </c>
      <c r="U22" s="33">
        <v>50.0</v>
      </c>
      <c r="V22" s="35">
        <f t="shared" si="4"/>
        <v>41.47727273</v>
      </c>
      <c r="W22" s="35">
        <f t="shared" si="5"/>
        <v>58.66666667</v>
      </c>
      <c r="X22" s="11">
        <f t="shared" si="6"/>
        <v>25</v>
      </c>
      <c r="AE22" s="35">
        <f t="shared" si="7"/>
        <v>25</v>
      </c>
      <c r="AF22" s="11">
        <f t="shared" si="8"/>
        <v>20</v>
      </c>
      <c r="AG22" s="11">
        <f t="shared" si="9"/>
        <v>500</v>
      </c>
      <c r="AH22" s="11" t="str">
        <f t="shared" si="10"/>
        <v>1.99, 1.77</v>
      </c>
    </row>
    <row r="23">
      <c r="A23" s="31" t="s">
        <v>58</v>
      </c>
      <c r="B23" s="11">
        <v>37.0</v>
      </c>
      <c r="C23" s="11">
        <v>37.0</v>
      </c>
      <c r="D23" s="11" t="s">
        <v>387</v>
      </c>
      <c r="E23" s="19" t="s">
        <v>657</v>
      </c>
      <c r="F23" s="16">
        <v>1.0</v>
      </c>
      <c r="G23" s="16" t="s">
        <v>389</v>
      </c>
      <c r="H23" s="16" t="s">
        <v>658</v>
      </c>
      <c r="I23" s="36" t="s">
        <v>830</v>
      </c>
      <c r="J23" s="17"/>
      <c r="K23" s="37">
        <v>1.98</v>
      </c>
      <c r="L23" s="37">
        <v>2.08</v>
      </c>
      <c r="M23" s="12">
        <v>40.8</v>
      </c>
      <c r="N23" s="11">
        <v>41.9</v>
      </c>
      <c r="O23" s="11">
        <v>40.7</v>
      </c>
      <c r="Q23" s="35">
        <f t="shared" si="1"/>
        <v>41.13333333</v>
      </c>
      <c r="R23" s="35">
        <f t="shared" si="11"/>
        <v>12.15559157</v>
      </c>
      <c r="S23" s="35">
        <f t="shared" si="12"/>
        <v>12.84440843</v>
      </c>
      <c r="U23" s="33">
        <v>20.0</v>
      </c>
      <c r="V23" s="35">
        <f t="shared" si="4"/>
        <v>7.844408428</v>
      </c>
      <c r="W23" s="35">
        <f t="shared" si="5"/>
        <v>41.13333333</v>
      </c>
      <c r="X23" s="35">
        <f t="shared" si="6"/>
        <v>7.844408428</v>
      </c>
      <c r="AE23" s="35">
        <f t="shared" si="7"/>
        <v>25</v>
      </c>
      <c r="AF23" s="11">
        <f t="shared" si="8"/>
        <v>20</v>
      </c>
      <c r="AG23" s="11">
        <f t="shared" si="9"/>
        <v>500</v>
      </c>
      <c r="AH23" s="11" t="str">
        <f t="shared" si="10"/>
        <v>1.98, 2.08</v>
      </c>
    </row>
    <row r="24">
      <c r="A24" s="31" t="s">
        <v>60</v>
      </c>
      <c r="B24" s="11">
        <v>38.0</v>
      </c>
      <c r="C24" s="11">
        <v>38.0</v>
      </c>
      <c r="D24" s="11" t="s">
        <v>387</v>
      </c>
      <c r="E24" s="19" t="s">
        <v>630</v>
      </c>
      <c r="F24" s="16">
        <v>1.0</v>
      </c>
      <c r="G24" s="16" t="s">
        <v>389</v>
      </c>
      <c r="H24" s="16" t="s">
        <v>631</v>
      </c>
      <c r="I24" s="36" t="s">
        <v>830</v>
      </c>
      <c r="J24" s="17"/>
      <c r="K24" s="37">
        <v>1.91</v>
      </c>
      <c r="L24" s="37">
        <v>1.58</v>
      </c>
      <c r="M24" s="12">
        <v>80.1</v>
      </c>
      <c r="N24" s="11">
        <v>82.8</v>
      </c>
      <c r="O24" s="11">
        <v>80.0</v>
      </c>
      <c r="Q24" s="35">
        <f t="shared" si="1"/>
        <v>80.96666667</v>
      </c>
      <c r="R24" s="35">
        <f t="shared" si="11"/>
        <v>6.175380815</v>
      </c>
      <c r="S24" s="35">
        <f t="shared" si="12"/>
        <v>18.82461918</v>
      </c>
      <c r="U24" s="33">
        <v>20.0</v>
      </c>
      <c r="V24" s="35">
        <f t="shared" si="4"/>
        <v>13.82461918</v>
      </c>
      <c r="W24" s="35">
        <f t="shared" si="5"/>
        <v>80.96666667</v>
      </c>
      <c r="X24" s="35">
        <f t="shared" si="6"/>
        <v>13.82461918</v>
      </c>
      <c r="AE24" s="35">
        <f t="shared" si="7"/>
        <v>25</v>
      </c>
      <c r="AF24" s="11">
        <f t="shared" si="8"/>
        <v>20</v>
      </c>
      <c r="AG24" s="11">
        <f t="shared" si="9"/>
        <v>500</v>
      </c>
      <c r="AH24" s="11" t="str">
        <f t="shared" si="10"/>
        <v>1.91, 1.58</v>
      </c>
    </row>
    <row r="25">
      <c r="A25" s="31" t="s">
        <v>62</v>
      </c>
      <c r="B25" s="11">
        <v>39.0</v>
      </c>
      <c r="C25" s="11">
        <v>39.0</v>
      </c>
      <c r="D25" s="11" t="s">
        <v>387</v>
      </c>
      <c r="E25" s="16" t="s">
        <v>405</v>
      </c>
      <c r="F25" s="16">
        <v>1.0</v>
      </c>
      <c r="G25" s="16" t="s">
        <v>389</v>
      </c>
      <c r="H25" s="16" t="s">
        <v>406</v>
      </c>
      <c r="I25" s="36" t="s">
        <v>829</v>
      </c>
      <c r="J25" s="17"/>
      <c r="K25" s="37">
        <v>1.95</v>
      </c>
      <c r="L25" s="37">
        <v>1.87</v>
      </c>
      <c r="M25" s="12">
        <v>87.2</v>
      </c>
      <c r="N25" s="11">
        <v>92.8</v>
      </c>
      <c r="O25" s="11">
        <v>86.5</v>
      </c>
      <c r="Q25" s="35">
        <f t="shared" si="1"/>
        <v>88.83333333</v>
      </c>
      <c r="R25" s="35">
        <f t="shared" si="11"/>
        <v>5.628517824</v>
      </c>
      <c r="S25" s="35">
        <f t="shared" si="12"/>
        <v>19.37148218</v>
      </c>
      <c r="U25" s="33">
        <v>50.0</v>
      </c>
      <c r="V25" s="35">
        <f t="shared" si="4"/>
        <v>44.37148218</v>
      </c>
      <c r="W25" s="35">
        <f t="shared" si="5"/>
        <v>88.83333333</v>
      </c>
      <c r="X25" s="11">
        <f t="shared" si="6"/>
        <v>25</v>
      </c>
      <c r="AE25" s="35">
        <f t="shared" si="7"/>
        <v>25</v>
      </c>
      <c r="AF25" s="11">
        <f t="shared" si="8"/>
        <v>20</v>
      </c>
      <c r="AG25" s="11">
        <f t="shared" si="9"/>
        <v>500</v>
      </c>
      <c r="AH25" s="11" t="str">
        <f t="shared" si="10"/>
        <v>1.95, 1.87</v>
      </c>
    </row>
    <row r="26">
      <c r="A26" s="31" t="s">
        <v>64</v>
      </c>
      <c r="B26" s="11">
        <v>41.0</v>
      </c>
      <c r="C26" s="11">
        <v>41.0</v>
      </c>
      <c r="D26" s="11" t="s">
        <v>387</v>
      </c>
      <c r="E26" s="16" t="s">
        <v>749</v>
      </c>
      <c r="F26" s="16">
        <v>1.0</v>
      </c>
      <c r="G26" s="16" t="s">
        <v>389</v>
      </c>
      <c r="H26" s="16" t="s">
        <v>750</v>
      </c>
      <c r="I26" s="36" t="s">
        <v>829</v>
      </c>
      <c r="J26" s="17"/>
      <c r="K26" s="37">
        <v>1.99</v>
      </c>
      <c r="L26" s="37">
        <v>1.87</v>
      </c>
      <c r="M26" s="12">
        <v>25.8</v>
      </c>
      <c r="N26" s="11">
        <v>26.1</v>
      </c>
      <c r="O26" s="11">
        <v>19.9</v>
      </c>
      <c r="Q26" s="35">
        <f>AVERAGE(M26:N26)</f>
        <v>25.95</v>
      </c>
      <c r="R26" s="35">
        <f t="shared" si="11"/>
        <v>19.26782274</v>
      </c>
      <c r="S26" s="35">
        <f t="shared" si="12"/>
        <v>5.732177264</v>
      </c>
      <c r="U26" s="33">
        <v>50.0</v>
      </c>
      <c r="V26" s="35">
        <f t="shared" si="4"/>
        <v>30.73217726</v>
      </c>
      <c r="W26" s="35">
        <f t="shared" si="5"/>
        <v>23.93333333</v>
      </c>
      <c r="X26" s="11">
        <f t="shared" si="6"/>
        <v>25</v>
      </c>
      <c r="AE26" s="35">
        <f t="shared" si="7"/>
        <v>25</v>
      </c>
      <c r="AF26" s="11">
        <f t="shared" si="8"/>
        <v>20</v>
      </c>
      <c r="AG26" s="11">
        <f t="shared" si="9"/>
        <v>500</v>
      </c>
      <c r="AH26" s="11" t="str">
        <f t="shared" si="10"/>
        <v>1.99, 1.87</v>
      </c>
    </row>
    <row r="27">
      <c r="A27" s="31" t="s">
        <v>66</v>
      </c>
      <c r="B27" s="11">
        <v>43.0</v>
      </c>
      <c r="C27" s="11">
        <v>43.0</v>
      </c>
      <c r="D27" s="11" t="s">
        <v>387</v>
      </c>
      <c r="E27" s="16" t="s">
        <v>735</v>
      </c>
      <c r="F27" s="16">
        <v>1.0</v>
      </c>
      <c r="G27" s="16" t="s">
        <v>389</v>
      </c>
      <c r="H27" s="16" t="s">
        <v>736</v>
      </c>
      <c r="I27" s="36" t="s">
        <v>830</v>
      </c>
      <c r="J27" s="17"/>
      <c r="K27" s="37">
        <v>1.84</v>
      </c>
      <c r="L27" s="37">
        <v>1.43</v>
      </c>
      <c r="M27" s="12">
        <v>7.55</v>
      </c>
      <c r="N27" s="11">
        <v>7.83</v>
      </c>
      <c r="O27" s="11">
        <v>7.57</v>
      </c>
      <c r="Q27" s="35">
        <f t="shared" ref="Q27:Q52" si="13">AVERAGE(M27:O27)</f>
        <v>7.65</v>
      </c>
      <c r="R27" s="38">
        <v>20.0</v>
      </c>
      <c r="S27" s="38">
        <v>0.0</v>
      </c>
      <c r="T27" s="31" t="s">
        <v>834</v>
      </c>
      <c r="U27" s="33">
        <v>20.0</v>
      </c>
      <c r="V27" s="35">
        <f t="shared" si="4"/>
        <v>0</v>
      </c>
      <c r="W27" s="35">
        <f t="shared" si="5"/>
        <v>7.65</v>
      </c>
      <c r="AE27" s="35">
        <f t="shared" si="7"/>
        <v>20</v>
      </c>
      <c r="AF27" s="35">
        <f t="shared" si="8"/>
        <v>7.65</v>
      </c>
      <c r="AG27" s="11">
        <f t="shared" si="9"/>
        <v>153</v>
      </c>
      <c r="AH27" s="11" t="str">
        <f t="shared" si="10"/>
        <v>1.84, 1.43</v>
      </c>
    </row>
    <row r="28">
      <c r="A28" s="31" t="s">
        <v>68</v>
      </c>
      <c r="B28" s="11">
        <v>44.0</v>
      </c>
      <c r="C28" s="11">
        <v>45.0</v>
      </c>
      <c r="D28" s="11" t="s">
        <v>387</v>
      </c>
      <c r="E28" s="16" t="s">
        <v>671</v>
      </c>
      <c r="F28" s="16">
        <v>1.0</v>
      </c>
      <c r="G28" s="16" t="s">
        <v>389</v>
      </c>
      <c r="H28" s="16" t="s">
        <v>672</v>
      </c>
      <c r="I28" s="36" t="s">
        <v>830</v>
      </c>
      <c r="J28" s="17"/>
      <c r="K28" s="37">
        <v>1.88</v>
      </c>
      <c r="L28" s="37">
        <v>1.6</v>
      </c>
      <c r="M28" s="12">
        <v>43.0</v>
      </c>
      <c r="N28" s="11">
        <v>45.0</v>
      </c>
      <c r="O28" s="11">
        <v>44.0</v>
      </c>
      <c r="Q28" s="35">
        <f t="shared" si="13"/>
        <v>44</v>
      </c>
      <c r="R28" s="35">
        <f>500/Q28</f>
        <v>11.36363636</v>
      </c>
      <c r="S28" s="35">
        <f>25-R28</f>
        <v>13.63636364</v>
      </c>
      <c r="U28" s="33">
        <v>20.0</v>
      </c>
      <c r="V28" s="35">
        <f t="shared" si="4"/>
        <v>8.636363636</v>
      </c>
      <c r="W28" s="35">
        <f t="shared" si="5"/>
        <v>44</v>
      </c>
      <c r="X28" s="35">
        <f>if(V28&gt;25,25,V28)</f>
        <v>8.636363636</v>
      </c>
      <c r="AE28" s="35">
        <f t="shared" si="7"/>
        <v>25</v>
      </c>
      <c r="AF28" s="11">
        <f t="shared" si="8"/>
        <v>20</v>
      </c>
      <c r="AG28" s="11">
        <f t="shared" si="9"/>
        <v>500</v>
      </c>
      <c r="AH28" s="11" t="str">
        <f t="shared" si="10"/>
        <v>1.88, 1.6</v>
      </c>
    </row>
    <row r="29">
      <c r="A29" s="31" t="s">
        <v>70</v>
      </c>
      <c r="B29" s="11">
        <v>45.0</v>
      </c>
      <c r="C29" s="11">
        <v>46.0</v>
      </c>
      <c r="D29" s="11" t="s">
        <v>387</v>
      </c>
      <c r="E29" s="16" t="s">
        <v>771</v>
      </c>
      <c r="F29" s="16">
        <v>1.0</v>
      </c>
      <c r="G29" s="16" t="s">
        <v>389</v>
      </c>
      <c r="H29" s="16" t="s">
        <v>772</v>
      </c>
      <c r="I29" s="36" t="s">
        <v>830</v>
      </c>
      <c r="J29" s="17"/>
      <c r="K29" s="37">
        <v>1.98</v>
      </c>
      <c r="L29" s="37">
        <v>1.79</v>
      </c>
      <c r="M29" s="12">
        <v>14.1</v>
      </c>
      <c r="N29" s="11">
        <v>14.9</v>
      </c>
      <c r="O29" s="11">
        <v>14.2</v>
      </c>
      <c r="Q29" s="35">
        <f t="shared" si="13"/>
        <v>14.4</v>
      </c>
      <c r="R29" s="38">
        <v>20.0</v>
      </c>
      <c r="S29" s="38">
        <v>0.0</v>
      </c>
      <c r="T29" s="31" t="s">
        <v>834</v>
      </c>
      <c r="U29" s="33">
        <v>20.0</v>
      </c>
      <c r="V29" s="35">
        <f t="shared" si="4"/>
        <v>0</v>
      </c>
      <c r="W29" s="35">
        <f t="shared" si="5"/>
        <v>14.4</v>
      </c>
      <c r="AE29" s="35">
        <f t="shared" si="7"/>
        <v>20</v>
      </c>
      <c r="AF29" s="35">
        <f t="shared" si="8"/>
        <v>14.4</v>
      </c>
      <c r="AG29" s="11">
        <f t="shared" si="9"/>
        <v>288</v>
      </c>
      <c r="AH29" s="11" t="str">
        <f t="shared" si="10"/>
        <v>1.98, 1.79</v>
      </c>
    </row>
    <row r="30">
      <c r="A30" s="31" t="s">
        <v>72</v>
      </c>
      <c r="B30" s="11">
        <v>46.0</v>
      </c>
      <c r="C30" s="11">
        <v>47.0</v>
      </c>
      <c r="D30" s="11" t="s">
        <v>387</v>
      </c>
      <c r="E30" s="16" t="s">
        <v>410</v>
      </c>
      <c r="F30" s="16">
        <v>1.0</v>
      </c>
      <c r="G30" s="16" t="s">
        <v>389</v>
      </c>
      <c r="H30" s="16" t="s">
        <v>411</v>
      </c>
      <c r="I30" s="36" t="s">
        <v>830</v>
      </c>
      <c r="J30" s="17"/>
      <c r="K30" s="37">
        <v>1.94</v>
      </c>
      <c r="L30" s="37">
        <v>1.72</v>
      </c>
      <c r="M30" s="12">
        <v>112.0</v>
      </c>
      <c r="N30" s="11">
        <v>116.0</v>
      </c>
      <c r="O30" s="11">
        <v>111.0</v>
      </c>
      <c r="Q30" s="35">
        <f t="shared" si="13"/>
        <v>113</v>
      </c>
      <c r="R30" s="35">
        <f t="shared" ref="R30:R31" si="14">500/Q30</f>
        <v>4.424778761</v>
      </c>
      <c r="S30" s="35">
        <f t="shared" ref="S30:S31" si="15">25-R30</f>
        <v>20.57522124</v>
      </c>
      <c r="U30" s="33">
        <v>20.0</v>
      </c>
      <c r="V30" s="35">
        <f t="shared" si="4"/>
        <v>15.57522124</v>
      </c>
      <c r="W30" s="35">
        <f t="shared" si="5"/>
        <v>113</v>
      </c>
      <c r="X30" s="35">
        <f t="shared" ref="X30:X31" si="16">if(V30&gt;25,25,V30)</f>
        <v>15.57522124</v>
      </c>
      <c r="AE30" s="35">
        <f t="shared" si="7"/>
        <v>25</v>
      </c>
      <c r="AF30" s="11">
        <f t="shared" si="8"/>
        <v>20</v>
      </c>
      <c r="AG30" s="11">
        <f t="shared" si="9"/>
        <v>500</v>
      </c>
      <c r="AH30" s="11" t="str">
        <f t="shared" si="10"/>
        <v>1.94, 1.72</v>
      </c>
    </row>
    <row r="31">
      <c r="A31" s="31" t="s">
        <v>74</v>
      </c>
      <c r="B31" s="11">
        <v>47.0</v>
      </c>
      <c r="C31" s="11">
        <v>48.0</v>
      </c>
      <c r="D31" s="11" t="s">
        <v>387</v>
      </c>
      <c r="E31" s="19" t="s">
        <v>693</v>
      </c>
      <c r="F31" s="16">
        <v>1.0</v>
      </c>
      <c r="G31" s="16" t="s">
        <v>389</v>
      </c>
      <c r="H31" s="16" t="s">
        <v>694</v>
      </c>
      <c r="I31" s="36" t="s">
        <v>830</v>
      </c>
      <c r="J31" s="17"/>
      <c r="K31" s="37">
        <v>1.98</v>
      </c>
      <c r="L31" s="37">
        <v>2.03</v>
      </c>
      <c r="M31" s="12">
        <v>44.7</v>
      </c>
      <c r="N31" s="11">
        <v>46.7</v>
      </c>
      <c r="O31" s="11">
        <v>45.4</v>
      </c>
      <c r="Q31" s="35">
        <f t="shared" si="13"/>
        <v>45.6</v>
      </c>
      <c r="R31" s="35">
        <f t="shared" si="14"/>
        <v>10.96491228</v>
      </c>
      <c r="S31" s="35">
        <f t="shared" si="15"/>
        <v>14.03508772</v>
      </c>
      <c r="U31" s="33">
        <v>20.0</v>
      </c>
      <c r="V31" s="35">
        <f t="shared" si="4"/>
        <v>9.035087719</v>
      </c>
      <c r="W31" s="35">
        <f t="shared" si="5"/>
        <v>45.6</v>
      </c>
      <c r="X31" s="35">
        <f t="shared" si="16"/>
        <v>9.035087719</v>
      </c>
      <c r="AE31" s="35">
        <f t="shared" si="7"/>
        <v>25</v>
      </c>
      <c r="AF31" s="11">
        <f t="shared" si="8"/>
        <v>20</v>
      </c>
      <c r="AG31" s="11">
        <f t="shared" si="9"/>
        <v>500</v>
      </c>
      <c r="AH31" s="11" t="str">
        <f t="shared" si="10"/>
        <v>1.98, 2.03</v>
      </c>
    </row>
    <row r="32">
      <c r="A32" s="31" t="s">
        <v>76</v>
      </c>
      <c r="B32" s="11">
        <v>48.0</v>
      </c>
      <c r="C32" s="11">
        <v>49.0</v>
      </c>
      <c r="D32" s="11" t="s">
        <v>387</v>
      </c>
      <c r="E32" s="16" t="s">
        <v>412</v>
      </c>
      <c r="F32" s="16">
        <v>1.0</v>
      </c>
      <c r="G32" s="16" t="s">
        <v>389</v>
      </c>
      <c r="H32" s="16" t="s">
        <v>413</v>
      </c>
      <c r="I32" s="36" t="s">
        <v>830</v>
      </c>
      <c r="J32" s="17"/>
      <c r="K32" s="37">
        <v>1.92</v>
      </c>
      <c r="L32" s="20">
        <v>1.38</v>
      </c>
      <c r="M32" s="12">
        <v>14.7</v>
      </c>
      <c r="N32" s="11">
        <v>15.2</v>
      </c>
      <c r="O32" s="11">
        <v>14.7</v>
      </c>
      <c r="Q32" s="35">
        <f t="shared" si="13"/>
        <v>14.86666667</v>
      </c>
      <c r="R32" s="38">
        <v>20.0</v>
      </c>
      <c r="S32" s="38">
        <v>0.0</v>
      </c>
      <c r="T32" s="31" t="s">
        <v>834</v>
      </c>
      <c r="U32" s="33">
        <v>20.0</v>
      </c>
      <c r="V32" s="35">
        <f t="shared" si="4"/>
        <v>0</v>
      </c>
      <c r="W32" s="35">
        <f t="shared" si="5"/>
        <v>14.86666667</v>
      </c>
      <c r="AE32" s="35">
        <f t="shared" si="7"/>
        <v>20</v>
      </c>
      <c r="AF32" s="35">
        <f t="shared" si="8"/>
        <v>14.86666667</v>
      </c>
      <c r="AG32" s="11">
        <f t="shared" si="9"/>
        <v>297.3333333</v>
      </c>
      <c r="AH32" s="11" t="str">
        <f t="shared" si="10"/>
        <v>1.92, 1.38</v>
      </c>
    </row>
    <row r="33">
      <c r="A33" s="31" t="s">
        <v>78</v>
      </c>
      <c r="B33" s="11">
        <v>50.0</v>
      </c>
      <c r="C33" s="11">
        <v>51.0</v>
      </c>
      <c r="D33" s="11" t="s">
        <v>387</v>
      </c>
      <c r="E33" s="16" t="s">
        <v>685</v>
      </c>
      <c r="F33" s="16">
        <v>1.0</v>
      </c>
      <c r="G33" s="16" t="s">
        <v>389</v>
      </c>
      <c r="H33" s="16" t="s">
        <v>686</v>
      </c>
      <c r="I33" s="36" t="s">
        <v>830</v>
      </c>
      <c r="J33" s="17"/>
      <c r="K33" s="37">
        <v>1.9</v>
      </c>
      <c r="L33" s="37">
        <v>1.67</v>
      </c>
      <c r="M33" s="12">
        <v>110.0</v>
      </c>
      <c r="N33" s="11">
        <v>115.0</v>
      </c>
      <c r="O33" s="11">
        <v>113.0</v>
      </c>
      <c r="P33" s="13"/>
      <c r="Q33" s="35">
        <f t="shared" si="13"/>
        <v>112.6666667</v>
      </c>
      <c r="R33" s="35">
        <f t="shared" ref="R33:R39" si="17">500/Q33</f>
        <v>4.437869822</v>
      </c>
      <c r="S33" s="35">
        <f t="shared" ref="S33:S39" si="18">25-R33</f>
        <v>20.56213018</v>
      </c>
      <c r="U33" s="33">
        <v>20.0</v>
      </c>
      <c r="V33" s="35">
        <f t="shared" si="4"/>
        <v>15.56213018</v>
      </c>
      <c r="W33" s="35">
        <f t="shared" si="5"/>
        <v>112.6666667</v>
      </c>
      <c r="X33" s="35">
        <f t="shared" ref="X33:X39" si="19">if(V33&gt;25,25,V33)</f>
        <v>15.56213018</v>
      </c>
      <c r="AE33" s="35">
        <f t="shared" si="7"/>
        <v>25</v>
      </c>
      <c r="AF33" s="11">
        <f t="shared" si="8"/>
        <v>20</v>
      </c>
      <c r="AG33" s="11">
        <f t="shared" si="9"/>
        <v>500</v>
      </c>
      <c r="AH33" s="11" t="str">
        <f t="shared" si="10"/>
        <v>1.9, 1.67</v>
      </c>
    </row>
    <row r="34">
      <c r="A34" s="31" t="s">
        <v>80</v>
      </c>
      <c r="B34" s="11">
        <v>51.0</v>
      </c>
      <c r="C34" s="11">
        <v>52.0</v>
      </c>
      <c r="D34" s="11" t="s">
        <v>387</v>
      </c>
      <c r="E34" s="16" t="s">
        <v>687</v>
      </c>
      <c r="F34" s="16">
        <v>1.0</v>
      </c>
      <c r="G34" s="16" t="s">
        <v>389</v>
      </c>
      <c r="H34" s="16" t="s">
        <v>688</v>
      </c>
      <c r="I34" s="36" t="s">
        <v>830</v>
      </c>
      <c r="J34" s="17"/>
      <c r="K34" s="37">
        <v>1.93</v>
      </c>
      <c r="L34" s="37">
        <v>1.83</v>
      </c>
      <c r="M34" s="12">
        <v>54.4</v>
      </c>
      <c r="N34" s="11">
        <v>56.3</v>
      </c>
      <c r="O34" s="11">
        <v>54.1</v>
      </c>
      <c r="P34" s="13"/>
      <c r="Q34" s="35">
        <f t="shared" si="13"/>
        <v>54.93333333</v>
      </c>
      <c r="R34" s="35">
        <f t="shared" si="17"/>
        <v>9.101941748</v>
      </c>
      <c r="S34" s="35">
        <f t="shared" si="18"/>
        <v>15.89805825</v>
      </c>
      <c r="U34" s="33">
        <v>20.0</v>
      </c>
      <c r="V34" s="35">
        <f t="shared" si="4"/>
        <v>10.89805825</v>
      </c>
      <c r="W34" s="35">
        <f t="shared" si="5"/>
        <v>54.93333333</v>
      </c>
      <c r="X34" s="35">
        <f t="shared" si="19"/>
        <v>10.89805825</v>
      </c>
      <c r="AE34" s="35">
        <f t="shared" si="7"/>
        <v>25</v>
      </c>
      <c r="AF34" s="11">
        <f t="shared" si="8"/>
        <v>20</v>
      </c>
      <c r="AG34" s="11">
        <f t="shared" si="9"/>
        <v>500</v>
      </c>
      <c r="AH34" s="11" t="str">
        <f t="shared" si="10"/>
        <v>1.93, 1.83</v>
      </c>
    </row>
    <row r="35">
      <c r="A35" s="31" t="s">
        <v>82</v>
      </c>
      <c r="B35" s="11">
        <v>57.0</v>
      </c>
      <c r="C35" s="11">
        <v>58.0</v>
      </c>
      <c r="D35" s="11" t="s">
        <v>387</v>
      </c>
      <c r="E35" s="16" t="s">
        <v>642</v>
      </c>
      <c r="F35" s="16">
        <v>2.0</v>
      </c>
      <c r="G35" s="16" t="s">
        <v>389</v>
      </c>
      <c r="H35" s="16" t="s">
        <v>643</v>
      </c>
      <c r="I35" s="36" t="s">
        <v>830</v>
      </c>
      <c r="J35" s="17"/>
      <c r="K35" s="37">
        <v>1.95</v>
      </c>
      <c r="L35" s="37">
        <v>1.7</v>
      </c>
      <c r="M35" s="12">
        <v>45.1</v>
      </c>
      <c r="N35" s="11">
        <v>46.9</v>
      </c>
      <c r="O35" s="11">
        <v>45.5</v>
      </c>
      <c r="Q35" s="35">
        <f t="shared" si="13"/>
        <v>45.83333333</v>
      </c>
      <c r="R35" s="35">
        <f t="shared" si="17"/>
        <v>10.90909091</v>
      </c>
      <c r="S35" s="35">
        <f t="shared" si="18"/>
        <v>14.09090909</v>
      </c>
      <c r="U35" s="33">
        <v>20.0</v>
      </c>
      <c r="V35" s="35">
        <f t="shared" si="4"/>
        <v>9.090909091</v>
      </c>
      <c r="W35" s="35">
        <f t="shared" si="5"/>
        <v>45.83333333</v>
      </c>
      <c r="X35" s="35">
        <f t="shared" si="19"/>
        <v>9.090909091</v>
      </c>
      <c r="AE35" s="35">
        <f t="shared" si="7"/>
        <v>25</v>
      </c>
      <c r="AF35" s="11">
        <f t="shared" si="8"/>
        <v>20</v>
      </c>
      <c r="AG35" s="11">
        <f t="shared" si="9"/>
        <v>500</v>
      </c>
      <c r="AH35" s="11" t="str">
        <f t="shared" si="10"/>
        <v>1.95, 1.7</v>
      </c>
    </row>
    <row r="36">
      <c r="A36" s="31" t="s">
        <v>84</v>
      </c>
      <c r="B36" s="11">
        <v>58.0</v>
      </c>
      <c r="C36" s="11">
        <v>59.0</v>
      </c>
      <c r="D36" s="11" t="s">
        <v>387</v>
      </c>
      <c r="E36" s="16" t="s">
        <v>758</v>
      </c>
      <c r="F36" s="16">
        <v>2.0</v>
      </c>
      <c r="G36" s="16" t="s">
        <v>389</v>
      </c>
      <c r="H36" s="16" t="s">
        <v>759</v>
      </c>
      <c r="I36" s="36" t="s">
        <v>830</v>
      </c>
      <c r="J36" s="17"/>
      <c r="K36" s="37">
        <v>1.94</v>
      </c>
      <c r="L36" s="37">
        <v>1.85</v>
      </c>
      <c r="M36" s="12">
        <v>57.1</v>
      </c>
      <c r="N36" s="11">
        <v>59.4</v>
      </c>
      <c r="O36" s="11">
        <v>57.1</v>
      </c>
      <c r="Q36" s="35">
        <f t="shared" si="13"/>
        <v>57.86666667</v>
      </c>
      <c r="R36" s="35">
        <f t="shared" si="17"/>
        <v>8.640552995</v>
      </c>
      <c r="S36" s="35">
        <f t="shared" si="18"/>
        <v>16.359447</v>
      </c>
      <c r="U36" s="33">
        <v>20.0</v>
      </c>
      <c r="V36" s="35">
        <f t="shared" si="4"/>
        <v>11.359447</v>
      </c>
      <c r="W36" s="35">
        <f t="shared" si="5"/>
        <v>57.86666667</v>
      </c>
      <c r="X36" s="35">
        <f t="shared" si="19"/>
        <v>11.359447</v>
      </c>
      <c r="AE36" s="35">
        <f t="shared" si="7"/>
        <v>25</v>
      </c>
      <c r="AF36" s="11">
        <f t="shared" si="8"/>
        <v>20</v>
      </c>
      <c r="AG36" s="11">
        <f t="shared" si="9"/>
        <v>500</v>
      </c>
      <c r="AH36" s="11" t="str">
        <f t="shared" si="10"/>
        <v>1.94, 1.85</v>
      </c>
    </row>
    <row r="37">
      <c r="A37" s="31" t="s">
        <v>86</v>
      </c>
      <c r="B37" s="11">
        <v>59.0</v>
      </c>
      <c r="C37" s="11">
        <v>60.0</v>
      </c>
      <c r="D37" s="11" t="s">
        <v>387</v>
      </c>
      <c r="E37" s="16" t="s">
        <v>482</v>
      </c>
      <c r="F37" s="16">
        <v>2.0</v>
      </c>
      <c r="G37" s="16" t="s">
        <v>389</v>
      </c>
      <c r="H37" s="16" t="s">
        <v>483</v>
      </c>
      <c r="I37" s="36" t="s">
        <v>830</v>
      </c>
      <c r="J37" s="17"/>
      <c r="K37" s="37">
        <v>1.88</v>
      </c>
      <c r="L37" s="37">
        <v>1.7</v>
      </c>
      <c r="M37" s="12">
        <v>66.2</v>
      </c>
      <c r="N37" s="11">
        <v>68.4</v>
      </c>
      <c r="O37" s="11">
        <v>66.3</v>
      </c>
      <c r="Q37" s="35">
        <f t="shared" si="13"/>
        <v>66.96666667</v>
      </c>
      <c r="R37" s="35">
        <f t="shared" si="17"/>
        <v>7.466401195</v>
      </c>
      <c r="S37" s="35">
        <f t="shared" si="18"/>
        <v>17.53359881</v>
      </c>
      <c r="U37" s="33">
        <v>20.0</v>
      </c>
      <c r="V37" s="35">
        <f t="shared" si="4"/>
        <v>12.53359881</v>
      </c>
      <c r="W37" s="35">
        <f t="shared" si="5"/>
        <v>66.96666667</v>
      </c>
      <c r="X37" s="35">
        <f t="shared" si="19"/>
        <v>12.53359881</v>
      </c>
      <c r="AE37" s="35">
        <f t="shared" si="7"/>
        <v>25</v>
      </c>
      <c r="AF37" s="11">
        <f t="shared" si="8"/>
        <v>20</v>
      </c>
      <c r="AG37" s="11">
        <f t="shared" si="9"/>
        <v>500</v>
      </c>
      <c r="AH37" s="11" t="str">
        <f t="shared" si="10"/>
        <v>1.88, 1.7</v>
      </c>
    </row>
    <row r="38">
      <c r="A38" s="31" t="s">
        <v>88</v>
      </c>
      <c r="B38" s="11">
        <v>63.0</v>
      </c>
      <c r="C38" s="11">
        <v>64.0</v>
      </c>
      <c r="D38" s="11" t="s">
        <v>387</v>
      </c>
      <c r="E38" s="16" t="s">
        <v>727</v>
      </c>
      <c r="F38" s="16">
        <v>2.0</v>
      </c>
      <c r="G38" s="16" t="s">
        <v>389</v>
      </c>
      <c r="H38" s="16" t="s">
        <v>729</v>
      </c>
      <c r="I38" s="36" t="s">
        <v>830</v>
      </c>
      <c r="J38" s="17"/>
      <c r="K38" s="37">
        <v>1.88</v>
      </c>
      <c r="L38" s="37">
        <v>1.65</v>
      </c>
      <c r="M38" s="12">
        <v>103.0</v>
      </c>
      <c r="N38" s="11">
        <v>107.0</v>
      </c>
      <c r="O38" s="11">
        <v>102.0</v>
      </c>
      <c r="Q38" s="35">
        <f t="shared" si="13"/>
        <v>104</v>
      </c>
      <c r="R38" s="35">
        <f t="shared" si="17"/>
        <v>4.807692308</v>
      </c>
      <c r="S38" s="35">
        <f t="shared" si="18"/>
        <v>20.19230769</v>
      </c>
      <c r="U38" s="33">
        <v>20.0</v>
      </c>
      <c r="V38" s="35">
        <f t="shared" si="4"/>
        <v>15.19230769</v>
      </c>
      <c r="W38" s="35">
        <f t="shared" si="5"/>
        <v>104</v>
      </c>
      <c r="X38" s="35">
        <f t="shared" si="19"/>
        <v>15.19230769</v>
      </c>
      <c r="AE38" s="35">
        <f t="shared" si="7"/>
        <v>25</v>
      </c>
      <c r="AF38" s="11">
        <f t="shared" si="8"/>
        <v>20</v>
      </c>
      <c r="AG38" s="11">
        <f t="shared" si="9"/>
        <v>500</v>
      </c>
      <c r="AH38" s="11" t="str">
        <f t="shared" si="10"/>
        <v>1.88, 1.65</v>
      </c>
    </row>
    <row r="39">
      <c r="A39" s="31" t="s">
        <v>90</v>
      </c>
      <c r="B39" s="11">
        <v>64.0</v>
      </c>
      <c r="C39" s="11">
        <v>65.0</v>
      </c>
      <c r="D39" s="11" t="s">
        <v>387</v>
      </c>
      <c r="E39" s="16" t="s">
        <v>751</v>
      </c>
      <c r="F39" s="16">
        <v>2.0</v>
      </c>
      <c r="G39" s="16" t="s">
        <v>389</v>
      </c>
      <c r="H39" s="16" t="s">
        <v>752</v>
      </c>
      <c r="I39" s="36" t="s">
        <v>830</v>
      </c>
      <c r="J39" s="17"/>
      <c r="K39" s="37">
        <v>1.93</v>
      </c>
      <c r="L39" s="37">
        <v>2.07</v>
      </c>
      <c r="M39" s="12">
        <v>37.1</v>
      </c>
      <c r="N39" s="11">
        <v>38.1</v>
      </c>
      <c r="O39" s="11">
        <v>36.7</v>
      </c>
      <c r="Q39" s="35">
        <f t="shared" si="13"/>
        <v>37.3</v>
      </c>
      <c r="R39" s="35">
        <f t="shared" si="17"/>
        <v>13.40482574</v>
      </c>
      <c r="S39" s="35">
        <f t="shared" si="18"/>
        <v>11.59517426</v>
      </c>
      <c r="U39" s="33">
        <v>20.0</v>
      </c>
      <c r="V39" s="35">
        <f t="shared" si="4"/>
        <v>6.595174263</v>
      </c>
      <c r="W39" s="35">
        <f t="shared" si="5"/>
        <v>37.3</v>
      </c>
      <c r="X39" s="35">
        <f t="shared" si="19"/>
        <v>6.595174263</v>
      </c>
      <c r="AE39" s="35">
        <f t="shared" si="7"/>
        <v>25</v>
      </c>
      <c r="AF39" s="11">
        <f t="shared" si="8"/>
        <v>20</v>
      </c>
      <c r="AG39" s="11">
        <f t="shared" si="9"/>
        <v>500</v>
      </c>
      <c r="AH39" s="11" t="str">
        <f t="shared" si="10"/>
        <v>1.93, 2.07</v>
      </c>
    </row>
    <row r="40">
      <c r="A40" s="31" t="s">
        <v>92</v>
      </c>
      <c r="B40" s="11">
        <v>65.0</v>
      </c>
      <c r="C40" s="11">
        <v>66.0</v>
      </c>
      <c r="D40" s="11" t="s">
        <v>387</v>
      </c>
      <c r="E40" s="16" t="s">
        <v>497</v>
      </c>
      <c r="F40" s="16">
        <v>2.0</v>
      </c>
      <c r="G40" s="16" t="s">
        <v>389</v>
      </c>
      <c r="H40" s="16" t="s">
        <v>498</v>
      </c>
      <c r="I40" s="36" t="s">
        <v>830</v>
      </c>
      <c r="J40" s="17"/>
      <c r="K40" s="37">
        <v>1.92</v>
      </c>
      <c r="L40" s="37">
        <v>1.99</v>
      </c>
      <c r="M40" s="12">
        <v>21.3</v>
      </c>
      <c r="N40" s="11">
        <v>21.9</v>
      </c>
      <c r="O40" s="11">
        <v>21.3</v>
      </c>
      <c r="Q40" s="35">
        <f t="shared" si="13"/>
        <v>21.5</v>
      </c>
      <c r="R40" s="38">
        <v>20.0</v>
      </c>
      <c r="S40" s="38">
        <v>0.0</v>
      </c>
      <c r="T40" s="31" t="s">
        <v>833</v>
      </c>
      <c r="U40" s="33">
        <v>20.0</v>
      </c>
      <c r="V40" s="35">
        <f t="shared" si="4"/>
        <v>0</v>
      </c>
      <c r="W40" s="35">
        <f t="shared" si="5"/>
        <v>21.5</v>
      </c>
      <c r="AE40" s="35">
        <f t="shared" si="7"/>
        <v>20</v>
      </c>
      <c r="AF40" s="11">
        <f t="shared" si="8"/>
        <v>20</v>
      </c>
      <c r="AG40" s="11">
        <f t="shared" si="9"/>
        <v>400</v>
      </c>
      <c r="AH40" s="11" t="str">
        <f t="shared" si="10"/>
        <v>1.92, 1.99</v>
      </c>
    </row>
    <row r="41">
      <c r="A41" s="31" t="s">
        <v>94</v>
      </c>
      <c r="B41" s="11">
        <v>69.0</v>
      </c>
      <c r="C41" s="11">
        <v>70.0</v>
      </c>
      <c r="D41" s="11" t="s">
        <v>387</v>
      </c>
      <c r="E41" s="19" t="s">
        <v>604</v>
      </c>
      <c r="F41" s="16">
        <v>2.0</v>
      </c>
      <c r="G41" s="16" t="s">
        <v>389</v>
      </c>
      <c r="H41" s="16" t="s">
        <v>607</v>
      </c>
      <c r="I41" s="36" t="s">
        <v>829</v>
      </c>
      <c r="J41" s="17"/>
      <c r="K41" s="37">
        <v>1.98</v>
      </c>
      <c r="L41" s="37">
        <v>2.14</v>
      </c>
      <c r="M41" s="12">
        <v>79.8</v>
      </c>
      <c r="N41" s="11">
        <v>80.3</v>
      </c>
      <c r="O41" s="11">
        <v>78.3</v>
      </c>
      <c r="Q41" s="35">
        <f t="shared" si="13"/>
        <v>79.46666667</v>
      </c>
      <c r="R41" s="35">
        <f t="shared" ref="R41:R50" si="20">500/Q41</f>
        <v>6.291946309</v>
      </c>
      <c r="S41" s="35">
        <f t="shared" ref="S41:S50" si="21">25-R41</f>
        <v>18.70805369</v>
      </c>
      <c r="U41" s="33">
        <v>50.0</v>
      </c>
      <c r="V41" s="35">
        <f t="shared" si="4"/>
        <v>43.70805369</v>
      </c>
      <c r="W41" s="35">
        <f t="shared" si="5"/>
        <v>79.46666667</v>
      </c>
      <c r="X41" s="11">
        <f t="shared" ref="X41:X53" si="22">if(V41&gt;25,25,V41)</f>
        <v>25</v>
      </c>
      <c r="AE41" s="35">
        <f t="shared" si="7"/>
        <v>25</v>
      </c>
      <c r="AF41" s="11">
        <f t="shared" si="8"/>
        <v>20</v>
      </c>
      <c r="AG41" s="11">
        <f t="shared" si="9"/>
        <v>500</v>
      </c>
      <c r="AH41" s="11" t="str">
        <f t="shared" si="10"/>
        <v>1.98, 2.14</v>
      </c>
    </row>
    <row r="42">
      <c r="A42" s="31" t="s">
        <v>96</v>
      </c>
      <c r="B42" s="11">
        <v>70.0</v>
      </c>
      <c r="C42" s="11">
        <v>71.0</v>
      </c>
      <c r="D42" s="11" t="s">
        <v>387</v>
      </c>
      <c r="E42" s="19" t="s">
        <v>423</v>
      </c>
      <c r="F42" s="16">
        <v>2.0</v>
      </c>
      <c r="G42" s="16" t="s">
        <v>389</v>
      </c>
      <c r="H42" s="16" t="s">
        <v>424</v>
      </c>
      <c r="I42" s="36" t="s">
        <v>829</v>
      </c>
      <c r="J42" s="17"/>
      <c r="K42" s="37">
        <v>1.99</v>
      </c>
      <c r="L42" s="37">
        <v>2.09</v>
      </c>
      <c r="M42" s="12">
        <v>46.8</v>
      </c>
      <c r="N42" s="11">
        <v>47.1</v>
      </c>
      <c r="O42" s="11">
        <v>46.0</v>
      </c>
      <c r="Q42" s="35">
        <f t="shared" si="13"/>
        <v>46.63333333</v>
      </c>
      <c r="R42" s="35">
        <f t="shared" si="20"/>
        <v>10.72194425</v>
      </c>
      <c r="S42" s="35">
        <f t="shared" si="21"/>
        <v>14.27805575</v>
      </c>
      <c r="U42" s="33">
        <v>50.0</v>
      </c>
      <c r="V42" s="35">
        <f t="shared" si="4"/>
        <v>39.27805575</v>
      </c>
      <c r="W42" s="35">
        <f t="shared" si="5"/>
        <v>46.63333333</v>
      </c>
      <c r="X42" s="11">
        <f t="shared" si="22"/>
        <v>25</v>
      </c>
      <c r="AE42" s="35">
        <f t="shared" si="7"/>
        <v>25</v>
      </c>
      <c r="AF42" s="11">
        <f t="shared" si="8"/>
        <v>20</v>
      </c>
      <c r="AG42" s="11">
        <f t="shared" si="9"/>
        <v>500</v>
      </c>
      <c r="AH42" s="11" t="str">
        <f t="shared" si="10"/>
        <v>1.99, 2.09</v>
      </c>
    </row>
    <row r="43">
      <c r="A43" s="31" t="s">
        <v>98</v>
      </c>
      <c r="B43" s="11">
        <v>72.0</v>
      </c>
      <c r="C43" s="11">
        <v>73.0</v>
      </c>
      <c r="D43" s="11" t="s">
        <v>387</v>
      </c>
      <c r="E43" s="16" t="s">
        <v>501</v>
      </c>
      <c r="F43" s="16">
        <v>2.0</v>
      </c>
      <c r="G43" s="16" t="s">
        <v>389</v>
      </c>
      <c r="H43" s="16" t="s">
        <v>502</v>
      </c>
      <c r="I43" s="36" t="s">
        <v>829</v>
      </c>
      <c r="J43" s="17"/>
      <c r="K43" s="37">
        <v>1.96</v>
      </c>
      <c r="L43" s="37">
        <v>1.96</v>
      </c>
      <c r="M43" s="12">
        <v>108.0</v>
      </c>
      <c r="N43" s="11">
        <v>104.0</v>
      </c>
      <c r="O43" s="11">
        <v>98.7</v>
      </c>
      <c r="Q43" s="35">
        <f t="shared" si="13"/>
        <v>103.5666667</v>
      </c>
      <c r="R43" s="35">
        <f t="shared" si="20"/>
        <v>4.827808175</v>
      </c>
      <c r="S43" s="35">
        <f t="shared" si="21"/>
        <v>20.17219182</v>
      </c>
      <c r="U43" s="33">
        <v>50.0</v>
      </c>
      <c r="V43" s="35">
        <f t="shared" si="4"/>
        <v>45.17219182</v>
      </c>
      <c r="W43" s="35">
        <f t="shared" si="5"/>
        <v>103.5666667</v>
      </c>
      <c r="X43" s="11">
        <f t="shared" si="22"/>
        <v>25</v>
      </c>
      <c r="AE43" s="35">
        <f t="shared" si="7"/>
        <v>25</v>
      </c>
      <c r="AF43" s="11">
        <f t="shared" si="8"/>
        <v>20</v>
      </c>
      <c r="AG43" s="11">
        <f t="shared" si="9"/>
        <v>500</v>
      </c>
      <c r="AH43" s="11" t="str">
        <f t="shared" si="10"/>
        <v>1.96, 1.96</v>
      </c>
    </row>
    <row r="44">
      <c r="A44" s="31" t="s">
        <v>100</v>
      </c>
      <c r="B44" s="11">
        <v>74.0</v>
      </c>
      <c r="C44" s="11">
        <v>75.0</v>
      </c>
      <c r="D44" s="11" t="s">
        <v>387</v>
      </c>
      <c r="E44" s="19" t="s">
        <v>472</v>
      </c>
      <c r="F44" s="16">
        <v>2.0</v>
      </c>
      <c r="G44" s="16" t="s">
        <v>389</v>
      </c>
      <c r="H44" s="16" t="s">
        <v>473</v>
      </c>
      <c r="I44" s="36" t="s">
        <v>829</v>
      </c>
      <c r="J44" s="17"/>
      <c r="K44" s="37">
        <v>1.98</v>
      </c>
      <c r="L44" s="37">
        <v>2.17</v>
      </c>
      <c r="M44" s="12">
        <v>182.0</v>
      </c>
      <c r="N44" s="11">
        <v>187.0</v>
      </c>
      <c r="O44" s="11">
        <v>185.0</v>
      </c>
      <c r="Q44" s="35">
        <f t="shared" si="13"/>
        <v>184.6666667</v>
      </c>
      <c r="R44" s="35">
        <f t="shared" si="20"/>
        <v>2.707581227</v>
      </c>
      <c r="S44" s="35">
        <f t="shared" si="21"/>
        <v>22.29241877</v>
      </c>
      <c r="U44" s="33">
        <v>50.0</v>
      </c>
      <c r="V44" s="35">
        <f t="shared" si="4"/>
        <v>47.29241877</v>
      </c>
      <c r="W44" s="35">
        <f t="shared" si="5"/>
        <v>184.6666667</v>
      </c>
      <c r="X44" s="11">
        <f t="shared" si="22"/>
        <v>25</v>
      </c>
      <c r="AE44" s="35">
        <f t="shared" si="7"/>
        <v>25</v>
      </c>
      <c r="AF44" s="11">
        <f t="shared" si="8"/>
        <v>20</v>
      </c>
      <c r="AG44" s="11">
        <f t="shared" si="9"/>
        <v>500</v>
      </c>
      <c r="AH44" s="11" t="str">
        <f t="shared" si="10"/>
        <v>1.98, 2.17</v>
      </c>
    </row>
    <row r="45">
      <c r="A45" s="31" t="s">
        <v>102</v>
      </c>
      <c r="B45" s="11">
        <v>75.0</v>
      </c>
      <c r="C45" s="11">
        <v>76.0</v>
      </c>
      <c r="D45" s="11" t="s">
        <v>387</v>
      </c>
      <c r="E45" s="19" t="s">
        <v>499</v>
      </c>
      <c r="F45" s="16" t="s">
        <v>428</v>
      </c>
      <c r="G45" s="16" t="s">
        <v>393</v>
      </c>
      <c r="H45" s="16" t="s">
        <v>500</v>
      </c>
      <c r="I45" s="36" t="s">
        <v>829</v>
      </c>
      <c r="J45" s="17"/>
      <c r="K45" s="37">
        <v>1.98</v>
      </c>
      <c r="L45" s="37">
        <v>2.06</v>
      </c>
      <c r="M45" s="12">
        <v>126.0</v>
      </c>
      <c r="N45" s="11">
        <v>130.0</v>
      </c>
      <c r="O45" s="11">
        <v>128.0</v>
      </c>
      <c r="Q45" s="35">
        <f t="shared" si="13"/>
        <v>128</v>
      </c>
      <c r="R45" s="35">
        <f t="shared" si="20"/>
        <v>3.90625</v>
      </c>
      <c r="S45" s="35">
        <f t="shared" si="21"/>
        <v>21.09375</v>
      </c>
      <c r="U45" s="33">
        <v>50.0</v>
      </c>
      <c r="V45" s="35">
        <f t="shared" si="4"/>
        <v>46.09375</v>
      </c>
      <c r="W45" s="35">
        <f t="shared" si="5"/>
        <v>128</v>
      </c>
      <c r="X45" s="11">
        <f t="shared" si="22"/>
        <v>25</v>
      </c>
      <c r="AE45" s="35">
        <f t="shared" si="7"/>
        <v>25</v>
      </c>
      <c r="AF45" s="11">
        <f t="shared" si="8"/>
        <v>20</v>
      </c>
      <c r="AG45" s="11">
        <f t="shared" si="9"/>
        <v>500</v>
      </c>
      <c r="AH45" s="11" t="str">
        <f t="shared" si="10"/>
        <v>1.98, 2.06</v>
      </c>
    </row>
    <row r="46">
      <c r="A46" s="31" t="s">
        <v>104</v>
      </c>
      <c r="B46" s="11">
        <v>77.0</v>
      </c>
      <c r="C46" s="11">
        <v>78.0</v>
      </c>
      <c r="D46" s="11" t="s">
        <v>387</v>
      </c>
      <c r="E46" s="16" t="s">
        <v>666</v>
      </c>
      <c r="F46" s="16">
        <v>2.0</v>
      </c>
      <c r="G46" s="16" t="s">
        <v>389</v>
      </c>
      <c r="H46" s="16" t="s">
        <v>667</v>
      </c>
      <c r="I46" s="36" t="s">
        <v>830</v>
      </c>
      <c r="J46" s="17"/>
      <c r="K46" s="37">
        <v>1.96</v>
      </c>
      <c r="L46" s="37">
        <v>2.26</v>
      </c>
      <c r="M46" s="12">
        <v>112.0</v>
      </c>
      <c r="N46" s="11">
        <v>116.0</v>
      </c>
      <c r="O46" s="11">
        <v>111.0</v>
      </c>
      <c r="Q46" s="35">
        <f t="shared" si="13"/>
        <v>113</v>
      </c>
      <c r="R46" s="35">
        <f t="shared" si="20"/>
        <v>4.424778761</v>
      </c>
      <c r="S46" s="35">
        <f t="shared" si="21"/>
        <v>20.57522124</v>
      </c>
      <c r="U46" s="33">
        <v>20.0</v>
      </c>
      <c r="V46" s="35">
        <f t="shared" si="4"/>
        <v>15.57522124</v>
      </c>
      <c r="W46" s="35">
        <f t="shared" si="5"/>
        <v>113</v>
      </c>
      <c r="X46" s="35">
        <f t="shared" si="22"/>
        <v>15.57522124</v>
      </c>
      <c r="AE46" s="35">
        <f t="shared" si="7"/>
        <v>25</v>
      </c>
      <c r="AF46" s="11">
        <f t="shared" si="8"/>
        <v>20</v>
      </c>
      <c r="AG46" s="11">
        <f t="shared" si="9"/>
        <v>500</v>
      </c>
      <c r="AH46" s="11" t="str">
        <f t="shared" si="10"/>
        <v>1.96, 2.26</v>
      </c>
    </row>
    <row r="47">
      <c r="A47" s="31" t="s">
        <v>106</v>
      </c>
      <c r="B47" s="11">
        <v>78.0</v>
      </c>
      <c r="C47" s="11">
        <v>79.0</v>
      </c>
      <c r="D47" s="11" t="s">
        <v>387</v>
      </c>
      <c r="E47" s="19" t="s">
        <v>745</v>
      </c>
      <c r="F47" s="16">
        <v>2.0</v>
      </c>
      <c r="G47" s="16" t="s">
        <v>389</v>
      </c>
      <c r="H47" s="16" t="s">
        <v>748</v>
      </c>
      <c r="I47" s="36" t="s">
        <v>830</v>
      </c>
      <c r="J47" s="17"/>
      <c r="K47" s="37">
        <v>1.95</v>
      </c>
      <c r="L47" s="37">
        <v>2.28</v>
      </c>
      <c r="M47" s="12">
        <v>135.0</v>
      </c>
      <c r="N47" s="11">
        <v>139.0</v>
      </c>
      <c r="O47" s="11">
        <v>133.0</v>
      </c>
      <c r="P47" s="13"/>
      <c r="Q47" s="35">
        <f t="shared" si="13"/>
        <v>135.6666667</v>
      </c>
      <c r="R47" s="35">
        <f t="shared" si="20"/>
        <v>3.685503686</v>
      </c>
      <c r="S47" s="35">
        <f t="shared" si="21"/>
        <v>21.31449631</v>
      </c>
      <c r="U47" s="33">
        <v>20.0</v>
      </c>
      <c r="V47" s="35">
        <f t="shared" si="4"/>
        <v>16.31449631</v>
      </c>
      <c r="W47" s="35">
        <f t="shared" si="5"/>
        <v>135.6666667</v>
      </c>
      <c r="X47" s="35">
        <f t="shared" si="22"/>
        <v>16.31449631</v>
      </c>
      <c r="AE47" s="35">
        <f t="shared" si="7"/>
        <v>25</v>
      </c>
      <c r="AF47" s="11">
        <f t="shared" si="8"/>
        <v>20</v>
      </c>
      <c r="AG47" s="11">
        <f t="shared" si="9"/>
        <v>500</v>
      </c>
      <c r="AH47" s="11" t="str">
        <f t="shared" si="10"/>
        <v>1.95, 2.28</v>
      </c>
    </row>
    <row r="48">
      <c r="A48" s="31" t="s">
        <v>108</v>
      </c>
      <c r="B48" s="11">
        <v>80.0</v>
      </c>
      <c r="C48" s="11">
        <v>81.0</v>
      </c>
      <c r="D48" s="11" t="s">
        <v>387</v>
      </c>
      <c r="E48" s="16" t="s">
        <v>817</v>
      </c>
      <c r="F48" s="16">
        <v>2.0</v>
      </c>
      <c r="G48" s="16" t="s">
        <v>389</v>
      </c>
      <c r="H48" s="16" t="s">
        <v>818</v>
      </c>
      <c r="I48" s="36" t="s">
        <v>829</v>
      </c>
      <c r="J48" s="17"/>
      <c r="K48" s="37">
        <v>1.92</v>
      </c>
      <c r="L48" s="37">
        <v>1.82</v>
      </c>
      <c r="M48" s="12">
        <v>45.7</v>
      </c>
      <c r="N48" s="11">
        <v>49.1</v>
      </c>
      <c r="O48" s="11">
        <v>48.1</v>
      </c>
      <c r="Q48" s="35">
        <f t="shared" si="13"/>
        <v>47.63333333</v>
      </c>
      <c r="R48" s="35">
        <f t="shared" si="20"/>
        <v>10.49685094</v>
      </c>
      <c r="S48" s="35">
        <f t="shared" si="21"/>
        <v>14.50314906</v>
      </c>
      <c r="U48" s="33">
        <v>50.0</v>
      </c>
      <c r="V48" s="35">
        <f t="shared" si="4"/>
        <v>39.50314906</v>
      </c>
      <c r="W48" s="35">
        <f t="shared" si="5"/>
        <v>47.63333333</v>
      </c>
      <c r="X48" s="11">
        <f t="shared" si="22"/>
        <v>25</v>
      </c>
      <c r="AE48" s="35">
        <f t="shared" si="7"/>
        <v>25</v>
      </c>
      <c r="AF48" s="11">
        <f t="shared" si="8"/>
        <v>20</v>
      </c>
      <c r="AG48" s="11">
        <f t="shared" si="9"/>
        <v>500</v>
      </c>
      <c r="AH48" s="11" t="str">
        <f t="shared" si="10"/>
        <v>1.92, 1.82</v>
      </c>
    </row>
    <row r="49">
      <c r="A49" s="31" t="s">
        <v>110</v>
      </c>
      <c r="B49" s="11">
        <v>81.0</v>
      </c>
      <c r="C49" s="11">
        <v>82.0</v>
      </c>
      <c r="D49" s="11" t="s">
        <v>387</v>
      </c>
      <c r="E49" s="16" t="s">
        <v>637</v>
      </c>
      <c r="F49" s="16">
        <v>1.0</v>
      </c>
      <c r="G49" s="16" t="s">
        <v>389</v>
      </c>
      <c r="H49" s="16" t="s">
        <v>638</v>
      </c>
      <c r="I49" s="36" t="s">
        <v>829</v>
      </c>
      <c r="J49" s="17"/>
      <c r="K49" s="37">
        <v>1.92</v>
      </c>
      <c r="L49" s="37">
        <v>2.16</v>
      </c>
      <c r="M49" s="12">
        <v>37.9</v>
      </c>
      <c r="N49" s="11">
        <v>44.4</v>
      </c>
      <c r="O49" s="11">
        <v>38.8</v>
      </c>
      <c r="Q49" s="35">
        <f t="shared" si="13"/>
        <v>40.36666667</v>
      </c>
      <c r="R49" s="35">
        <f t="shared" si="20"/>
        <v>12.38645747</v>
      </c>
      <c r="S49" s="35">
        <f t="shared" si="21"/>
        <v>12.61354253</v>
      </c>
      <c r="U49" s="33">
        <v>50.0</v>
      </c>
      <c r="V49" s="35">
        <f t="shared" si="4"/>
        <v>37.61354253</v>
      </c>
      <c r="W49" s="35">
        <f t="shared" si="5"/>
        <v>40.36666667</v>
      </c>
      <c r="X49" s="11">
        <f t="shared" si="22"/>
        <v>25</v>
      </c>
      <c r="AE49" s="35">
        <f t="shared" si="7"/>
        <v>25</v>
      </c>
      <c r="AF49" s="11">
        <f t="shared" si="8"/>
        <v>20</v>
      </c>
      <c r="AG49" s="11">
        <f t="shared" si="9"/>
        <v>500</v>
      </c>
      <c r="AH49" s="11" t="str">
        <f t="shared" si="10"/>
        <v>1.92, 2.16</v>
      </c>
    </row>
    <row r="50">
      <c r="A50" s="31" t="s">
        <v>112</v>
      </c>
      <c r="B50" s="11">
        <v>82.0</v>
      </c>
      <c r="C50" s="11">
        <v>83.0</v>
      </c>
      <c r="D50" s="11" t="s">
        <v>387</v>
      </c>
      <c r="E50" s="16" t="s">
        <v>652</v>
      </c>
      <c r="F50" s="16">
        <v>1.0</v>
      </c>
      <c r="G50" s="16" t="s">
        <v>389</v>
      </c>
      <c r="H50" s="16" t="s">
        <v>653</v>
      </c>
      <c r="I50" s="36" t="s">
        <v>830</v>
      </c>
      <c r="J50" s="17"/>
      <c r="K50" s="37">
        <v>1.96</v>
      </c>
      <c r="L50" s="37">
        <v>2.0</v>
      </c>
      <c r="M50" s="12">
        <v>45.7</v>
      </c>
      <c r="N50" s="11">
        <v>46.7</v>
      </c>
      <c r="O50" s="11">
        <v>43.4</v>
      </c>
      <c r="Q50" s="35">
        <f t="shared" si="13"/>
        <v>45.26666667</v>
      </c>
      <c r="R50" s="35">
        <f t="shared" si="20"/>
        <v>11.04565538</v>
      </c>
      <c r="S50" s="35">
        <f t="shared" si="21"/>
        <v>13.95434462</v>
      </c>
      <c r="U50" s="33">
        <v>20.0</v>
      </c>
      <c r="V50" s="35">
        <f t="shared" si="4"/>
        <v>8.954344624</v>
      </c>
      <c r="W50" s="35">
        <f t="shared" si="5"/>
        <v>45.26666667</v>
      </c>
      <c r="X50" s="35">
        <f t="shared" si="22"/>
        <v>8.954344624</v>
      </c>
      <c r="AE50" s="35">
        <f t="shared" si="7"/>
        <v>25</v>
      </c>
      <c r="AF50" s="11">
        <f t="shared" si="8"/>
        <v>20</v>
      </c>
      <c r="AG50" s="11">
        <f t="shared" si="9"/>
        <v>500</v>
      </c>
      <c r="AH50" s="11" t="str">
        <f t="shared" si="10"/>
        <v>1.96, 2</v>
      </c>
    </row>
    <row r="51">
      <c r="A51" s="31" t="s">
        <v>114</v>
      </c>
      <c r="B51" s="11">
        <v>84.0</v>
      </c>
      <c r="C51" s="11">
        <v>85.0</v>
      </c>
      <c r="D51" s="11" t="s">
        <v>387</v>
      </c>
      <c r="E51" s="16" t="s">
        <v>608</v>
      </c>
      <c r="F51" s="16">
        <v>1.0</v>
      </c>
      <c r="G51" s="16" t="s">
        <v>389</v>
      </c>
      <c r="H51" s="16" t="s">
        <v>609</v>
      </c>
      <c r="I51" s="36" t="s">
        <v>829</v>
      </c>
      <c r="J51" s="17"/>
      <c r="K51" s="37">
        <v>1.99</v>
      </c>
      <c r="L51" s="37">
        <v>1.85</v>
      </c>
      <c r="M51" s="12">
        <v>8.6</v>
      </c>
      <c r="N51" s="11">
        <v>5.84</v>
      </c>
      <c r="O51" s="11">
        <v>4.86</v>
      </c>
      <c r="Q51" s="35">
        <f t="shared" si="13"/>
        <v>6.433333333</v>
      </c>
      <c r="R51" s="38">
        <v>25.0</v>
      </c>
      <c r="S51" s="38">
        <v>0.0</v>
      </c>
      <c r="T51" s="31" t="s">
        <v>835</v>
      </c>
      <c r="U51" s="33">
        <v>50.0</v>
      </c>
      <c r="V51" s="35">
        <f t="shared" si="4"/>
        <v>25</v>
      </c>
      <c r="W51" s="35">
        <f t="shared" si="5"/>
        <v>6.433333333</v>
      </c>
      <c r="X51" s="39">
        <f t="shared" si="22"/>
        <v>25</v>
      </c>
      <c r="AE51" s="35">
        <f t="shared" si="7"/>
        <v>25</v>
      </c>
      <c r="AF51" s="35">
        <f t="shared" si="8"/>
        <v>6.433333333</v>
      </c>
      <c r="AG51" s="11">
        <f t="shared" si="9"/>
        <v>160.8333333</v>
      </c>
      <c r="AH51" s="11" t="str">
        <f t="shared" si="10"/>
        <v>1.99, 1.85</v>
      </c>
    </row>
    <row r="52">
      <c r="A52" s="31" t="s">
        <v>116</v>
      </c>
      <c r="B52" s="11">
        <v>85.0</v>
      </c>
      <c r="C52" s="11">
        <v>86.0</v>
      </c>
      <c r="D52" s="11" t="s">
        <v>387</v>
      </c>
      <c r="E52" s="16" t="s">
        <v>705</v>
      </c>
      <c r="F52" s="16">
        <v>1.0</v>
      </c>
      <c r="G52" s="16" t="s">
        <v>389</v>
      </c>
      <c r="H52" s="16" t="s">
        <v>706</v>
      </c>
      <c r="I52" s="36" t="s">
        <v>830</v>
      </c>
      <c r="J52" s="17"/>
      <c r="K52" s="37">
        <v>1.93</v>
      </c>
      <c r="L52" s="37">
        <v>2.2</v>
      </c>
      <c r="M52" s="12">
        <v>156.0</v>
      </c>
      <c r="N52" s="11">
        <v>162.0</v>
      </c>
      <c r="O52" s="11">
        <v>156.0</v>
      </c>
      <c r="Q52" s="35">
        <f t="shared" si="13"/>
        <v>158</v>
      </c>
      <c r="R52" s="35">
        <f t="shared" ref="R52:R53" si="23">500/Q52</f>
        <v>3.164556962</v>
      </c>
      <c r="S52" s="35">
        <f t="shared" ref="S52:S53" si="24">25-R52</f>
        <v>21.83544304</v>
      </c>
      <c r="U52" s="33">
        <v>20.0</v>
      </c>
      <c r="V52" s="35">
        <f t="shared" si="4"/>
        <v>16.83544304</v>
      </c>
      <c r="W52" s="35">
        <f t="shared" si="5"/>
        <v>158</v>
      </c>
      <c r="X52" s="35">
        <f t="shared" si="22"/>
        <v>16.83544304</v>
      </c>
      <c r="AE52" s="35">
        <f t="shared" si="7"/>
        <v>25</v>
      </c>
      <c r="AF52" s="11">
        <f t="shared" si="8"/>
        <v>20</v>
      </c>
      <c r="AG52" s="11">
        <f t="shared" si="9"/>
        <v>500</v>
      </c>
      <c r="AH52" s="11" t="str">
        <f t="shared" si="10"/>
        <v>1.93, 2.2</v>
      </c>
    </row>
    <row r="53">
      <c r="A53" s="31" t="s">
        <v>118</v>
      </c>
      <c r="B53" s="11">
        <v>86.0</v>
      </c>
      <c r="C53" s="11">
        <v>87.0</v>
      </c>
      <c r="D53" s="11" t="s">
        <v>387</v>
      </c>
      <c r="E53" s="16" t="s">
        <v>738</v>
      </c>
      <c r="F53" s="16">
        <v>1.0</v>
      </c>
      <c r="G53" s="16" t="s">
        <v>389</v>
      </c>
      <c r="H53" s="16" t="s">
        <v>739</v>
      </c>
      <c r="I53" s="36" t="s">
        <v>829</v>
      </c>
      <c r="J53" s="17"/>
      <c r="K53" s="37">
        <v>1.87</v>
      </c>
      <c r="L53" s="37">
        <v>1.95</v>
      </c>
      <c r="M53" s="12">
        <v>31.2</v>
      </c>
      <c r="N53" s="11">
        <v>22.0</v>
      </c>
      <c r="O53" s="11">
        <v>19.1</v>
      </c>
      <c r="P53" s="13"/>
      <c r="Q53" s="35">
        <f>AVERAGE(M53:N53)</f>
        <v>26.6</v>
      </c>
      <c r="R53" s="35">
        <f t="shared" si="23"/>
        <v>18.79699248</v>
      </c>
      <c r="S53" s="35">
        <f t="shared" si="24"/>
        <v>6.203007519</v>
      </c>
      <c r="U53" s="33">
        <v>50.0</v>
      </c>
      <c r="V53" s="35">
        <f t="shared" si="4"/>
        <v>31.20300752</v>
      </c>
      <c r="W53" s="35">
        <f t="shared" si="5"/>
        <v>24.1</v>
      </c>
      <c r="X53" s="11">
        <f t="shared" si="22"/>
        <v>25</v>
      </c>
      <c r="AE53" s="35">
        <f t="shared" si="7"/>
        <v>25</v>
      </c>
      <c r="AF53" s="11">
        <f t="shared" si="8"/>
        <v>20</v>
      </c>
      <c r="AG53" s="11">
        <f t="shared" si="9"/>
        <v>500</v>
      </c>
      <c r="AH53" s="11" t="str">
        <f t="shared" si="10"/>
        <v>1.87, 1.95</v>
      </c>
    </row>
    <row r="54">
      <c r="A54" s="31" t="s">
        <v>120</v>
      </c>
      <c r="B54" s="11">
        <v>88.0</v>
      </c>
      <c r="C54" s="11">
        <v>89.0</v>
      </c>
      <c r="D54" s="11" t="s">
        <v>387</v>
      </c>
      <c r="E54" s="16" t="s">
        <v>612</v>
      </c>
      <c r="F54" s="16">
        <v>1.0</v>
      </c>
      <c r="G54" s="16" t="s">
        <v>389</v>
      </c>
      <c r="H54" s="16" t="s">
        <v>613</v>
      </c>
      <c r="I54" s="36" t="s">
        <v>830</v>
      </c>
      <c r="J54" s="17"/>
      <c r="K54" s="37">
        <v>1.91</v>
      </c>
      <c r="L54" s="20">
        <v>1.36</v>
      </c>
      <c r="M54" s="12">
        <v>23.8</v>
      </c>
      <c r="N54" s="11">
        <v>24.6</v>
      </c>
      <c r="O54" s="11">
        <v>24.3</v>
      </c>
      <c r="Q54" s="35">
        <f t="shared" ref="Q54:Q105" si="25">AVERAGE(M54:O54)</f>
        <v>24.23333333</v>
      </c>
      <c r="R54" s="38">
        <v>20.0</v>
      </c>
      <c r="S54" s="38">
        <v>0.0</v>
      </c>
      <c r="T54" s="31" t="s">
        <v>833</v>
      </c>
      <c r="U54" s="33">
        <v>20.0</v>
      </c>
      <c r="V54" s="35">
        <f t="shared" si="4"/>
        <v>0</v>
      </c>
      <c r="W54" s="35">
        <f t="shared" si="5"/>
        <v>24.23333333</v>
      </c>
      <c r="AE54" s="35">
        <f t="shared" si="7"/>
        <v>20</v>
      </c>
      <c r="AF54" s="11">
        <f t="shared" si="8"/>
        <v>20</v>
      </c>
      <c r="AG54" s="11">
        <f t="shared" si="9"/>
        <v>400</v>
      </c>
      <c r="AH54" s="11" t="str">
        <f t="shared" si="10"/>
        <v>1.91, 1.36</v>
      </c>
    </row>
    <row r="55">
      <c r="A55" s="31" t="s">
        <v>122</v>
      </c>
      <c r="B55" s="11">
        <v>89.0</v>
      </c>
      <c r="C55" s="11">
        <v>90.0</v>
      </c>
      <c r="D55" s="11" t="s">
        <v>387</v>
      </c>
      <c r="E55" s="19" t="s">
        <v>395</v>
      </c>
      <c r="F55" s="16">
        <v>1.0</v>
      </c>
      <c r="G55" s="16" t="s">
        <v>389</v>
      </c>
      <c r="H55" s="16" t="s">
        <v>396</v>
      </c>
      <c r="I55" s="36" t="s">
        <v>830</v>
      </c>
      <c r="J55" s="17"/>
      <c r="K55" s="37">
        <v>1.93</v>
      </c>
      <c r="L55" s="37">
        <v>2.02</v>
      </c>
      <c r="M55" s="12">
        <v>61.4</v>
      </c>
      <c r="N55" s="11">
        <v>63.5</v>
      </c>
      <c r="O55" s="11">
        <v>60.6</v>
      </c>
      <c r="Q55" s="35">
        <f t="shared" si="25"/>
        <v>61.83333333</v>
      </c>
      <c r="R55" s="35">
        <f t="shared" ref="R55:R57" si="26">500/Q55</f>
        <v>8.086253369</v>
      </c>
      <c r="S55" s="35">
        <f t="shared" ref="S55:S57" si="27">25-R55</f>
        <v>16.91374663</v>
      </c>
      <c r="U55" s="33">
        <v>20.0</v>
      </c>
      <c r="V55" s="35">
        <f t="shared" si="4"/>
        <v>11.91374663</v>
      </c>
      <c r="W55" s="35">
        <f t="shared" si="5"/>
        <v>61.83333333</v>
      </c>
      <c r="X55" s="35">
        <f t="shared" ref="X55:X57" si="28">if(V55&gt;25,25,V55)</f>
        <v>11.91374663</v>
      </c>
      <c r="AE55" s="35">
        <f t="shared" si="7"/>
        <v>25</v>
      </c>
      <c r="AF55" s="11">
        <f t="shared" si="8"/>
        <v>20</v>
      </c>
      <c r="AG55" s="11">
        <f t="shared" si="9"/>
        <v>500</v>
      </c>
      <c r="AH55" s="11" t="str">
        <f t="shared" si="10"/>
        <v>1.93, 2.02</v>
      </c>
    </row>
    <row r="56">
      <c r="A56" s="31" t="s">
        <v>124</v>
      </c>
      <c r="B56" s="11">
        <v>92.0</v>
      </c>
      <c r="C56" s="11">
        <v>93.0</v>
      </c>
      <c r="D56" s="11" t="s">
        <v>387</v>
      </c>
      <c r="E56" s="16" t="s">
        <v>698</v>
      </c>
      <c r="F56" s="16">
        <v>1.0</v>
      </c>
      <c r="G56" s="16" t="s">
        <v>389</v>
      </c>
      <c r="H56" s="16" t="s">
        <v>699</v>
      </c>
      <c r="I56" s="36" t="s">
        <v>830</v>
      </c>
      <c r="J56" s="17"/>
      <c r="K56" s="37">
        <v>1.9</v>
      </c>
      <c r="L56" s="37">
        <v>2.0</v>
      </c>
      <c r="M56" s="12">
        <v>62.7</v>
      </c>
      <c r="N56" s="11">
        <v>65.1</v>
      </c>
      <c r="O56" s="11">
        <v>61.9</v>
      </c>
      <c r="Q56" s="35">
        <f t="shared" si="25"/>
        <v>63.23333333</v>
      </c>
      <c r="R56" s="35">
        <f t="shared" si="26"/>
        <v>7.907221929</v>
      </c>
      <c r="S56" s="35">
        <f t="shared" si="27"/>
        <v>17.09277807</v>
      </c>
      <c r="U56" s="33">
        <v>20.0</v>
      </c>
      <c r="V56" s="35">
        <f t="shared" si="4"/>
        <v>12.09277807</v>
      </c>
      <c r="W56" s="35">
        <f t="shared" si="5"/>
        <v>63.23333333</v>
      </c>
      <c r="X56" s="35">
        <f t="shared" si="28"/>
        <v>12.09277807</v>
      </c>
      <c r="AE56" s="35">
        <f t="shared" si="7"/>
        <v>25</v>
      </c>
      <c r="AF56" s="11">
        <f t="shared" si="8"/>
        <v>20</v>
      </c>
      <c r="AG56" s="11">
        <f t="shared" si="9"/>
        <v>500</v>
      </c>
      <c r="AH56" s="11" t="str">
        <f t="shared" si="10"/>
        <v>1.9, 2</v>
      </c>
    </row>
    <row r="57">
      <c r="A57" s="31" t="s">
        <v>126</v>
      </c>
      <c r="B57" s="11">
        <v>94.0</v>
      </c>
      <c r="C57" s="11">
        <v>95.0</v>
      </c>
      <c r="D57" s="11" t="s">
        <v>387</v>
      </c>
      <c r="E57" s="16" t="s">
        <v>644</v>
      </c>
      <c r="F57" s="16">
        <v>1.0</v>
      </c>
      <c r="G57" s="16" t="s">
        <v>389</v>
      </c>
      <c r="H57" s="16" t="s">
        <v>646</v>
      </c>
      <c r="I57" s="36" t="s">
        <v>829</v>
      </c>
      <c r="J57" s="17"/>
      <c r="K57" s="37">
        <v>1.91</v>
      </c>
      <c r="L57" s="37">
        <v>1.85</v>
      </c>
      <c r="M57" s="12">
        <v>107.0</v>
      </c>
      <c r="N57" s="11">
        <v>117.0</v>
      </c>
      <c r="O57" s="11">
        <v>107.0</v>
      </c>
      <c r="Q57" s="35">
        <f t="shared" si="25"/>
        <v>110.3333333</v>
      </c>
      <c r="R57" s="35">
        <f t="shared" si="26"/>
        <v>4.531722054</v>
      </c>
      <c r="S57" s="35">
        <f t="shared" si="27"/>
        <v>20.46827795</v>
      </c>
      <c r="U57" s="33">
        <v>50.0</v>
      </c>
      <c r="V57" s="35">
        <f t="shared" si="4"/>
        <v>45.46827795</v>
      </c>
      <c r="W57" s="35">
        <f t="shared" si="5"/>
        <v>110.3333333</v>
      </c>
      <c r="X57" s="11">
        <f t="shared" si="28"/>
        <v>25</v>
      </c>
      <c r="AE57" s="35">
        <f t="shared" si="7"/>
        <v>25</v>
      </c>
      <c r="AF57" s="11">
        <f t="shared" si="8"/>
        <v>20</v>
      </c>
      <c r="AG57" s="11">
        <f t="shared" si="9"/>
        <v>500</v>
      </c>
      <c r="AH57" s="11" t="str">
        <f t="shared" si="10"/>
        <v>1.91, 1.85</v>
      </c>
    </row>
    <row r="58">
      <c r="A58" s="31" t="s">
        <v>128</v>
      </c>
      <c r="B58" s="11">
        <v>95.0</v>
      </c>
      <c r="C58" s="11">
        <v>96.0</v>
      </c>
      <c r="D58" s="11" t="s">
        <v>387</v>
      </c>
      <c r="E58" s="16" t="s">
        <v>769</v>
      </c>
      <c r="F58" s="16">
        <v>1.0</v>
      </c>
      <c r="G58" s="16" t="s">
        <v>389</v>
      </c>
      <c r="H58" s="16" t="s">
        <v>770</v>
      </c>
      <c r="I58" s="36" t="s">
        <v>830</v>
      </c>
      <c r="J58" s="17"/>
      <c r="K58" s="11">
        <v>1.91</v>
      </c>
      <c r="L58" s="11">
        <v>1.5</v>
      </c>
      <c r="M58" s="12">
        <v>14.6</v>
      </c>
      <c r="N58" s="11">
        <v>14.9</v>
      </c>
      <c r="O58" s="11">
        <v>14.4</v>
      </c>
      <c r="Q58" s="35">
        <f t="shared" si="25"/>
        <v>14.63333333</v>
      </c>
      <c r="R58" s="38">
        <v>20.0</v>
      </c>
      <c r="S58" s="38">
        <v>0.0</v>
      </c>
      <c r="T58" s="31" t="s">
        <v>834</v>
      </c>
      <c r="U58" s="33">
        <v>20.0</v>
      </c>
      <c r="V58" s="35">
        <f t="shared" si="4"/>
        <v>0</v>
      </c>
      <c r="W58" s="35">
        <f t="shared" si="5"/>
        <v>14.63333333</v>
      </c>
      <c r="AE58" s="35">
        <f t="shared" si="7"/>
        <v>20</v>
      </c>
      <c r="AF58" s="35">
        <f t="shared" si="8"/>
        <v>14.63333333</v>
      </c>
      <c r="AG58" s="11">
        <f t="shared" si="9"/>
        <v>292.6666667</v>
      </c>
      <c r="AH58" s="11" t="str">
        <f t="shared" si="10"/>
        <v>1.91, 1.5</v>
      </c>
    </row>
    <row r="59">
      <c r="A59" s="31" t="s">
        <v>130</v>
      </c>
      <c r="B59" s="11">
        <v>100.0</v>
      </c>
      <c r="C59" s="11">
        <v>101.0</v>
      </c>
      <c r="D59" s="11" t="s">
        <v>387</v>
      </c>
      <c r="E59" s="16" t="s">
        <v>639</v>
      </c>
      <c r="F59" s="16">
        <v>1.0</v>
      </c>
      <c r="G59" s="16" t="s">
        <v>389</v>
      </c>
      <c r="H59" s="16" t="s">
        <v>641</v>
      </c>
      <c r="I59" s="36" t="s">
        <v>830</v>
      </c>
      <c r="J59" s="17"/>
      <c r="K59" s="37">
        <v>2.0</v>
      </c>
      <c r="L59" s="37">
        <v>2.35</v>
      </c>
      <c r="M59" s="12">
        <v>86.1</v>
      </c>
      <c r="N59" s="11">
        <v>89.3</v>
      </c>
      <c r="O59" s="11">
        <v>86.0</v>
      </c>
      <c r="Q59" s="35">
        <f t="shared" si="25"/>
        <v>87.13333333</v>
      </c>
      <c r="R59" s="35">
        <f t="shared" ref="R59:R70" si="29">500/Q59</f>
        <v>5.738332058</v>
      </c>
      <c r="S59" s="35">
        <f t="shared" ref="S59:S70" si="30">25-R59</f>
        <v>19.26166794</v>
      </c>
      <c r="U59" s="33">
        <v>20.0</v>
      </c>
      <c r="V59" s="35">
        <f t="shared" si="4"/>
        <v>14.26166794</v>
      </c>
      <c r="W59" s="35">
        <f t="shared" si="5"/>
        <v>87.13333333</v>
      </c>
      <c r="X59" s="35">
        <f t="shared" ref="X59:X70" si="31">if(V59&gt;25,25,V59)</f>
        <v>14.26166794</v>
      </c>
      <c r="AE59" s="35">
        <f t="shared" si="7"/>
        <v>25</v>
      </c>
      <c r="AF59" s="11">
        <f t="shared" si="8"/>
        <v>20</v>
      </c>
      <c r="AG59" s="11">
        <f t="shared" si="9"/>
        <v>500</v>
      </c>
      <c r="AH59" s="11" t="str">
        <f t="shared" si="10"/>
        <v>2, 2.35</v>
      </c>
    </row>
    <row r="60">
      <c r="A60" s="31" t="s">
        <v>132</v>
      </c>
      <c r="B60" s="11">
        <v>102.0</v>
      </c>
      <c r="C60" s="11">
        <v>103.0</v>
      </c>
      <c r="D60" s="11" t="s">
        <v>387</v>
      </c>
      <c r="E60" s="16" t="s">
        <v>434</v>
      </c>
      <c r="F60" s="16">
        <v>1.0</v>
      </c>
      <c r="G60" s="16" t="s">
        <v>389</v>
      </c>
      <c r="H60" s="16" t="s">
        <v>435</v>
      </c>
      <c r="I60" s="36" t="s">
        <v>829</v>
      </c>
      <c r="J60" s="17"/>
      <c r="K60" s="37">
        <v>1.93</v>
      </c>
      <c r="L60" s="37">
        <v>2.02</v>
      </c>
      <c r="M60" s="12">
        <v>326.0</v>
      </c>
      <c r="N60" s="11">
        <v>343.0</v>
      </c>
      <c r="O60" s="11">
        <v>330.0</v>
      </c>
      <c r="Q60" s="35">
        <f t="shared" si="25"/>
        <v>333</v>
      </c>
      <c r="R60" s="35">
        <f t="shared" si="29"/>
        <v>1.501501502</v>
      </c>
      <c r="S60" s="35">
        <f t="shared" si="30"/>
        <v>23.4984985</v>
      </c>
      <c r="U60" s="33">
        <v>50.0</v>
      </c>
      <c r="V60" s="35">
        <f t="shared" si="4"/>
        <v>48.4984985</v>
      </c>
      <c r="W60" s="35">
        <f t="shared" si="5"/>
        <v>333</v>
      </c>
      <c r="X60" s="11">
        <f t="shared" si="31"/>
        <v>25</v>
      </c>
      <c r="AE60" s="35">
        <f t="shared" si="7"/>
        <v>25</v>
      </c>
      <c r="AF60" s="11">
        <f t="shared" si="8"/>
        <v>20</v>
      </c>
      <c r="AG60" s="11">
        <f t="shared" si="9"/>
        <v>500</v>
      </c>
      <c r="AH60" s="11" t="str">
        <f t="shared" si="10"/>
        <v>1.93, 2.02</v>
      </c>
    </row>
    <row r="61">
      <c r="A61" s="31" t="s">
        <v>134</v>
      </c>
      <c r="B61" s="11">
        <v>103.0</v>
      </c>
      <c r="C61" s="11">
        <v>104.0</v>
      </c>
      <c r="D61" s="11" t="s">
        <v>387</v>
      </c>
      <c r="E61" s="16" t="s">
        <v>789</v>
      </c>
      <c r="F61" s="16">
        <v>1.0</v>
      </c>
      <c r="G61" s="16" t="s">
        <v>389</v>
      </c>
      <c r="H61" s="16" t="s">
        <v>790</v>
      </c>
      <c r="I61" s="36" t="s">
        <v>830</v>
      </c>
      <c r="J61" s="17"/>
      <c r="K61" s="37">
        <v>1.97</v>
      </c>
      <c r="L61" s="37">
        <v>1.63</v>
      </c>
      <c r="M61" s="12">
        <v>302.0</v>
      </c>
      <c r="N61" s="11">
        <v>313.0</v>
      </c>
      <c r="O61" s="11">
        <v>302.0</v>
      </c>
      <c r="P61" s="13"/>
      <c r="Q61" s="35">
        <f t="shared" si="25"/>
        <v>305.6666667</v>
      </c>
      <c r="R61" s="35">
        <f t="shared" si="29"/>
        <v>1.635768811</v>
      </c>
      <c r="S61" s="35">
        <f t="shared" si="30"/>
        <v>23.36423119</v>
      </c>
      <c r="U61" s="33">
        <v>20.0</v>
      </c>
      <c r="V61" s="35">
        <f t="shared" si="4"/>
        <v>18.36423119</v>
      </c>
      <c r="W61" s="35">
        <f t="shared" si="5"/>
        <v>305.6666667</v>
      </c>
      <c r="X61" s="35">
        <f t="shared" si="31"/>
        <v>18.36423119</v>
      </c>
      <c r="AE61" s="35">
        <f t="shared" si="7"/>
        <v>25</v>
      </c>
      <c r="AF61" s="11">
        <f t="shared" si="8"/>
        <v>20</v>
      </c>
      <c r="AG61" s="11">
        <f t="shared" si="9"/>
        <v>500</v>
      </c>
      <c r="AH61" s="11" t="str">
        <f t="shared" si="10"/>
        <v>1.97, 1.63</v>
      </c>
    </row>
    <row r="62">
      <c r="A62" s="31" t="s">
        <v>136</v>
      </c>
      <c r="B62" s="11">
        <v>104.0</v>
      </c>
      <c r="C62" s="11">
        <v>105.0</v>
      </c>
      <c r="D62" s="11" t="s">
        <v>387</v>
      </c>
      <c r="E62" s="16" t="s">
        <v>668</v>
      </c>
      <c r="F62" s="16">
        <v>1.0</v>
      </c>
      <c r="G62" s="16" t="s">
        <v>389</v>
      </c>
      <c r="H62" s="16" t="s">
        <v>670</v>
      </c>
      <c r="I62" s="36" t="s">
        <v>830</v>
      </c>
      <c r="J62" s="17"/>
      <c r="K62" s="37">
        <v>1.97</v>
      </c>
      <c r="L62" s="37">
        <v>2.29</v>
      </c>
      <c r="M62" s="12">
        <v>193.0</v>
      </c>
      <c r="N62" s="11">
        <v>200.0</v>
      </c>
      <c r="O62" s="11">
        <v>190.0</v>
      </c>
      <c r="P62" s="13"/>
      <c r="Q62" s="35">
        <f t="shared" si="25"/>
        <v>194.3333333</v>
      </c>
      <c r="R62" s="35">
        <f t="shared" si="29"/>
        <v>2.572898799</v>
      </c>
      <c r="S62" s="35">
        <f t="shared" si="30"/>
        <v>22.4271012</v>
      </c>
      <c r="U62" s="33">
        <v>20.0</v>
      </c>
      <c r="V62" s="35">
        <f t="shared" si="4"/>
        <v>17.4271012</v>
      </c>
      <c r="W62" s="35">
        <f t="shared" si="5"/>
        <v>194.3333333</v>
      </c>
      <c r="X62" s="35">
        <f t="shared" si="31"/>
        <v>17.4271012</v>
      </c>
      <c r="AE62" s="35">
        <f t="shared" si="7"/>
        <v>25</v>
      </c>
      <c r="AF62" s="11">
        <f t="shared" si="8"/>
        <v>20</v>
      </c>
      <c r="AG62" s="11">
        <f t="shared" si="9"/>
        <v>500</v>
      </c>
      <c r="AH62" s="11" t="str">
        <f t="shared" si="10"/>
        <v>1.97, 2.29</v>
      </c>
    </row>
    <row r="63">
      <c r="A63" s="31" t="s">
        <v>138</v>
      </c>
      <c r="B63" s="11">
        <v>106.0</v>
      </c>
      <c r="C63" s="11">
        <v>107.0</v>
      </c>
      <c r="D63" s="11" t="s">
        <v>387</v>
      </c>
      <c r="E63" s="16" t="s">
        <v>484</v>
      </c>
      <c r="F63" s="16">
        <v>2.0</v>
      </c>
      <c r="G63" s="16" t="s">
        <v>389</v>
      </c>
      <c r="H63" s="16" t="s">
        <v>485</v>
      </c>
      <c r="I63" s="36" t="s">
        <v>830</v>
      </c>
      <c r="J63" s="17"/>
      <c r="K63" s="37">
        <v>1.94</v>
      </c>
      <c r="L63" s="20">
        <v>1.38</v>
      </c>
      <c r="M63" s="12">
        <v>37.2</v>
      </c>
      <c r="N63" s="11">
        <v>37.9</v>
      </c>
      <c r="O63" s="11">
        <v>36.3</v>
      </c>
      <c r="Q63" s="35">
        <f t="shared" si="25"/>
        <v>37.13333333</v>
      </c>
      <c r="R63" s="35">
        <f t="shared" si="29"/>
        <v>13.46499102</v>
      </c>
      <c r="S63" s="35">
        <f t="shared" si="30"/>
        <v>11.53500898</v>
      </c>
      <c r="U63" s="33">
        <v>20.0</v>
      </c>
      <c r="V63" s="35">
        <f t="shared" si="4"/>
        <v>6.535008977</v>
      </c>
      <c r="W63" s="35">
        <f t="shared" si="5"/>
        <v>37.13333333</v>
      </c>
      <c r="X63" s="35">
        <f t="shared" si="31"/>
        <v>6.535008977</v>
      </c>
      <c r="AE63" s="35">
        <f t="shared" si="7"/>
        <v>25</v>
      </c>
      <c r="AF63" s="11">
        <f t="shared" si="8"/>
        <v>20</v>
      </c>
      <c r="AG63" s="11">
        <f t="shared" si="9"/>
        <v>500</v>
      </c>
      <c r="AH63" s="11" t="str">
        <f t="shared" si="10"/>
        <v>1.94, 1.38</v>
      </c>
    </row>
    <row r="64">
      <c r="A64" s="31" t="s">
        <v>140</v>
      </c>
      <c r="B64" s="11">
        <v>107.0</v>
      </c>
      <c r="C64" s="11">
        <v>108.0</v>
      </c>
      <c r="D64" s="11" t="s">
        <v>387</v>
      </c>
      <c r="E64" s="16" t="s">
        <v>664</v>
      </c>
      <c r="F64" s="16">
        <v>2.0</v>
      </c>
      <c r="G64" s="16" t="s">
        <v>389</v>
      </c>
      <c r="H64" s="16" t="s">
        <v>665</v>
      </c>
      <c r="I64" s="36" t="s">
        <v>830</v>
      </c>
      <c r="J64" s="17"/>
      <c r="K64" s="37">
        <v>1.86</v>
      </c>
      <c r="L64" s="37">
        <v>1.71</v>
      </c>
      <c r="M64" s="12">
        <v>56.7</v>
      </c>
      <c r="N64" s="11">
        <v>56.8</v>
      </c>
      <c r="O64" s="11">
        <v>54.8</v>
      </c>
      <c r="P64" s="13"/>
      <c r="Q64" s="35">
        <f t="shared" si="25"/>
        <v>56.1</v>
      </c>
      <c r="R64" s="35">
        <f t="shared" si="29"/>
        <v>8.912655971</v>
      </c>
      <c r="S64" s="35">
        <f t="shared" si="30"/>
        <v>16.08734403</v>
      </c>
      <c r="U64" s="33">
        <v>20.0</v>
      </c>
      <c r="V64" s="35">
        <f t="shared" si="4"/>
        <v>11.08734403</v>
      </c>
      <c r="W64" s="35">
        <f t="shared" si="5"/>
        <v>56.1</v>
      </c>
      <c r="X64" s="35">
        <f t="shared" si="31"/>
        <v>11.08734403</v>
      </c>
      <c r="AE64" s="35">
        <f t="shared" si="7"/>
        <v>25</v>
      </c>
      <c r="AF64" s="11">
        <f t="shared" si="8"/>
        <v>20</v>
      </c>
      <c r="AG64" s="11">
        <f t="shared" si="9"/>
        <v>500</v>
      </c>
      <c r="AH64" s="11" t="str">
        <f t="shared" si="10"/>
        <v>1.86, 1.71</v>
      </c>
    </row>
    <row r="65">
      <c r="A65" s="31" t="s">
        <v>142</v>
      </c>
      <c r="B65" s="11">
        <v>108.0</v>
      </c>
      <c r="C65" s="11">
        <v>109.0</v>
      </c>
      <c r="D65" s="11" t="s">
        <v>387</v>
      </c>
      <c r="E65" s="19" t="s">
        <v>478</v>
      </c>
      <c r="F65" s="16">
        <v>2.0</v>
      </c>
      <c r="G65" s="16" t="s">
        <v>389</v>
      </c>
      <c r="H65" s="16" t="s">
        <v>479</v>
      </c>
      <c r="I65" s="36" t="s">
        <v>830</v>
      </c>
      <c r="J65" s="17"/>
      <c r="K65" s="37">
        <v>1.93</v>
      </c>
      <c r="L65" s="37">
        <v>1.77</v>
      </c>
      <c r="M65" s="12">
        <v>190.0</v>
      </c>
      <c r="N65" s="11">
        <v>190.0</v>
      </c>
      <c r="O65" s="11">
        <v>180.0</v>
      </c>
      <c r="Q65" s="35">
        <f t="shared" si="25"/>
        <v>186.6666667</v>
      </c>
      <c r="R65" s="35">
        <f t="shared" si="29"/>
        <v>2.678571429</v>
      </c>
      <c r="S65" s="35">
        <f t="shared" si="30"/>
        <v>22.32142857</v>
      </c>
      <c r="U65" s="33">
        <v>20.0</v>
      </c>
      <c r="V65" s="35">
        <f t="shared" si="4"/>
        <v>17.32142857</v>
      </c>
      <c r="W65" s="35">
        <f t="shared" si="5"/>
        <v>186.6666667</v>
      </c>
      <c r="X65" s="35">
        <f t="shared" si="31"/>
        <v>17.32142857</v>
      </c>
      <c r="AE65" s="35">
        <f t="shared" si="7"/>
        <v>25</v>
      </c>
      <c r="AF65" s="11">
        <f t="shared" si="8"/>
        <v>20</v>
      </c>
      <c r="AG65" s="11">
        <f t="shared" si="9"/>
        <v>500</v>
      </c>
      <c r="AH65" s="11" t="str">
        <f t="shared" si="10"/>
        <v>1.93, 1.77</v>
      </c>
    </row>
    <row r="66">
      <c r="A66" s="31" t="s">
        <v>144</v>
      </c>
      <c r="B66" s="11">
        <v>110.0</v>
      </c>
      <c r="C66" s="11">
        <v>111.0</v>
      </c>
      <c r="D66" s="11" t="s">
        <v>387</v>
      </c>
      <c r="E66" s="16" t="s">
        <v>578</v>
      </c>
      <c r="F66" s="16">
        <v>3.0</v>
      </c>
      <c r="G66" s="16" t="s">
        <v>389</v>
      </c>
      <c r="H66" s="16" t="s">
        <v>579</v>
      </c>
      <c r="I66" s="36" t="s">
        <v>830</v>
      </c>
      <c r="J66" s="17"/>
      <c r="K66" s="37">
        <v>1.98</v>
      </c>
      <c r="L66" s="37">
        <v>2.28</v>
      </c>
      <c r="M66" s="12">
        <v>45.9</v>
      </c>
      <c r="N66" s="11">
        <v>47.1</v>
      </c>
      <c r="O66" s="11">
        <v>44.8</v>
      </c>
      <c r="Q66" s="35">
        <f t="shared" si="25"/>
        <v>45.93333333</v>
      </c>
      <c r="R66" s="35">
        <f t="shared" si="29"/>
        <v>10.88534107</v>
      </c>
      <c r="S66" s="35">
        <f t="shared" si="30"/>
        <v>14.11465893</v>
      </c>
      <c r="U66" s="33">
        <v>20.0</v>
      </c>
      <c r="V66" s="35">
        <f t="shared" si="4"/>
        <v>9.114658926</v>
      </c>
      <c r="W66" s="35">
        <f t="shared" si="5"/>
        <v>45.93333333</v>
      </c>
      <c r="X66" s="35">
        <f t="shared" si="31"/>
        <v>9.114658926</v>
      </c>
      <c r="AE66" s="35">
        <f t="shared" si="7"/>
        <v>25</v>
      </c>
      <c r="AF66" s="11">
        <f t="shared" si="8"/>
        <v>20</v>
      </c>
      <c r="AG66" s="11">
        <f t="shared" si="9"/>
        <v>500</v>
      </c>
      <c r="AH66" s="11" t="str">
        <f t="shared" si="10"/>
        <v>1.98, 2.28</v>
      </c>
    </row>
    <row r="67">
      <c r="A67" s="31" t="s">
        <v>146</v>
      </c>
      <c r="B67" s="11">
        <v>112.0</v>
      </c>
      <c r="C67" s="11">
        <v>113.0</v>
      </c>
      <c r="D67" s="11" t="s">
        <v>387</v>
      </c>
      <c r="E67" s="16" t="s">
        <v>522</v>
      </c>
      <c r="F67" s="16">
        <v>3.0</v>
      </c>
      <c r="G67" s="16" t="s">
        <v>389</v>
      </c>
      <c r="H67" s="16" t="s">
        <v>523</v>
      </c>
      <c r="I67" s="36" t="s">
        <v>829</v>
      </c>
      <c r="J67" s="17"/>
      <c r="K67" s="37">
        <v>1.92</v>
      </c>
      <c r="L67" s="37">
        <v>2.18</v>
      </c>
      <c r="M67" s="12">
        <v>38.0</v>
      </c>
      <c r="N67" s="11">
        <v>39.1</v>
      </c>
      <c r="O67" s="11">
        <v>28.0</v>
      </c>
      <c r="Q67" s="35">
        <f t="shared" si="25"/>
        <v>35.03333333</v>
      </c>
      <c r="R67" s="35">
        <f t="shared" si="29"/>
        <v>14.27212179</v>
      </c>
      <c r="S67" s="35">
        <f t="shared" si="30"/>
        <v>10.72787821</v>
      </c>
      <c r="U67" s="33">
        <v>50.0</v>
      </c>
      <c r="V67" s="35">
        <f t="shared" si="4"/>
        <v>35.72787821</v>
      </c>
      <c r="W67" s="35">
        <f t="shared" si="5"/>
        <v>35.03333333</v>
      </c>
      <c r="X67" s="11">
        <f t="shared" si="31"/>
        <v>25</v>
      </c>
      <c r="AE67" s="35">
        <f t="shared" si="7"/>
        <v>25</v>
      </c>
      <c r="AF67" s="11">
        <f t="shared" si="8"/>
        <v>20</v>
      </c>
      <c r="AG67" s="11">
        <f t="shared" si="9"/>
        <v>500</v>
      </c>
      <c r="AH67" s="11" t="str">
        <f t="shared" si="10"/>
        <v>1.92, 2.18</v>
      </c>
    </row>
    <row r="68">
      <c r="A68" s="31" t="s">
        <v>148</v>
      </c>
      <c r="B68" s="11">
        <v>113.0</v>
      </c>
      <c r="C68" s="11">
        <v>114.0</v>
      </c>
      <c r="D68" s="11" t="s">
        <v>387</v>
      </c>
      <c r="E68" s="19" t="s">
        <v>778</v>
      </c>
      <c r="F68" s="16">
        <v>3.0</v>
      </c>
      <c r="G68" s="16" t="s">
        <v>389</v>
      </c>
      <c r="H68" s="16" t="s">
        <v>779</v>
      </c>
      <c r="I68" s="36" t="s">
        <v>829</v>
      </c>
      <c r="J68" s="17"/>
      <c r="K68" s="37">
        <v>1.93</v>
      </c>
      <c r="L68" s="37">
        <v>2.16</v>
      </c>
      <c r="M68" s="12">
        <v>36.6</v>
      </c>
      <c r="N68" s="11">
        <v>43.2</v>
      </c>
      <c r="O68" s="11">
        <v>36.7</v>
      </c>
      <c r="Q68" s="35">
        <f t="shared" si="25"/>
        <v>38.83333333</v>
      </c>
      <c r="R68" s="35">
        <f t="shared" si="29"/>
        <v>12.87553648</v>
      </c>
      <c r="S68" s="35">
        <f t="shared" si="30"/>
        <v>12.12446352</v>
      </c>
      <c r="U68" s="33">
        <v>50.0</v>
      </c>
      <c r="V68" s="35">
        <f t="shared" si="4"/>
        <v>37.12446352</v>
      </c>
      <c r="W68" s="35">
        <f t="shared" si="5"/>
        <v>38.83333333</v>
      </c>
      <c r="X68" s="11">
        <f t="shared" si="31"/>
        <v>25</v>
      </c>
      <c r="AE68" s="35">
        <f t="shared" si="7"/>
        <v>25</v>
      </c>
      <c r="AF68" s="11">
        <f t="shared" si="8"/>
        <v>20</v>
      </c>
      <c r="AG68" s="11">
        <f t="shared" si="9"/>
        <v>500</v>
      </c>
      <c r="AH68" s="11" t="str">
        <f t="shared" si="10"/>
        <v>1.93, 2.16</v>
      </c>
    </row>
    <row r="69">
      <c r="A69" s="31" t="s">
        <v>150</v>
      </c>
      <c r="B69" s="11">
        <v>114.0</v>
      </c>
      <c r="C69" s="11">
        <v>115.0</v>
      </c>
      <c r="D69" s="11" t="s">
        <v>387</v>
      </c>
      <c r="E69" s="19" t="s">
        <v>580</v>
      </c>
      <c r="F69" s="16">
        <v>3.0</v>
      </c>
      <c r="G69" s="16" t="s">
        <v>389</v>
      </c>
      <c r="H69" s="16" t="s">
        <v>581</v>
      </c>
      <c r="I69" s="36" t="s">
        <v>829</v>
      </c>
      <c r="J69" s="17"/>
      <c r="K69" s="37">
        <v>1.95</v>
      </c>
      <c r="L69" s="37">
        <v>2.12</v>
      </c>
      <c r="M69" s="12">
        <v>62.2</v>
      </c>
      <c r="N69" s="11">
        <v>65.8</v>
      </c>
      <c r="O69" s="11">
        <v>62.8</v>
      </c>
      <c r="Q69" s="35">
        <f t="shared" si="25"/>
        <v>63.6</v>
      </c>
      <c r="R69" s="35">
        <f t="shared" si="29"/>
        <v>7.86163522</v>
      </c>
      <c r="S69" s="35">
        <f t="shared" si="30"/>
        <v>17.13836478</v>
      </c>
      <c r="U69" s="33">
        <v>50.0</v>
      </c>
      <c r="V69" s="35">
        <f t="shared" si="4"/>
        <v>42.13836478</v>
      </c>
      <c r="W69" s="35">
        <f t="shared" si="5"/>
        <v>63.6</v>
      </c>
      <c r="X69" s="11">
        <f t="shared" si="31"/>
        <v>25</v>
      </c>
      <c r="AE69" s="35">
        <f t="shared" si="7"/>
        <v>25</v>
      </c>
      <c r="AF69" s="11">
        <f t="shared" si="8"/>
        <v>20</v>
      </c>
      <c r="AG69" s="11">
        <f t="shared" si="9"/>
        <v>500</v>
      </c>
      <c r="AH69" s="11" t="str">
        <f t="shared" si="10"/>
        <v>1.95, 2.12</v>
      </c>
    </row>
    <row r="70">
      <c r="A70" s="31" t="s">
        <v>152</v>
      </c>
      <c r="B70" s="11">
        <v>116.0</v>
      </c>
      <c r="C70" s="11">
        <v>117.0</v>
      </c>
      <c r="D70" s="11" t="s">
        <v>387</v>
      </c>
      <c r="E70" s="16" t="s">
        <v>527</v>
      </c>
      <c r="F70" s="16">
        <v>3.0</v>
      </c>
      <c r="G70" s="16" t="s">
        <v>389</v>
      </c>
      <c r="H70" s="16" t="s">
        <v>528</v>
      </c>
      <c r="I70" s="36" t="s">
        <v>830</v>
      </c>
      <c r="J70" s="17"/>
      <c r="K70" s="37">
        <v>1.92</v>
      </c>
      <c r="L70" s="20">
        <v>0.69</v>
      </c>
      <c r="M70" s="12">
        <v>37.7</v>
      </c>
      <c r="N70" s="11">
        <v>38.9</v>
      </c>
      <c r="O70" s="11">
        <v>36.6</v>
      </c>
      <c r="Q70" s="35">
        <f t="shared" si="25"/>
        <v>37.73333333</v>
      </c>
      <c r="R70" s="35">
        <f t="shared" si="29"/>
        <v>13.25088339</v>
      </c>
      <c r="S70" s="35">
        <f t="shared" si="30"/>
        <v>11.74911661</v>
      </c>
      <c r="U70" s="33">
        <v>20.0</v>
      </c>
      <c r="V70" s="35">
        <f t="shared" si="4"/>
        <v>6.749116608</v>
      </c>
      <c r="W70" s="35">
        <f t="shared" si="5"/>
        <v>37.73333333</v>
      </c>
      <c r="X70" s="35">
        <f t="shared" si="31"/>
        <v>6.749116608</v>
      </c>
      <c r="AE70" s="35">
        <f t="shared" si="7"/>
        <v>25</v>
      </c>
      <c r="AF70" s="11">
        <f t="shared" si="8"/>
        <v>20</v>
      </c>
      <c r="AG70" s="11">
        <f t="shared" si="9"/>
        <v>500</v>
      </c>
      <c r="AH70" s="11" t="str">
        <f t="shared" si="10"/>
        <v>1.92, 0.69</v>
      </c>
    </row>
    <row r="71">
      <c r="A71" s="31" t="s">
        <v>154</v>
      </c>
      <c r="B71" s="11">
        <v>119.0</v>
      </c>
      <c r="C71" s="11">
        <v>120.0</v>
      </c>
      <c r="D71" s="11" t="s">
        <v>387</v>
      </c>
      <c r="E71" s="16" t="s">
        <v>563</v>
      </c>
      <c r="F71" s="16">
        <v>3.0</v>
      </c>
      <c r="G71" s="16" t="s">
        <v>389</v>
      </c>
      <c r="H71" s="16" t="s">
        <v>564</v>
      </c>
      <c r="I71" s="36" t="s">
        <v>830</v>
      </c>
      <c r="J71" s="17"/>
      <c r="K71" s="37">
        <v>1.93</v>
      </c>
      <c r="L71" s="37">
        <v>1.73</v>
      </c>
      <c r="M71" s="12">
        <v>18.4</v>
      </c>
      <c r="N71" s="11">
        <v>18.3</v>
      </c>
      <c r="O71" s="11">
        <v>17.7</v>
      </c>
      <c r="Q71" s="35">
        <f t="shared" si="25"/>
        <v>18.13333333</v>
      </c>
      <c r="R71" s="38">
        <v>20.0</v>
      </c>
      <c r="S71" s="38">
        <v>0.0</v>
      </c>
      <c r="T71" s="31" t="s">
        <v>833</v>
      </c>
      <c r="U71" s="33">
        <v>20.0</v>
      </c>
      <c r="V71" s="35">
        <f t="shared" si="4"/>
        <v>0</v>
      </c>
      <c r="W71" s="35">
        <f t="shared" si="5"/>
        <v>18.13333333</v>
      </c>
      <c r="AE71" s="35">
        <f t="shared" si="7"/>
        <v>20</v>
      </c>
      <c r="AF71" s="35">
        <f t="shared" si="8"/>
        <v>18.13333333</v>
      </c>
      <c r="AG71" s="11">
        <f t="shared" si="9"/>
        <v>362.6666667</v>
      </c>
      <c r="AH71" s="11" t="str">
        <f t="shared" si="10"/>
        <v>1.93, 1.73</v>
      </c>
    </row>
    <row r="72">
      <c r="A72" s="31" t="s">
        <v>156</v>
      </c>
      <c r="B72" s="11">
        <v>121.0</v>
      </c>
      <c r="C72" s="11">
        <v>122.0</v>
      </c>
      <c r="D72" s="11" t="s">
        <v>387</v>
      </c>
      <c r="E72" s="16" t="s">
        <v>529</v>
      </c>
      <c r="F72" s="16">
        <v>3.0</v>
      </c>
      <c r="G72" s="16" t="s">
        <v>389</v>
      </c>
      <c r="H72" s="16" t="s">
        <v>530</v>
      </c>
      <c r="I72" s="36" t="s">
        <v>830</v>
      </c>
      <c r="J72" s="17"/>
      <c r="K72" s="37">
        <v>1.86</v>
      </c>
      <c r="L72" s="20">
        <v>1.16</v>
      </c>
      <c r="M72" s="12">
        <v>13.6</v>
      </c>
      <c r="N72" s="11">
        <v>14.3</v>
      </c>
      <c r="O72" s="11">
        <v>13.9</v>
      </c>
      <c r="Q72" s="35">
        <f t="shared" si="25"/>
        <v>13.93333333</v>
      </c>
      <c r="R72" s="38">
        <v>20.0</v>
      </c>
      <c r="S72" s="38">
        <v>0.0</v>
      </c>
      <c r="T72" s="31" t="s">
        <v>834</v>
      </c>
      <c r="U72" s="33">
        <v>20.0</v>
      </c>
      <c r="V72" s="35">
        <f t="shared" si="4"/>
        <v>0</v>
      </c>
      <c r="W72" s="35">
        <f t="shared" si="5"/>
        <v>13.93333333</v>
      </c>
      <c r="AE72" s="35">
        <f t="shared" si="7"/>
        <v>20</v>
      </c>
      <c r="AF72" s="35">
        <f t="shared" si="8"/>
        <v>13.93333333</v>
      </c>
      <c r="AG72" s="11">
        <f t="shared" si="9"/>
        <v>278.6666667</v>
      </c>
      <c r="AH72" s="11" t="str">
        <f t="shared" si="10"/>
        <v>1.86, 1.16</v>
      </c>
    </row>
    <row r="73">
      <c r="A73" s="31" t="s">
        <v>158</v>
      </c>
      <c r="B73" s="11">
        <v>124.0</v>
      </c>
      <c r="C73" s="11">
        <v>125.0</v>
      </c>
      <c r="D73" s="11" t="s">
        <v>387</v>
      </c>
      <c r="E73" s="16" t="s">
        <v>544</v>
      </c>
      <c r="F73" s="16">
        <v>3.0</v>
      </c>
      <c r="G73" s="16" t="s">
        <v>389</v>
      </c>
      <c r="H73" s="16" t="s">
        <v>545</v>
      </c>
      <c r="I73" s="36" t="s">
        <v>830</v>
      </c>
      <c r="J73" s="17"/>
      <c r="K73" s="37">
        <v>1.95</v>
      </c>
      <c r="L73" s="37">
        <v>2.16</v>
      </c>
      <c r="M73" s="12">
        <v>89.5</v>
      </c>
      <c r="N73" s="11">
        <v>92.6</v>
      </c>
      <c r="O73" s="11">
        <v>89.5</v>
      </c>
      <c r="Q73" s="35">
        <f t="shared" si="25"/>
        <v>90.53333333</v>
      </c>
      <c r="R73" s="35">
        <f>500/Q73</f>
        <v>5.522827688</v>
      </c>
      <c r="S73" s="35">
        <f>25-R73</f>
        <v>19.47717231</v>
      </c>
      <c r="U73" s="33">
        <v>20.0</v>
      </c>
      <c r="V73" s="35">
        <f t="shared" si="4"/>
        <v>14.47717231</v>
      </c>
      <c r="W73" s="35">
        <f t="shared" si="5"/>
        <v>90.53333333</v>
      </c>
      <c r="X73" s="35">
        <f>if(V73&gt;25,25,V73)</f>
        <v>14.47717231</v>
      </c>
      <c r="AE73" s="35">
        <f t="shared" si="7"/>
        <v>25</v>
      </c>
      <c r="AF73" s="11">
        <f t="shared" si="8"/>
        <v>20</v>
      </c>
      <c r="AG73" s="11">
        <f t="shared" si="9"/>
        <v>500</v>
      </c>
      <c r="AH73" s="11" t="str">
        <f t="shared" si="10"/>
        <v>1.95, 2.16</v>
      </c>
    </row>
    <row r="74">
      <c r="A74" s="31" t="s">
        <v>160</v>
      </c>
      <c r="B74" s="11">
        <v>126.0</v>
      </c>
      <c r="C74" s="11">
        <v>127.0</v>
      </c>
      <c r="D74" s="11" t="s">
        <v>387</v>
      </c>
      <c r="E74" s="16" t="s">
        <v>570</v>
      </c>
      <c r="F74" s="16">
        <v>3.0</v>
      </c>
      <c r="G74" s="16" t="s">
        <v>389</v>
      </c>
      <c r="H74" s="16" t="s">
        <v>571</v>
      </c>
      <c r="I74" s="36" t="s">
        <v>830</v>
      </c>
      <c r="J74" s="17"/>
      <c r="K74" s="37">
        <v>2.06</v>
      </c>
      <c r="L74" s="37">
        <v>1.92</v>
      </c>
      <c r="M74" s="12">
        <v>20.9</v>
      </c>
      <c r="N74" s="11">
        <v>21.5</v>
      </c>
      <c r="O74" s="11">
        <v>20.9</v>
      </c>
      <c r="Q74" s="35">
        <f t="shared" si="25"/>
        <v>21.1</v>
      </c>
      <c r="R74" s="38">
        <v>20.0</v>
      </c>
      <c r="S74" s="38">
        <v>0.0</v>
      </c>
      <c r="T74" s="31" t="s">
        <v>833</v>
      </c>
      <c r="U74" s="33">
        <v>20.0</v>
      </c>
      <c r="V74" s="35">
        <f t="shared" si="4"/>
        <v>0</v>
      </c>
      <c r="W74" s="35">
        <f t="shared" si="5"/>
        <v>21.1</v>
      </c>
      <c r="AE74" s="35">
        <f t="shared" si="7"/>
        <v>20</v>
      </c>
      <c r="AF74" s="11">
        <f t="shared" si="8"/>
        <v>20</v>
      </c>
      <c r="AG74" s="11">
        <f t="shared" si="9"/>
        <v>400</v>
      </c>
      <c r="AH74" s="11" t="str">
        <f t="shared" si="10"/>
        <v>2.06, 1.92</v>
      </c>
    </row>
    <row r="75">
      <c r="A75" s="31" t="s">
        <v>162</v>
      </c>
      <c r="B75" s="11">
        <v>130.0</v>
      </c>
      <c r="C75" s="11">
        <v>131.0</v>
      </c>
      <c r="D75" s="11" t="s">
        <v>387</v>
      </c>
      <c r="E75" s="16" t="s">
        <v>554</v>
      </c>
      <c r="F75" s="16">
        <v>3.0</v>
      </c>
      <c r="G75" s="16" t="s">
        <v>389</v>
      </c>
      <c r="H75" s="16" t="s">
        <v>555</v>
      </c>
      <c r="I75" s="36" t="s">
        <v>830</v>
      </c>
      <c r="J75" s="17"/>
      <c r="K75" s="37">
        <v>1.95</v>
      </c>
      <c r="L75" s="37">
        <v>1.52</v>
      </c>
      <c r="M75" s="12">
        <v>30.4</v>
      </c>
      <c r="N75" s="11">
        <v>31.3</v>
      </c>
      <c r="O75" s="11">
        <v>29.1</v>
      </c>
      <c r="P75" s="13"/>
      <c r="Q75" s="35">
        <f t="shared" si="25"/>
        <v>30.26666667</v>
      </c>
      <c r="R75" s="35">
        <f t="shared" ref="R75:R95" si="32">500/Q75</f>
        <v>16.51982379</v>
      </c>
      <c r="S75" s="35">
        <f t="shared" ref="S75:S95" si="33">25-R75</f>
        <v>8.480176211</v>
      </c>
      <c r="U75" s="33">
        <v>20.0</v>
      </c>
      <c r="V75" s="35">
        <f t="shared" si="4"/>
        <v>3.480176211</v>
      </c>
      <c r="W75" s="35">
        <f t="shared" si="5"/>
        <v>30.26666667</v>
      </c>
      <c r="X75" s="35">
        <f t="shared" ref="X75:X95" si="34">if(V75&gt;25,25,V75)</f>
        <v>3.480176211</v>
      </c>
      <c r="AE75" s="35">
        <f t="shared" si="7"/>
        <v>25</v>
      </c>
      <c r="AF75" s="11">
        <f t="shared" si="8"/>
        <v>20</v>
      </c>
      <c r="AG75" s="11">
        <f t="shared" si="9"/>
        <v>500</v>
      </c>
      <c r="AH75" s="11" t="str">
        <f t="shared" si="10"/>
        <v>1.95, 1.52</v>
      </c>
    </row>
    <row r="76">
      <c r="A76" s="31" t="s">
        <v>164</v>
      </c>
      <c r="B76" s="11">
        <v>131.0</v>
      </c>
      <c r="C76" s="11">
        <v>132.0</v>
      </c>
      <c r="D76" s="11" t="s">
        <v>387</v>
      </c>
      <c r="E76" s="16" t="s">
        <v>558</v>
      </c>
      <c r="F76" s="16">
        <v>3.0</v>
      </c>
      <c r="G76" s="16" t="s">
        <v>389</v>
      </c>
      <c r="H76" s="16" t="s">
        <v>559</v>
      </c>
      <c r="I76" s="36" t="s">
        <v>829</v>
      </c>
      <c r="J76" s="17"/>
      <c r="K76" s="37">
        <v>1.88</v>
      </c>
      <c r="L76" s="37">
        <v>1.82</v>
      </c>
      <c r="M76" s="12">
        <v>45.8</v>
      </c>
      <c r="N76" s="11">
        <v>46.3</v>
      </c>
      <c r="O76" s="11">
        <v>44.6</v>
      </c>
      <c r="Q76" s="35">
        <f t="shared" si="25"/>
        <v>45.56666667</v>
      </c>
      <c r="R76" s="35">
        <f t="shared" si="32"/>
        <v>10.97293343</v>
      </c>
      <c r="S76" s="35">
        <f t="shared" si="33"/>
        <v>14.02706657</v>
      </c>
      <c r="U76" s="33">
        <v>50.0</v>
      </c>
      <c r="V76" s="35">
        <f t="shared" si="4"/>
        <v>39.02706657</v>
      </c>
      <c r="W76" s="35">
        <f t="shared" si="5"/>
        <v>45.56666667</v>
      </c>
      <c r="X76" s="11">
        <f t="shared" si="34"/>
        <v>25</v>
      </c>
      <c r="AE76" s="35">
        <f t="shared" si="7"/>
        <v>25</v>
      </c>
      <c r="AF76" s="11">
        <f t="shared" si="8"/>
        <v>20</v>
      </c>
      <c r="AG76" s="11">
        <f t="shared" si="9"/>
        <v>500</v>
      </c>
      <c r="AH76" s="11" t="str">
        <f t="shared" si="10"/>
        <v>1.88, 1.82</v>
      </c>
    </row>
    <row r="77">
      <c r="A77" s="31" t="s">
        <v>166</v>
      </c>
      <c r="B77" s="11">
        <v>134.0</v>
      </c>
      <c r="C77" s="11">
        <v>135.0</v>
      </c>
      <c r="D77" s="11" t="s">
        <v>387</v>
      </c>
      <c r="E77" s="16" t="s">
        <v>600</v>
      </c>
      <c r="F77" s="16">
        <v>2.0</v>
      </c>
      <c r="G77" s="16" t="s">
        <v>389</v>
      </c>
      <c r="H77" s="16" t="s">
        <v>601</v>
      </c>
      <c r="I77" s="36" t="s">
        <v>830</v>
      </c>
      <c r="J77" s="17"/>
      <c r="K77" s="37">
        <v>1.93</v>
      </c>
      <c r="L77" s="37">
        <v>1.77</v>
      </c>
      <c r="M77" s="12">
        <v>35.9</v>
      </c>
      <c r="N77" s="11">
        <v>37.2</v>
      </c>
      <c r="O77" s="11">
        <v>35.2</v>
      </c>
      <c r="Q77" s="35">
        <f t="shared" si="25"/>
        <v>36.1</v>
      </c>
      <c r="R77" s="35">
        <f t="shared" si="32"/>
        <v>13.85041551</v>
      </c>
      <c r="S77" s="35">
        <f t="shared" si="33"/>
        <v>11.14958449</v>
      </c>
      <c r="U77" s="33">
        <v>20.0</v>
      </c>
      <c r="V77" s="35">
        <f t="shared" si="4"/>
        <v>6.149584488</v>
      </c>
      <c r="W77" s="35">
        <f t="shared" si="5"/>
        <v>36.1</v>
      </c>
      <c r="X77" s="35">
        <f t="shared" si="34"/>
        <v>6.149584488</v>
      </c>
      <c r="AE77" s="35">
        <f t="shared" si="7"/>
        <v>25</v>
      </c>
      <c r="AF77" s="11">
        <f t="shared" si="8"/>
        <v>20</v>
      </c>
      <c r="AG77" s="11">
        <f t="shared" si="9"/>
        <v>500</v>
      </c>
      <c r="AH77" s="11" t="str">
        <f t="shared" si="10"/>
        <v>1.93, 1.77</v>
      </c>
    </row>
    <row r="78">
      <c r="A78" s="31" t="s">
        <v>168</v>
      </c>
      <c r="B78" s="11">
        <v>135.0</v>
      </c>
      <c r="C78" s="11">
        <v>136.0</v>
      </c>
      <c r="D78" s="11" t="s">
        <v>387</v>
      </c>
      <c r="E78" s="22" t="s">
        <v>793</v>
      </c>
      <c r="F78" s="16">
        <v>2.0</v>
      </c>
      <c r="G78" s="16" t="s">
        <v>389</v>
      </c>
      <c r="H78" s="16" t="s">
        <v>796</v>
      </c>
      <c r="I78" s="36" t="s">
        <v>830</v>
      </c>
      <c r="J78" s="17"/>
      <c r="K78" s="37">
        <v>1.95</v>
      </c>
      <c r="L78" s="37">
        <v>1.83</v>
      </c>
      <c r="M78" s="12">
        <v>167.0</v>
      </c>
      <c r="N78" s="11">
        <v>174.0</v>
      </c>
      <c r="O78" s="11">
        <v>169.0</v>
      </c>
      <c r="Q78" s="35">
        <f t="shared" si="25"/>
        <v>170</v>
      </c>
      <c r="R78" s="35">
        <f t="shared" si="32"/>
        <v>2.941176471</v>
      </c>
      <c r="S78" s="35">
        <f t="shared" si="33"/>
        <v>22.05882353</v>
      </c>
      <c r="U78" s="33">
        <v>20.0</v>
      </c>
      <c r="V78" s="35">
        <f t="shared" si="4"/>
        <v>17.05882353</v>
      </c>
      <c r="W78" s="35">
        <f t="shared" si="5"/>
        <v>170</v>
      </c>
      <c r="X78" s="35">
        <f t="shared" si="34"/>
        <v>17.05882353</v>
      </c>
      <c r="AE78" s="35">
        <f t="shared" si="7"/>
        <v>25</v>
      </c>
      <c r="AF78" s="11">
        <f t="shared" si="8"/>
        <v>20</v>
      </c>
      <c r="AG78" s="11">
        <f t="shared" si="9"/>
        <v>500</v>
      </c>
      <c r="AH78" s="11" t="str">
        <f t="shared" si="10"/>
        <v>1.95, 1.83</v>
      </c>
    </row>
    <row r="79">
      <c r="A79" s="31" t="s">
        <v>170</v>
      </c>
      <c r="B79" s="11">
        <v>136.0</v>
      </c>
      <c r="C79" s="11">
        <v>137.0</v>
      </c>
      <c r="D79" s="11" t="s">
        <v>387</v>
      </c>
      <c r="E79" s="16" t="s">
        <v>459</v>
      </c>
      <c r="F79" s="16">
        <v>2.0</v>
      </c>
      <c r="G79" s="16" t="s">
        <v>389</v>
      </c>
      <c r="H79" s="16" t="s">
        <v>460</v>
      </c>
      <c r="I79" s="36" t="s">
        <v>830</v>
      </c>
      <c r="J79" s="17"/>
      <c r="K79" s="37">
        <v>1.94</v>
      </c>
      <c r="L79" s="37">
        <v>1.83</v>
      </c>
      <c r="M79" s="12">
        <v>72.9</v>
      </c>
      <c r="N79" s="11">
        <v>75.4</v>
      </c>
      <c r="O79" s="11">
        <v>73.8</v>
      </c>
      <c r="Q79" s="35">
        <f t="shared" si="25"/>
        <v>74.03333333</v>
      </c>
      <c r="R79" s="35">
        <f t="shared" si="32"/>
        <v>6.753714543</v>
      </c>
      <c r="S79" s="35">
        <f t="shared" si="33"/>
        <v>18.24628546</v>
      </c>
      <c r="U79" s="33">
        <v>20.0</v>
      </c>
      <c r="V79" s="35">
        <f t="shared" si="4"/>
        <v>13.24628546</v>
      </c>
      <c r="W79" s="35">
        <f t="shared" si="5"/>
        <v>74.03333333</v>
      </c>
      <c r="X79" s="35">
        <f t="shared" si="34"/>
        <v>13.24628546</v>
      </c>
      <c r="AE79" s="35">
        <f t="shared" si="7"/>
        <v>25</v>
      </c>
      <c r="AF79" s="11">
        <f t="shared" si="8"/>
        <v>20</v>
      </c>
      <c r="AG79" s="11">
        <f t="shared" si="9"/>
        <v>500</v>
      </c>
      <c r="AH79" s="11" t="str">
        <f t="shared" si="10"/>
        <v>1.94, 1.83</v>
      </c>
    </row>
    <row r="80">
      <c r="A80" s="31" t="s">
        <v>172</v>
      </c>
      <c r="B80" s="11">
        <v>142.0</v>
      </c>
      <c r="C80" s="11">
        <v>143.0</v>
      </c>
      <c r="D80" s="11" t="s">
        <v>387</v>
      </c>
      <c r="E80" s="16" t="s">
        <v>488</v>
      </c>
      <c r="F80" s="16">
        <v>2.0</v>
      </c>
      <c r="G80" s="16" t="s">
        <v>389</v>
      </c>
      <c r="H80" s="16" t="s">
        <v>489</v>
      </c>
      <c r="I80" s="36" t="s">
        <v>830</v>
      </c>
      <c r="J80" s="17"/>
      <c r="K80" s="37">
        <v>1.97</v>
      </c>
      <c r="L80" s="37">
        <v>2.14</v>
      </c>
      <c r="M80" s="12">
        <v>88.0</v>
      </c>
      <c r="N80" s="11">
        <v>91.3</v>
      </c>
      <c r="O80" s="11">
        <v>86.7</v>
      </c>
      <c r="Q80" s="35">
        <f t="shared" si="25"/>
        <v>88.66666667</v>
      </c>
      <c r="R80" s="35">
        <f t="shared" si="32"/>
        <v>5.639097744</v>
      </c>
      <c r="S80" s="35">
        <f t="shared" si="33"/>
        <v>19.36090226</v>
      </c>
      <c r="U80" s="33">
        <v>20.0</v>
      </c>
      <c r="V80" s="35">
        <f t="shared" si="4"/>
        <v>14.36090226</v>
      </c>
      <c r="W80" s="35">
        <f t="shared" si="5"/>
        <v>88.66666667</v>
      </c>
      <c r="X80" s="35">
        <f t="shared" si="34"/>
        <v>14.36090226</v>
      </c>
      <c r="AE80" s="35">
        <f t="shared" si="7"/>
        <v>25</v>
      </c>
      <c r="AF80" s="11">
        <f t="shared" si="8"/>
        <v>20</v>
      </c>
      <c r="AG80" s="11">
        <f t="shared" si="9"/>
        <v>500</v>
      </c>
      <c r="AH80" s="11" t="str">
        <f t="shared" si="10"/>
        <v>1.97, 2.14</v>
      </c>
    </row>
    <row r="81">
      <c r="A81" s="31" t="s">
        <v>174</v>
      </c>
      <c r="B81" s="11">
        <v>143.0</v>
      </c>
      <c r="C81" s="11">
        <v>144.0</v>
      </c>
      <c r="D81" s="11" t="s">
        <v>387</v>
      </c>
      <c r="E81" s="16" t="s">
        <v>425</v>
      </c>
      <c r="F81" s="16">
        <v>2.0</v>
      </c>
      <c r="G81" s="16" t="s">
        <v>389</v>
      </c>
      <c r="H81" s="16" t="s">
        <v>426</v>
      </c>
      <c r="I81" s="36" t="s">
        <v>830</v>
      </c>
      <c r="J81" s="17"/>
      <c r="K81" s="37">
        <v>2.0</v>
      </c>
      <c r="L81" s="37">
        <v>2.24</v>
      </c>
      <c r="M81" s="12">
        <v>77.2</v>
      </c>
      <c r="N81" s="11">
        <v>78.8</v>
      </c>
      <c r="O81" s="11">
        <v>74.8</v>
      </c>
      <c r="Q81" s="35">
        <f t="shared" si="25"/>
        <v>76.93333333</v>
      </c>
      <c r="R81" s="35">
        <f t="shared" si="32"/>
        <v>6.499133449</v>
      </c>
      <c r="S81" s="35">
        <f t="shared" si="33"/>
        <v>18.50086655</v>
      </c>
      <c r="U81" s="33">
        <v>20.0</v>
      </c>
      <c r="V81" s="35">
        <f t="shared" si="4"/>
        <v>13.50086655</v>
      </c>
      <c r="W81" s="35">
        <f t="shared" si="5"/>
        <v>76.93333333</v>
      </c>
      <c r="X81" s="35">
        <f t="shared" si="34"/>
        <v>13.50086655</v>
      </c>
      <c r="AE81" s="35">
        <f t="shared" si="7"/>
        <v>25</v>
      </c>
      <c r="AF81" s="11">
        <f t="shared" si="8"/>
        <v>20</v>
      </c>
      <c r="AG81" s="11">
        <f t="shared" si="9"/>
        <v>500</v>
      </c>
      <c r="AH81" s="11" t="str">
        <f t="shared" si="10"/>
        <v>2, 2.24</v>
      </c>
    </row>
    <row r="82">
      <c r="A82" s="31" t="s">
        <v>176</v>
      </c>
      <c r="B82" s="11">
        <v>144.0</v>
      </c>
      <c r="C82" s="11">
        <v>145.0</v>
      </c>
      <c r="D82" s="11" t="s">
        <v>387</v>
      </c>
      <c r="E82" s="22" t="s">
        <v>632</v>
      </c>
      <c r="F82" s="16">
        <v>2.0</v>
      </c>
      <c r="G82" s="16" t="s">
        <v>389</v>
      </c>
      <c r="H82" s="16" t="s">
        <v>634</v>
      </c>
      <c r="I82" s="36" t="s">
        <v>830</v>
      </c>
      <c r="J82" s="17"/>
      <c r="K82" s="37">
        <v>2.0</v>
      </c>
      <c r="L82" s="37">
        <v>2.21</v>
      </c>
      <c r="M82" s="12">
        <v>66.7</v>
      </c>
      <c r="N82" s="11">
        <v>66.9</v>
      </c>
      <c r="O82" s="11">
        <v>63.3</v>
      </c>
      <c r="Q82" s="35">
        <f t="shared" si="25"/>
        <v>65.63333333</v>
      </c>
      <c r="R82" s="35">
        <f t="shared" si="32"/>
        <v>7.618080244</v>
      </c>
      <c r="S82" s="35">
        <f t="shared" si="33"/>
        <v>17.38191976</v>
      </c>
      <c r="U82" s="33">
        <v>20.0</v>
      </c>
      <c r="V82" s="35">
        <f t="shared" si="4"/>
        <v>12.38191976</v>
      </c>
      <c r="W82" s="35">
        <f t="shared" si="5"/>
        <v>65.63333333</v>
      </c>
      <c r="X82" s="35">
        <f t="shared" si="34"/>
        <v>12.38191976</v>
      </c>
      <c r="AE82" s="35">
        <f t="shared" si="7"/>
        <v>25</v>
      </c>
      <c r="AF82" s="11">
        <f t="shared" si="8"/>
        <v>20</v>
      </c>
      <c r="AG82" s="11">
        <f t="shared" si="9"/>
        <v>500</v>
      </c>
      <c r="AH82" s="11" t="str">
        <f t="shared" si="10"/>
        <v>2, 2.21</v>
      </c>
    </row>
    <row r="83">
      <c r="A83" s="31" t="s">
        <v>178</v>
      </c>
      <c r="B83" s="11">
        <v>147.0</v>
      </c>
      <c r="C83" s="11">
        <v>148.0</v>
      </c>
      <c r="D83" s="11" t="s">
        <v>387</v>
      </c>
      <c r="E83" s="16" t="s">
        <v>441</v>
      </c>
      <c r="F83" s="16">
        <v>2.0</v>
      </c>
      <c r="G83" s="16" t="s">
        <v>389</v>
      </c>
      <c r="H83" s="16" t="s">
        <v>442</v>
      </c>
      <c r="I83" s="36" t="s">
        <v>830</v>
      </c>
      <c r="J83" s="17"/>
      <c r="K83" s="37">
        <v>1.93</v>
      </c>
      <c r="L83" s="37">
        <v>1.52</v>
      </c>
      <c r="M83" s="12">
        <v>64.7</v>
      </c>
      <c r="N83" s="11">
        <v>65.8</v>
      </c>
      <c r="O83" s="11">
        <v>64.5</v>
      </c>
      <c r="Q83" s="35">
        <f t="shared" si="25"/>
        <v>65</v>
      </c>
      <c r="R83" s="35">
        <f t="shared" si="32"/>
        <v>7.692307692</v>
      </c>
      <c r="S83" s="35">
        <f t="shared" si="33"/>
        <v>17.30769231</v>
      </c>
      <c r="U83" s="33">
        <v>20.0</v>
      </c>
      <c r="V83" s="35">
        <f t="shared" si="4"/>
        <v>12.30769231</v>
      </c>
      <c r="W83" s="35">
        <f t="shared" si="5"/>
        <v>65</v>
      </c>
      <c r="X83" s="35">
        <f t="shared" si="34"/>
        <v>12.30769231</v>
      </c>
      <c r="AE83" s="35">
        <f t="shared" si="7"/>
        <v>25</v>
      </c>
      <c r="AF83" s="11">
        <f t="shared" si="8"/>
        <v>20</v>
      </c>
      <c r="AG83" s="11">
        <f t="shared" si="9"/>
        <v>500</v>
      </c>
      <c r="AH83" s="11" t="str">
        <f t="shared" si="10"/>
        <v>1.93, 1.52</v>
      </c>
    </row>
    <row r="84">
      <c r="A84" s="31" t="s">
        <v>180</v>
      </c>
      <c r="B84" s="11">
        <v>148.0</v>
      </c>
      <c r="C84" s="11">
        <v>149.0</v>
      </c>
      <c r="D84" s="11" t="s">
        <v>387</v>
      </c>
      <c r="E84" s="16" t="s">
        <v>419</v>
      </c>
      <c r="F84" s="16">
        <v>2.0</v>
      </c>
      <c r="G84" s="16" t="s">
        <v>389</v>
      </c>
      <c r="H84" s="16" t="s">
        <v>420</v>
      </c>
      <c r="I84" s="36" t="s">
        <v>830</v>
      </c>
      <c r="J84" s="17"/>
      <c r="K84" s="37">
        <v>1.99</v>
      </c>
      <c r="L84" s="37">
        <v>2.37</v>
      </c>
      <c r="M84" s="12">
        <v>78.1</v>
      </c>
      <c r="N84" s="11">
        <v>79.3</v>
      </c>
      <c r="O84" s="11">
        <v>76.8</v>
      </c>
      <c r="P84" s="13"/>
      <c r="Q84" s="35">
        <f t="shared" si="25"/>
        <v>78.06666667</v>
      </c>
      <c r="R84" s="35">
        <f t="shared" si="32"/>
        <v>6.404782237</v>
      </c>
      <c r="S84" s="35">
        <f t="shared" si="33"/>
        <v>18.59521776</v>
      </c>
      <c r="U84" s="33">
        <v>20.0</v>
      </c>
      <c r="V84" s="35">
        <f t="shared" si="4"/>
        <v>13.59521776</v>
      </c>
      <c r="W84" s="35">
        <f t="shared" si="5"/>
        <v>78.06666667</v>
      </c>
      <c r="X84" s="35">
        <f t="shared" si="34"/>
        <v>13.59521776</v>
      </c>
      <c r="AE84" s="35">
        <f t="shared" si="7"/>
        <v>25</v>
      </c>
      <c r="AF84" s="11">
        <f t="shared" si="8"/>
        <v>20</v>
      </c>
      <c r="AG84" s="11">
        <f t="shared" si="9"/>
        <v>500</v>
      </c>
      <c r="AH84" s="11" t="str">
        <f t="shared" si="10"/>
        <v>1.99, 2.37</v>
      </c>
    </row>
    <row r="85">
      <c r="A85" s="31" t="s">
        <v>182</v>
      </c>
      <c r="B85" s="11">
        <v>149.0</v>
      </c>
      <c r="C85" s="11">
        <v>150.0</v>
      </c>
      <c r="D85" s="11" t="s">
        <v>387</v>
      </c>
      <c r="E85" s="16" t="s">
        <v>683</v>
      </c>
      <c r="F85" s="16">
        <v>2.0</v>
      </c>
      <c r="G85" s="16" t="s">
        <v>389</v>
      </c>
      <c r="H85" s="16" t="s">
        <v>684</v>
      </c>
      <c r="I85" s="36" t="s">
        <v>830</v>
      </c>
      <c r="J85" s="17"/>
      <c r="K85" s="37">
        <v>1.92</v>
      </c>
      <c r="L85" s="37">
        <v>1.75</v>
      </c>
      <c r="M85" s="12">
        <v>47.4</v>
      </c>
      <c r="N85" s="11">
        <v>48.3</v>
      </c>
      <c r="O85" s="11">
        <v>45.7</v>
      </c>
      <c r="Q85" s="35">
        <f t="shared" si="25"/>
        <v>47.13333333</v>
      </c>
      <c r="R85" s="35">
        <f t="shared" si="32"/>
        <v>10.60820368</v>
      </c>
      <c r="S85" s="35">
        <f t="shared" si="33"/>
        <v>14.39179632</v>
      </c>
      <c r="U85" s="33">
        <v>20.0</v>
      </c>
      <c r="V85" s="35">
        <f t="shared" si="4"/>
        <v>9.391796322</v>
      </c>
      <c r="W85" s="35">
        <f t="shared" si="5"/>
        <v>47.13333333</v>
      </c>
      <c r="X85" s="35">
        <f t="shared" si="34"/>
        <v>9.391796322</v>
      </c>
      <c r="AE85" s="35">
        <f t="shared" si="7"/>
        <v>25</v>
      </c>
      <c r="AF85" s="11">
        <f t="shared" si="8"/>
        <v>20</v>
      </c>
      <c r="AG85" s="11">
        <f t="shared" si="9"/>
        <v>500</v>
      </c>
      <c r="AH85" s="11" t="str">
        <f t="shared" si="10"/>
        <v>1.92, 1.75</v>
      </c>
    </row>
    <row r="86">
      <c r="A86" s="31" t="s">
        <v>184</v>
      </c>
      <c r="B86" s="11">
        <v>150.0</v>
      </c>
      <c r="C86" s="11">
        <v>151.0</v>
      </c>
      <c r="D86" s="11" t="s">
        <v>387</v>
      </c>
      <c r="E86" s="16" t="s">
        <v>403</v>
      </c>
      <c r="F86" s="16">
        <v>2.0</v>
      </c>
      <c r="G86" s="16" t="s">
        <v>389</v>
      </c>
      <c r="H86" s="16" t="s">
        <v>404</v>
      </c>
      <c r="I86" s="36" t="s">
        <v>830</v>
      </c>
      <c r="J86" s="17"/>
      <c r="K86" s="37">
        <v>1.98</v>
      </c>
      <c r="L86" s="37">
        <v>2.18</v>
      </c>
      <c r="M86" s="12">
        <v>59.3</v>
      </c>
      <c r="N86" s="11">
        <v>60.0</v>
      </c>
      <c r="O86" s="11">
        <v>58.6</v>
      </c>
      <c r="Q86" s="35">
        <f t="shared" si="25"/>
        <v>59.3</v>
      </c>
      <c r="R86" s="35">
        <f t="shared" si="32"/>
        <v>8.431703204</v>
      </c>
      <c r="S86" s="35">
        <f t="shared" si="33"/>
        <v>16.5682968</v>
      </c>
      <c r="U86" s="33">
        <v>20.0</v>
      </c>
      <c r="V86" s="35">
        <f t="shared" si="4"/>
        <v>11.5682968</v>
      </c>
      <c r="W86" s="35">
        <f t="shared" si="5"/>
        <v>59.3</v>
      </c>
      <c r="X86" s="35">
        <f t="shared" si="34"/>
        <v>11.5682968</v>
      </c>
      <c r="AE86" s="35">
        <f t="shared" si="7"/>
        <v>25</v>
      </c>
      <c r="AF86" s="11">
        <f t="shared" si="8"/>
        <v>20</v>
      </c>
      <c r="AG86" s="11">
        <f t="shared" si="9"/>
        <v>500</v>
      </c>
      <c r="AH86" s="11" t="str">
        <f t="shared" si="10"/>
        <v>1.98, 2.18</v>
      </c>
    </row>
    <row r="87">
      <c r="A87" s="31" t="s">
        <v>186</v>
      </c>
      <c r="B87" s="11">
        <v>151.0</v>
      </c>
      <c r="C87" s="11">
        <v>152.0</v>
      </c>
      <c r="D87" s="11" t="s">
        <v>387</v>
      </c>
      <c r="E87" s="16" t="s">
        <v>703</v>
      </c>
      <c r="F87" s="16">
        <v>2.0</v>
      </c>
      <c r="G87" s="16" t="s">
        <v>389</v>
      </c>
      <c r="H87" s="16" t="s">
        <v>704</v>
      </c>
      <c r="I87" s="36" t="s">
        <v>830</v>
      </c>
      <c r="J87" s="17"/>
      <c r="K87" s="37">
        <v>1.97</v>
      </c>
      <c r="L87" s="37">
        <v>1.99</v>
      </c>
      <c r="M87" s="12">
        <v>60.3</v>
      </c>
      <c r="N87" s="11">
        <v>60.2</v>
      </c>
      <c r="O87" s="11">
        <v>57.8</v>
      </c>
      <c r="Q87" s="35">
        <f t="shared" si="25"/>
        <v>59.43333333</v>
      </c>
      <c r="R87" s="35">
        <f t="shared" si="32"/>
        <v>8.412787437</v>
      </c>
      <c r="S87" s="35">
        <f t="shared" si="33"/>
        <v>16.58721256</v>
      </c>
      <c r="U87" s="33">
        <v>20.0</v>
      </c>
      <c r="V87" s="35">
        <f t="shared" si="4"/>
        <v>11.58721256</v>
      </c>
      <c r="W87" s="35">
        <f t="shared" si="5"/>
        <v>59.43333333</v>
      </c>
      <c r="X87" s="35">
        <f t="shared" si="34"/>
        <v>11.58721256</v>
      </c>
      <c r="AE87" s="35">
        <f t="shared" si="7"/>
        <v>25</v>
      </c>
      <c r="AF87" s="11">
        <f t="shared" si="8"/>
        <v>20</v>
      </c>
      <c r="AG87" s="11">
        <f t="shared" si="9"/>
        <v>500</v>
      </c>
      <c r="AH87" s="11" t="str">
        <f t="shared" si="10"/>
        <v>1.97, 1.99</v>
      </c>
    </row>
    <row r="88">
      <c r="A88" s="31" t="s">
        <v>188</v>
      </c>
      <c r="B88" s="11">
        <v>152.0</v>
      </c>
      <c r="C88" s="11">
        <v>153.0</v>
      </c>
      <c r="D88" s="11" t="s">
        <v>387</v>
      </c>
      <c r="E88" s="16" t="s">
        <v>443</v>
      </c>
      <c r="F88" s="16">
        <v>2.0</v>
      </c>
      <c r="G88" s="16" t="s">
        <v>389</v>
      </c>
      <c r="H88" s="16" t="s">
        <v>444</v>
      </c>
      <c r="I88" s="36" t="s">
        <v>829</v>
      </c>
      <c r="J88" s="17"/>
      <c r="K88" s="37">
        <v>1.91</v>
      </c>
      <c r="L88" s="37">
        <v>1.45</v>
      </c>
      <c r="M88" s="12">
        <v>123.0</v>
      </c>
      <c r="N88" s="11">
        <v>125.0</v>
      </c>
      <c r="O88" s="11">
        <v>121.0</v>
      </c>
      <c r="Q88" s="35">
        <f t="shared" si="25"/>
        <v>123</v>
      </c>
      <c r="R88" s="35">
        <f t="shared" si="32"/>
        <v>4.06504065</v>
      </c>
      <c r="S88" s="35">
        <f t="shared" si="33"/>
        <v>20.93495935</v>
      </c>
      <c r="U88" s="33">
        <v>50.0</v>
      </c>
      <c r="V88" s="35">
        <f t="shared" si="4"/>
        <v>45.93495935</v>
      </c>
      <c r="W88" s="35">
        <f t="shared" si="5"/>
        <v>123</v>
      </c>
      <c r="X88" s="11">
        <f t="shared" si="34"/>
        <v>25</v>
      </c>
      <c r="AE88" s="35">
        <f t="shared" si="7"/>
        <v>25</v>
      </c>
      <c r="AF88" s="11">
        <f t="shared" si="8"/>
        <v>20</v>
      </c>
      <c r="AG88" s="11">
        <f t="shared" si="9"/>
        <v>500</v>
      </c>
      <c r="AH88" s="11" t="str">
        <f t="shared" si="10"/>
        <v>1.91, 1.45</v>
      </c>
    </row>
    <row r="89">
      <c r="A89" s="31" t="s">
        <v>190</v>
      </c>
      <c r="B89" s="11">
        <v>153.0</v>
      </c>
      <c r="C89" s="11">
        <v>154.0</v>
      </c>
      <c r="D89" s="11" t="s">
        <v>387</v>
      </c>
      <c r="E89" s="16" t="s">
        <v>427</v>
      </c>
      <c r="F89" s="16" t="s">
        <v>428</v>
      </c>
      <c r="G89" s="16" t="s">
        <v>393</v>
      </c>
      <c r="H89" s="16" t="s">
        <v>431</v>
      </c>
      <c r="I89" s="16"/>
      <c r="J89" s="17"/>
      <c r="K89" s="37"/>
      <c r="L89" s="40"/>
      <c r="M89" s="12">
        <v>67.9</v>
      </c>
      <c r="N89" s="11">
        <v>68.1</v>
      </c>
      <c r="O89" s="11">
        <v>64.9</v>
      </c>
      <c r="Q89" s="35">
        <f t="shared" si="25"/>
        <v>66.96666667</v>
      </c>
      <c r="R89" s="35">
        <f t="shared" si="32"/>
        <v>7.466401195</v>
      </c>
      <c r="S89" s="35">
        <f t="shared" si="33"/>
        <v>17.53359881</v>
      </c>
      <c r="U89" s="33">
        <v>20.0</v>
      </c>
      <c r="V89" s="35">
        <f t="shared" si="4"/>
        <v>12.53359881</v>
      </c>
      <c r="W89" s="35">
        <f t="shared" si="5"/>
        <v>66.96666667</v>
      </c>
      <c r="X89" s="35">
        <f t="shared" si="34"/>
        <v>12.53359881</v>
      </c>
      <c r="AE89" s="35">
        <f t="shared" si="7"/>
        <v>25</v>
      </c>
      <c r="AF89" s="11">
        <f t="shared" si="8"/>
        <v>20</v>
      </c>
      <c r="AG89" s="11">
        <f t="shared" si="9"/>
        <v>500</v>
      </c>
      <c r="AH89" s="11" t="str">
        <f t="shared" si="10"/>
        <v>, </v>
      </c>
    </row>
    <row r="90">
      <c r="A90" s="31" t="s">
        <v>192</v>
      </c>
      <c r="B90" s="11">
        <v>155.0</v>
      </c>
      <c r="C90" s="11">
        <v>156.0</v>
      </c>
      <c r="D90" s="11" t="s">
        <v>387</v>
      </c>
      <c r="E90" s="16" t="s">
        <v>677</v>
      </c>
      <c r="F90" s="16">
        <v>2.0</v>
      </c>
      <c r="G90" s="16" t="s">
        <v>389</v>
      </c>
      <c r="H90" s="16" t="s">
        <v>679</v>
      </c>
      <c r="I90" s="36" t="s">
        <v>829</v>
      </c>
      <c r="J90" s="17"/>
      <c r="K90" s="37">
        <v>1.88</v>
      </c>
      <c r="L90" s="37">
        <v>1.49</v>
      </c>
      <c r="M90" s="12">
        <v>84.1</v>
      </c>
      <c r="N90" s="11">
        <v>84.1</v>
      </c>
      <c r="O90" s="11">
        <v>78.7</v>
      </c>
      <c r="Q90" s="35">
        <f t="shared" si="25"/>
        <v>82.3</v>
      </c>
      <c r="R90" s="35">
        <f t="shared" si="32"/>
        <v>6.075334143</v>
      </c>
      <c r="S90" s="35">
        <f t="shared" si="33"/>
        <v>18.92466586</v>
      </c>
      <c r="U90" s="33">
        <v>50.0</v>
      </c>
      <c r="V90" s="35">
        <f t="shared" si="4"/>
        <v>43.92466586</v>
      </c>
      <c r="W90" s="35">
        <f t="shared" si="5"/>
        <v>82.3</v>
      </c>
      <c r="X90" s="11">
        <f t="shared" si="34"/>
        <v>25</v>
      </c>
      <c r="AE90" s="35">
        <f t="shared" si="7"/>
        <v>25</v>
      </c>
      <c r="AF90" s="11">
        <f t="shared" si="8"/>
        <v>20</v>
      </c>
      <c r="AG90" s="11">
        <f t="shared" si="9"/>
        <v>500</v>
      </c>
      <c r="AH90" s="11" t="str">
        <f t="shared" si="10"/>
        <v>1.88, 1.49</v>
      </c>
    </row>
    <row r="91">
      <c r="A91" s="31" t="s">
        <v>194</v>
      </c>
      <c r="B91" s="11">
        <v>156.0</v>
      </c>
      <c r="C91" s="11">
        <v>157.0</v>
      </c>
      <c r="D91" s="11" t="s">
        <v>387</v>
      </c>
      <c r="E91" s="16" t="s">
        <v>464</v>
      </c>
      <c r="F91" s="16">
        <v>2.0</v>
      </c>
      <c r="G91" s="16" t="s">
        <v>389</v>
      </c>
      <c r="H91" s="16" t="s">
        <v>466</v>
      </c>
      <c r="I91" s="36" t="s">
        <v>829</v>
      </c>
      <c r="J91" s="17"/>
      <c r="K91" s="37">
        <v>1.9</v>
      </c>
      <c r="L91" s="37">
        <v>1.95</v>
      </c>
      <c r="M91" s="12">
        <v>78.4</v>
      </c>
      <c r="N91" s="11">
        <v>75.2</v>
      </c>
      <c r="O91" s="11">
        <v>70.9</v>
      </c>
      <c r="Q91" s="35">
        <f t="shared" si="25"/>
        <v>74.83333333</v>
      </c>
      <c r="R91" s="35">
        <f t="shared" si="32"/>
        <v>6.681514477</v>
      </c>
      <c r="S91" s="35">
        <f t="shared" si="33"/>
        <v>18.31848552</v>
      </c>
      <c r="U91" s="33">
        <v>50.0</v>
      </c>
      <c r="V91" s="35">
        <f t="shared" si="4"/>
        <v>43.31848552</v>
      </c>
      <c r="W91" s="35">
        <f t="shared" si="5"/>
        <v>74.83333333</v>
      </c>
      <c r="X91" s="11">
        <f t="shared" si="34"/>
        <v>25</v>
      </c>
      <c r="AE91" s="35">
        <f t="shared" si="7"/>
        <v>25</v>
      </c>
      <c r="AF91" s="11">
        <f t="shared" si="8"/>
        <v>20</v>
      </c>
      <c r="AG91" s="11">
        <f t="shared" si="9"/>
        <v>500</v>
      </c>
      <c r="AH91" s="11" t="str">
        <f t="shared" si="10"/>
        <v>1.9, 1.95</v>
      </c>
    </row>
    <row r="92">
      <c r="A92" s="31" t="s">
        <v>196</v>
      </c>
      <c r="B92" s="11">
        <v>157.0</v>
      </c>
      <c r="C92" s="11">
        <v>158.0</v>
      </c>
      <c r="D92" s="11" t="s">
        <v>387</v>
      </c>
      <c r="E92" s="19" t="s">
        <v>445</v>
      </c>
      <c r="F92" s="16">
        <v>2.0</v>
      </c>
      <c r="G92" s="16" t="s">
        <v>389</v>
      </c>
      <c r="H92" s="16" t="s">
        <v>446</v>
      </c>
      <c r="I92" s="36" t="s">
        <v>829</v>
      </c>
      <c r="J92" s="17"/>
      <c r="K92" s="37">
        <v>1.89</v>
      </c>
      <c r="L92" s="37">
        <v>1.77</v>
      </c>
      <c r="M92" s="12">
        <v>173.0</v>
      </c>
      <c r="N92" s="11">
        <v>177.0</v>
      </c>
      <c r="O92" s="11">
        <v>177.0</v>
      </c>
      <c r="P92" s="13"/>
      <c r="Q92" s="35">
        <f t="shared" si="25"/>
        <v>175.6666667</v>
      </c>
      <c r="R92" s="35">
        <f t="shared" si="32"/>
        <v>2.84629981</v>
      </c>
      <c r="S92" s="35">
        <f t="shared" si="33"/>
        <v>22.15370019</v>
      </c>
      <c r="U92" s="33">
        <v>50.0</v>
      </c>
      <c r="V92" s="35">
        <f t="shared" si="4"/>
        <v>47.15370019</v>
      </c>
      <c r="W92" s="35">
        <f t="shared" si="5"/>
        <v>175.6666667</v>
      </c>
      <c r="X92" s="11">
        <f t="shared" si="34"/>
        <v>25</v>
      </c>
      <c r="AE92" s="35">
        <f t="shared" si="7"/>
        <v>25</v>
      </c>
      <c r="AF92" s="11">
        <f t="shared" si="8"/>
        <v>20</v>
      </c>
      <c r="AG92" s="11">
        <f t="shared" si="9"/>
        <v>500</v>
      </c>
      <c r="AH92" s="11" t="str">
        <f t="shared" si="10"/>
        <v>1.89, 1.77</v>
      </c>
    </row>
    <row r="93">
      <c r="A93" s="31" t="s">
        <v>198</v>
      </c>
      <c r="B93" s="11">
        <v>158.0</v>
      </c>
      <c r="C93" s="11">
        <v>159.0</v>
      </c>
      <c r="D93" s="11" t="s">
        <v>387</v>
      </c>
      <c r="E93" s="16" t="s">
        <v>662</v>
      </c>
      <c r="F93" s="16">
        <v>2.0</v>
      </c>
      <c r="G93" s="16" t="s">
        <v>389</v>
      </c>
      <c r="H93" s="16" t="s">
        <v>663</v>
      </c>
      <c r="I93" s="16"/>
      <c r="J93" s="17"/>
      <c r="K93" s="37"/>
      <c r="L93" s="40"/>
      <c r="M93" s="12">
        <v>53.2</v>
      </c>
      <c r="N93" s="11">
        <v>55.4</v>
      </c>
      <c r="O93" s="11">
        <v>54.2</v>
      </c>
      <c r="Q93" s="35">
        <f t="shared" si="25"/>
        <v>54.26666667</v>
      </c>
      <c r="R93" s="35">
        <f t="shared" si="32"/>
        <v>9.213759214</v>
      </c>
      <c r="S93" s="35">
        <f t="shared" si="33"/>
        <v>15.78624079</v>
      </c>
      <c r="U93" s="33">
        <v>20.0</v>
      </c>
      <c r="V93" s="35">
        <f t="shared" si="4"/>
        <v>10.78624079</v>
      </c>
      <c r="W93" s="35">
        <f t="shared" si="5"/>
        <v>54.26666667</v>
      </c>
      <c r="X93" s="35">
        <f t="shared" si="34"/>
        <v>10.78624079</v>
      </c>
      <c r="AE93" s="35">
        <f t="shared" si="7"/>
        <v>25</v>
      </c>
      <c r="AF93" s="11">
        <f t="shared" si="8"/>
        <v>20</v>
      </c>
      <c r="AG93" s="11">
        <f t="shared" si="9"/>
        <v>500</v>
      </c>
      <c r="AH93" s="11" t="str">
        <f t="shared" si="10"/>
        <v>, </v>
      </c>
    </row>
    <row r="94">
      <c r="A94" s="31" t="s">
        <v>200</v>
      </c>
      <c r="B94" s="11">
        <v>159.0</v>
      </c>
      <c r="C94" s="11">
        <v>160.0</v>
      </c>
      <c r="D94" s="11" t="s">
        <v>387</v>
      </c>
      <c r="E94" s="16" t="s">
        <v>476</v>
      </c>
      <c r="F94" s="16">
        <v>2.0</v>
      </c>
      <c r="G94" s="16" t="s">
        <v>389</v>
      </c>
      <c r="H94" s="16" t="s">
        <v>477</v>
      </c>
      <c r="I94" s="36" t="s">
        <v>829</v>
      </c>
      <c r="J94" s="17"/>
      <c r="K94" s="37">
        <v>1.92</v>
      </c>
      <c r="L94" s="37">
        <v>1.71</v>
      </c>
      <c r="M94" s="12">
        <v>108.0</v>
      </c>
      <c r="N94" s="11">
        <v>110.0</v>
      </c>
      <c r="O94" s="11">
        <v>107.0</v>
      </c>
      <c r="Q94" s="35">
        <f t="shared" si="25"/>
        <v>108.3333333</v>
      </c>
      <c r="R94" s="35">
        <f t="shared" si="32"/>
        <v>4.615384615</v>
      </c>
      <c r="S94" s="35">
        <f t="shared" si="33"/>
        <v>20.38461538</v>
      </c>
      <c r="U94" s="33">
        <v>50.0</v>
      </c>
      <c r="V94" s="35">
        <f t="shared" si="4"/>
        <v>45.38461538</v>
      </c>
      <c r="W94" s="35">
        <f t="shared" si="5"/>
        <v>108.3333333</v>
      </c>
      <c r="X94" s="11">
        <f t="shared" si="34"/>
        <v>25</v>
      </c>
      <c r="AE94" s="35">
        <f t="shared" si="7"/>
        <v>25</v>
      </c>
      <c r="AF94" s="11">
        <f t="shared" si="8"/>
        <v>20</v>
      </c>
      <c r="AG94" s="11">
        <f t="shared" si="9"/>
        <v>500</v>
      </c>
      <c r="AH94" s="11" t="str">
        <f t="shared" si="10"/>
        <v>1.92, 1.71</v>
      </c>
    </row>
    <row r="95">
      <c r="A95" s="31" t="s">
        <v>202</v>
      </c>
      <c r="B95" s="11">
        <v>160.0</v>
      </c>
      <c r="C95" s="11">
        <v>161.0</v>
      </c>
      <c r="D95" s="11" t="s">
        <v>387</v>
      </c>
      <c r="E95" s="16" t="s">
        <v>614</v>
      </c>
      <c r="F95" s="16">
        <v>2.0</v>
      </c>
      <c r="G95" s="16" t="s">
        <v>389</v>
      </c>
      <c r="H95" s="16" t="s">
        <v>616</v>
      </c>
      <c r="I95" s="36" t="s">
        <v>829</v>
      </c>
      <c r="J95" s="17"/>
      <c r="K95" s="37">
        <v>1.91</v>
      </c>
      <c r="L95" s="37">
        <v>1.55</v>
      </c>
      <c r="M95" s="12">
        <v>95.1</v>
      </c>
      <c r="N95" s="11">
        <v>100.0</v>
      </c>
      <c r="O95" s="11">
        <v>97.6</v>
      </c>
      <c r="Q95" s="35">
        <f t="shared" si="25"/>
        <v>97.56666667</v>
      </c>
      <c r="R95" s="35">
        <f t="shared" si="32"/>
        <v>5.124701059</v>
      </c>
      <c r="S95" s="35">
        <f t="shared" si="33"/>
        <v>19.87529894</v>
      </c>
      <c r="U95" s="33">
        <v>50.0</v>
      </c>
      <c r="V95" s="35">
        <f t="shared" si="4"/>
        <v>44.87529894</v>
      </c>
      <c r="W95" s="35">
        <f t="shared" si="5"/>
        <v>97.56666667</v>
      </c>
      <c r="X95" s="11">
        <f t="shared" si="34"/>
        <v>25</v>
      </c>
      <c r="AE95" s="35">
        <f t="shared" si="7"/>
        <v>25</v>
      </c>
      <c r="AF95" s="11">
        <f t="shared" si="8"/>
        <v>20</v>
      </c>
      <c r="AG95" s="11">
        <f t="shared" si="9"/>
        <v>500</v>
      </c>
      <c r="AH95" s="11" t="str">
        <f t="shared" si="10"/>
        <v>1.91, 1.55</v>
      </c>
    </row>
    <row r="96">
      <c r="A96" s="31" t="s">
        <v>204</v>
      </c>
      <c r="B96" s="11">
        <v>161.0</v>
      </c>
      <c r="C96" s="11">
        <v>162.0</v>
      </c>
      <c r="D96" s="11" t="s">
        <v>387</v>
      </c>
      <c r="E96" s="19" t="s">
        <v>673</v>
      </c>
      <c r="F96" s="16">
        <v>2.0</v>
      </c>
      <c r="G96" s="16" t="s">
        <v>389</v>
      </c>
      <c r="H96" s="16" t="s">
        <v>674</v>
      </c>
      <c r="I96" s="16"/>
      <c r="J96" s="17"/>
      <c r="K96" s="37"/>
      <c r="L96" s="40"/>
      <c r="M96" s="12">
        <v>15.1</v>
      </c>
      <c r="N96" s="11">
        <v>15.3</v>
      </c>
      <c r="O96" s="11">
        <v>14.4</v>
      </c>
      <c r="Q96" s="35">
        <f t="shared" si="25"/>
        <v>14.93333333</v>
      </c>
      <c r="R96" s="38">
        <v>20.0</v>
      </c>
      <c r="S96" s="38">
        <v>0.0</v>
      </c>
      <c r="T96" s="31" t="s">
        <v>836</v>
      </c>
      <c r="U96" s="33">
        <v>20.0</v>
      </c>
      <c r="V96" s="35">
        <f t="shared" si="4"/>
        <v>0</v>
      </c>
      <c r="W96" s="35">
        <f t="shared" si="5"/>
        <v>14.93333333</v>
      </c>
      <c r="AE96" s="35">
        <f t="shared" si="7"/>
        <v>20</v>
      </c>
      <c r="AF96" s="35">
        <f t="shared" si="8"/>
        <v>14.93333333</v>
      </c>
      <c r="AG96" s="11">
        <f t="shared" si="9"/>
        <v>298.6666667</v>
      </c>
      <c r="AH96" s="11" t="str">
        <f t="shared" si="10"/>
        <v>, </v>
      </c>
    </row>
    <row r="97">
      <c r="A97" s="31" t="s">
        <v>206</v>
      </c>
      <c r="B97" s="11">
        <v>166.0</v>
      </c>
      <c r="C97" s="11">
        <v>167.0</v>
      </c>
      <c r="D97" s="11" t="s">
        <v>387</v>
      </c>
      <c r="E97" s="16" t="s">
        <v>661</v>
      </c>
      <c r="F97" s="16">
        <v>1.0</v>
      </c>
      <c r="G97" s="16" t="s">
        <v>389</v>
      </c>
      <c r="H97" s="11">
        <v>299.0</v>
      </c>
      <c r="J97" s="12"/>
      <c r="M97" s="12">
        <v>134.0</v>
      </c>
      <c r="N97" s="11">
        <v>148.0</v>
      </c>
      <c r="O97" s="11">
        <v>121.0</v>
      </c>
      <c r="Q97" s="35">
        <f t="shared" si="25"/>
        <v>134.3333333</v>
      </c>
      <c r="R97" s="35">
        <f t="shared" ref="R97:R99" si="35">500/Q97</f>
        <v>3.722084367</v>
      </c>
      <c r="S97" s="35">
        <f t="shared" ref="S97:S99" si="36">25-R97</f>
        <v>21.27791563</v>
      </c>
      <c r="U97" s="33">
        <v>20.0</v>
      </c>
      <c r="V97" s="35">
        <f t="shared" si="4"/>
        <v>16.27791563</v>
      </c>
      <c r="W97" s="35">
        <f t="shared" si="5"/>
        <v>134.3333333</v>
      </c>
      <c r="X97" s="35">
        <f t="shared" ref="X97:X99" si="37">if(V97&gt;25,25,V97)</f>
        <v>16.27791563</v>
      </c>
      <c r="AE97" s="35">
        <f t="shared" si="7"/>
        <v>25</v>
      </c>
      <c r="AF97" s="11">
        <f t="shared" si="8"/>
        <v>20</v>
      </c>
      <c r="AG97" s="11">
        <f t="shared" si="9"/>
        <v>500</v>
      </c>
      <c r="AH97" s="11" t="str">
        <f t="shared" si="10"/>
        <v>, </v>
      </c>
    </row>
    <row r="98">
      <c r="A98" s="31" t="s">
        <v>208</v>
      </c>
      <c r="B98" s="11">
        <v>169.0</v>
      </c>
      <c r="C98" s="11">
        <v>170.0</v>
      </c>
      <c r="D98" s="11" t="s">
        <v>387</v>
      </c>
      <c r="E98" s="16" t="s">
        <v>402</v>
      </c>
      <c r="F98" s="16">
        <v>1.0</v>
      </c>
      <c r="G98" s="16" t="s">
        <v>389</v>
      </c>
      <c r="H98" s="11">
        <v>302.0</v>
      </c>
      <c r="I98" s="31" t="s">
        <v>829</v>
      </c>
      <c r="J98" s="12"/>
      <c r="K98" s="37">
        <v>1.9</v>
      </c>
      <c r="L98" s="37">
        <v>1.56</v>
      </c>
      <c r="M98" s="12">
        <v>82.7</v>
      </c>
      <c r="N98" s="11">
        <v>70.8</v>
      </c>
      <c r="O98" s="11">
        <v>68.6</v>
      </c>
      <c r="Q98" s="35">
        <f t="shared" si="25"/>
        <v>74.03333333</v>
      </c>
      <c r="R98" s="35">
        <f t="shared" si="35"/>
        <v>6.753714543</v>
      </c>
      <c r="S98" s="35">
        <f t="shared" si="36"/>
        <v>18.24628546</v>
      </c>
      <c r="U98" s="33">
        <v>50.0</v>
      </c>
      <c r="V98" s="35">
        <f t="shared" si="4"/>
        <v>43.24628546</v>
      </c>
      <c r="W98" s="35">
        <f t="shared" si="5"/>
        <v>74.03333333</v>
      </c>
      <c r="X98" s="11">
        <f t="shared" si="37"/>
        <v>25</v>
      </c>
      <c r="AE98" s="35">
        <f t="shared" si="7"/>
        <v>25</v>
      </c>
      <c r="AF98" s="11">
        <f t="shared" si="8"/>
        <v>20</v>
      </c>
      <c r="AG98" s="11">
        <f t="shared" si="9"/>
        <v>500</v>
      </c>
      <c r="AH98" s="11" t="str">
        <f t="shared" si="10"/>
        <v>1.9, 1.56</v>
      </c>
    </row>
    <row r="99">
      <c r="A99" s="31" t="s">
        <v>210</v>
      </c>
      <c r="B99" s="11">
        <v>171.0</v>
      </c>
      <c r="C99" s="11">
        <v>172.0</v>
      </c>
      <c r="D99" s="11" t="s">
        <v>387</v>
      </c>
      <c r="E99" s="16" t="s">
        <v>725</v>
      </c>
      <c r="F99" s="16">
        <v>1.0</v>
      </c>
      <c r="G99" s="16" t="s">
        <v>389</v>
      </c>
      <c r="H99" s="11">
        <v>304.0</v>
      </c>
      <c r="I99" s="31" t="s">
        <v>837</v>
      </c>
      <c r="J99" s="12"/>
      <c r="M99" s="12">
        <v>41.5</v>
      </c>
      <c r="N99" s="11">
        <v>42.8</v>
      </c>
      <c r="O99" s="11">
        <v>40.4</v>
      </c>
      <c r="Q99" s="35">
        <f t="shared" si="25"/>
        <v>41.56666667</v>
      </c>
      <c r="R99" s="35">
        <f t="shared" si="35"/>
        <v>12.02886929</v>
      </c>
      <c r="S99" s="35">
        <f t="shared" si="36"/>
        <v>12.97113071</v>
      </c>
      <c r="U99" s="33">
        <v>20.0</v>
      </c>
      <c r="V99" s="35">
        <f t="shared" si="4"/>
        <v>7.971130714</v>
      </c>
      <c r="W99" s="35">
        <f t="shared" si="5"/>
        <v>41.56666667</v>
      </c>
      <c r="X99" s="35">
        <f t="shared" si="37"/>
        <v>7.971130714</v>
      </c>
      <c r="AE99" s="35">
        <f t="shared" si="7"/>
        <v>25</v>
      </c>
      <c r="AF99" s="11">
        <f t="shared" si="8"/>
        <v>20</v>
      </c>
      <c r="AG99" s="11">
        <f t="shared" si="9"/>
        <v>500</v>
      </c>
      <c r="AH99" s="11" t="str">
        <f t="shared" si="10"/>
        <v>, </v>
      </c>
    </row>
    <row r="100">
      <c r="A100" s="31" t="s">
        <v>212</v>
      </c>
      <c r="B100" s="11">
        <v>174.0</v>
      </c>
      <c r="C100" s="11">
        <v>175.0</v>
      </c>
      <c r="D100" s="11" t="s">
        <v>387</v>
      </c>
      <c r="E100" s="16" t="s">
        <v>647</v>
      </c>
      <c r="F100" s="16">
        <v>1.0</v>
      </c>
      <c r="G100" s="16" t="s">
        <v>389</v>
      </c>
      <c r="H100" s="11">
        <v>307.0</v>
      </c>
      <c r="I100" s="31" t="s">
        <v>837</v>
      </c>
      <c r="J100" s="12"/>
      <c r="M100" s="12">
        <v>20.7</v>
      </c>
      <c r="N100" s="11">
        <v>20.7</v>
      </c>
      <c r="O100" s="11">
        <v>19.5</v>
      </c>
      <c r="Q100" s="35">
        <f t="shared" si="25"/>
        <v>20.3</v>
      </c>
      <c r="R100" s="38">
        <v>20.0</v>
      </c>
      <c r="S100" s="38">
        <v>0.0</v>
      </c>
      <c r="T100" s="31" t="s">
        <v>833</v>
      </c>
      <c r="U100" s="33">
        <v>20.0</v>
      </c>
      <c r="V100" s="35">
        <f t="shared" si="4"/>
        <v>0</v>
      </c>
      <c r="W100" s="35">
        <f t="shared" si="5"/>
        <v>20.3</v>
      </c>
      <c r="AE100" s="35">
        <f t="shared" si="7"/>
        <v>20</v>
      </c>
      <c r="AF100" s="11">
        <f t="shared" si="8"/>
        <v>20</v>
      </c>
      <c r="AG100" s="11">
        <f t="shared" si="9"/>
        <v>400</v>
      </c>
      <c r="AH100" s="11" t="str">
        <f t="shared" si="10"/>
        <v>, </v>
      </c>
    </row>
    <row r="101">
      <c r="A101" s="31" t="s">
        <v>214</v>
      </c>
      <c r="B101" s="11">
        <v>176.0</v>
      </c>
      <c r="C101" s="11">
        <v>177.0</v>
      </c>
      <c r="D101" s="11" t="s">
        <v>387</v>
      </c>
      <c r="E101" s="16" t="s">
        <v>401</v>
      </c>
      <c r="F101" s="16">
        <v>1.0</v>
      </c>
      <c r="G101" s="16" t="s">
        <v>389</v>
      </c>
      <c r="H101" s="11">
        <v>309.0</v>
      </c>
      <c r="I101" s="31" t="s">
        <v>829</v>
      </c>
      <c r="J101" s="12"/>
      <c r="K101" s="37">
        <v>1.9</v>
      </c>
      <c r="L101" s="37">
        <v>1.95</v>
      </c>
      <c r="M101" s="12">
        <v>35.8</v>
      </c>
      <c r="N101" s="11">
        <v>36.6</v>
      </c>
      <c r="O101" s="11">
        <v>35.2</v>
      </c>
      <c r="P101" s="13"/>
      <c r="Q101" s="35">
        <f t="shared" si="25"/>
        <v>35.86666667</v>
      </c>
      <c r="R101" s="35">
        <f t="shared" ref="R101:R102" si="38">500/Q101</f>
        <v>13.94052045</v>
      </c>
      <c r="S101" s="35">
        <f t="shared" ref="S101:S109" si="39">25-R101</f>
        <v>11.05947955</v>
      </c>
      <c r="U101" s="33">
        <v>50.0</v>
      </c>
      <c r="V101" s="35">
        <f t="shared" si="4"/>
        <v>36.05947955</v>
      </c>
      <c r="W101" s="35">
        <f t="shared" si="5"/>
        <v>35.86666667</v>
      </c>
      <c r="X101" s="11">
        <f t="shared" ref="X101:X105" si="40">if(V101&gt;25,25,V101)</f>
        <v>25</v>
      </c>
      <c r="AE101" s="35">
        <f t="shared" si="7"/>
        <v>25</v>
      </c>
      <c r="AF101" s="11">
        <f t="shared" si="8"/>
        <v>20</v>
      </c>
      <c r="AG101" s="11">
        <f t="shared" si="9"/>
        <v>500</v>
      </c>
      <c r="AH101" s="11" t="str">
        <f t="shared" si="10"/>
        <v>1.9, 1.95</v>
      </c>
    </row>
    <row r="102">
      <c r="A102" s="31" t="s">
        <v>216</v>
      </c>
      <c r="B102" s="11">
        <v>178.0</v>
      </c>
      <c r="C102" s="11">
        <v>179.0</v>
      </c>
      <c r="D102" s="11" t="s">
        <v>387</v>
      </c>
      <c r="E102" s="16" t="s">
        <v>696</v>
      </c>
      <c r="F102" s="16">
        <v>1.0</v>
      </c>
      <c r="G102" s="16" t="s">
        <v>389</v>
      </c>
      <c r="H102" s="11">
        <v>311.0</v>
      </c>
      <c r="I102" s="31" t="s">
        <v>829</v>
      </c>
      <c r="J102" s="12"/>
      <c r="K102" s="37">
        <v>1.94</v>
      </c>
      <c r="L102" s="37">
        <v>2.17</v>
      </c>
      <c r="M102" s="12">
        <v>58.5</v>
      </c>
      <c r="N102" s="11">
        <v>75.2</v>
      </c>
      <c r="O102" s="11">
        <v>67.3</v>
      </c>
      <c r="Q102" s="35">
        <f t="shared" si="25"/>
        <v>67</v>
      </c>
      <c r="R102" s="35">
        <f t="shared" si="38"/>
        <v>7.462686567</v>
      </c>
      <c r="S102" s="35">
        <f t="shared" si="39"/>
        <v>17.53731343</v>
      </c>
      <c r="U102" s="33">
        <v>50.0</v>
      </c>
      <c r="V102" s="35">
        <f t="shared" si="4"/>
        <v>42.53731343</v>
      </c>
      <c r="W102" s="35">
        <f t="shared" si="5"/>
        <v>67</v>
      </c>
      <c r="X102" s="11">
        <f t="shared" si="40"/>
        <v>25</v>
      </c>
      <c r="AE102" s="35">
        <f t="shared" si="7"/>
        <v>25</v>
      </c>
      <c r="AF102" s="11">
        <f t="shared" si="8"/>
        <v>20</v>
      </c>
      <c r="AG102" s="11">
        <f t="shared" si="9"/>
        <v>500</v>
      </c>
      <c r="AH102" s="11" t="str">
        <f t="shared" si="10"/>
        <v>1.94, 2.17</v>
      </c>
    </row>
    <row r="103">
      <c r="A103" s="31" t="s">
        <v>218</v>
      </c>
      <c r="B103" s="11">
        <v>180.0</v>
      </c>
      <c r="C103" s="11">
        <v>181.0</v>
      </c>
      <c r="D103" s="11" t="s">
        <v>387</v>
      </c>
      <c r="E103" s="19" t="s">
        <v>726</v>
      </c>
      <c r="F103" s="16">
        <v>1.0</v>
      </c>
      <c r="G103" s="16" t="s">
        <v>389</v>
      </c>
      <c r="H103" s="11">
        <v>313.0</v>
      </c>
      <c r="I103" s="31" t="s">
        <v>829</v>
      </c>
      <c r="J103" s="12"/>
      <c r="K103" s="37">
        <v>1.94</v>
      </c>
      <c r="L103" s="37">
        <v>2.02</v>
      </c>
      <c r="M103" s="12">
        <v>2.0</v>
      </c>
      <c r="N103" s="11">
        <v>3.01</v>
      </c>
      <c r="O103" s="11">
        <v>2.76</v>
      </c>
      <c r="Q103" s="35">
        <f t="shared" si="25"/>
        <v>2.59</v>
      </c>
      <c r="R103" s="38">
        <v>25.0</v>
      </c>
      <c r="S103" s="35">
        <f t="shared" si="39"/>
        <v>0</v>
      </c>
      <c r="T103" s="31" t="s">
        <v>838</v>
      </c>
      <c r="U103" s="33">
        <v>50.0</v>
      </c>
      <c r="V103" s="35">
        <f t="shared" si="4"/>
        <v>25</v>
      </c>
      <c r="W103" s="35">
        <f t="shared" si="5"/>
        <v>2.59</v>
      </c>
      <c r="X103" s="39">
        <f t="shared" si="40"/>
        <v>25</v>
      </c>
      <c r="AE103" s="35">
        <f t="shared" si="7"/>
        <v>25</v>
      </c>
      <c r="AF103" s="35">
        <f t="shared" si="8"/>
        <v>2.59</v>
      </c>
      <c r="AG103" s="11">
        <f t="shared" si="9"/>
        <v>64.75</v>
      </c>
      <c r="AH103" s="11" t="str">
        <f t="shared" si="10"/>
        <v>1.94, 2.02</v>
      </c>
    </row>
    <row r="104">
      <c r="A104" s="31" t="s">
        <v>220</v>
      </c>
      <c r="B104" s="11">
        <v>181.0</v>
      </c>
      <c r="C104" s="11">
        <v>182.0</v>
      </c>
      <c r="D104" s="11" t="s">
        <v>387</v>
      </c>
      <c r="E104" s="16" t="s">
        <v>744</v>
      </c>
      <c r="F104" s="16">
        <v>1.0</v>
      </c>
      <c r="G104" s="16" t="s">
        <v>389</v>
      </c>
      <c r="H104" s="11">
        <v>314.0</v>
      </c>
      <c r="I104" s="31" t="s">
        <v>829</v>
      </c>
      <c r="J104" s="12"/>
      <c r="K104" s="37">
        <v>1.95</v>
      </c>
      <c r="L104" s="37">
        <v>2.14</v>
      </c>
      <c r="M104" s="12">
        <v>70.5</v>
      </c>
      <c r="N104" s="11">
        <v>81.6</v>
      </c>
      <c r="O104" s="11">
        <v>66.8</v>
      </c>
      <c r="Q104" s="35">
        <f t="shared" si="25"/>
        <v>72.96666667</v>
      </c>
      <c r="R104" s="35">
        <f t="shared" ref="R104:R105" si="41">500/Q104</f>
        <v>6.852444038</v>
      </c>
      <c r="S104" s="35">
        <f t="shared" si="39"/>
        <v>18.14755596</v>
      </c>
      <c r="U104" s="33">
        <v>50.0</v>
      </c>
      <c r="V104" s="35">
        <f t="shared" si="4"/>
        <v>43.14755596</v>
      </c>
      <c r="W104" s="35">
        <f t="shared" si="5"/>
        <v>72.96666667</v>
      </c>
      <c r="X104" s="11">
        <f t="shared" si="40"/>
        <v>25</v>
      </c>
      <c r="AE104" s="35">
        <f t="shared" si="7"/>
        <v>25</v>
      </c>
      <c r="AF104" s="11">
        <f t="shared" si="8"/>
        <v>20</v>
      </c>
      <c r="AG104" s="11">
        <f t="shared" si="9"/>
        <v>500</v>
      </c>
      <c r="AH104" s="11" t="str">
        <f t="shared" si="10"/>
        <v>1.95, 2.14</v>
      </c>
    </row>
    <row r="105">
      <c r="A105" s="31" t="s">
        <v>222</v>
      </c>
      <c r="B105" s="11">
        <v>185.0</v>
      </c>
      <c r="C105" s="11">
        <v>186.0</v>
      </c>
      <c r="D105" s="11" t="s">
        <v>387</v>
      </c>
      <c r="E105" s="16" t="s">
        <v>702</v>
      </c>
      <c r="F105" s="16">
        <v>1.0</v>
      </c>
      <c r="G105" s="16" t="s">
        <v>389</v>
      </c>
      <c r="H105" s="11">
        <v>318.0</v>
      </c>
      <c r="I105" s="31" t="s">
        <v>829</v>
      </c>
      <c r="J105" s="32"/>
      <c r="K105" s="37">
        <v>1.9</v>
      </c>
      <c r="L105" s="37">
        <v>1.74</v>
      </c>
      <c r="M105" s="12">
        <v>46.1</v>
      </c>
      <c r="N105" s="11">
        <v>44.3</v>
      </c>
      <c r="O105" s="11">
        <v>40.9</v>
      </c>
      <c r="Q105" s="35">
        <f t="shared" si="25"/>
        <v>43.76666667</v>
      </c>
      <c r="R105" s="35">
        <f t="shared" si="41"/>
        <v>11.42421935</v>
      </c>
      <c r="S105" s="35">
        <f t="shared" si="39"/>
        <v>13.57578065</v>
      </c>
      <c r="U105" s="33">
        <v>50.0</v>
      </c>
      <c r="V105" s="35">
        <f t="shared" si="4"/>
        <v>38.57578065</v>
      </c>
      <c r="W105" s="35">
        <f t="shared" si="5"/>
        <v>43.76666667</v>
      </c>
      <c r="X105" s="11">
        <f t="shared" si="40"/>
        <v>25</v>
      </c>
      <c r="AE105" s="35">
        <f t="shared" si="7"/>
        <v>25</v>
      </c>
      <c r="AF105" s="11">
        <f t="shared" si="8"/>
        <v>20</v>
      </c>
      <c r="AG105" s="11">
        <f t="shared" si="9"/>
        <v>500</v>
      </c>
      <c r="AH105" s="11" t="str">
        <f t="shared" si="10"/>
        <v>1.9, 1.74</v>
      </c>
    </row>
    <row r="106">
      <c r="A106" s="31" t="s">
        <v>224</v>
      </c>
      <c r="B106" s="11">
        <v>186.0</v>
      </c>
      <c r="E106" s="16" t="s">
        <v>480</v>
      </c>
      <c r="H106" s="11" t="s">
        <v>481</v>
      </c>
      <c r="J106" s="12">
        <v>27.14</v>
      </c>
      <c r="K106" s="11">
        <v>1.97</v>
      </c>
      <c r="L106" s="11">
        <v>1.42</v>
      </c>
      <c r="M106" s="12">
        <v>12.7</v>
      </c>
      <c r="N106" s="11">
        <v>13.4</v>
      </c>
      <c r="O106" s="11">
        <v>13.2</v>
      </c>
      <c r="P106" s="11">
        <v>14.3</v>
      </c>
      <c r="Q106" s="35">
        <f t="shared" ref="Q106:Q144" si="42">AVERAGE(N106:P106)</f>
        <v>13.63333333</v>
      </c>
      <c r="R106" s="38">
        <v>25.0</v>
      </c>
      <c r="S106" s="35">
        <f t="shared" si="39"/>
        <v>0</v>
      </c>
      <c r="T106" s="31" t="s">
        <v>838</v>
      </c>
      <c r="U106" s="33">
        <v>20.0</v>
      </c>
      <c r="V106" s="31">
        <v>0.0</v>
      </c>
      <c r="W106" s="35">
        <f t="shared" si="5"/>
        <v>13.4</v>
      </c>
      <c r="AE106" s="35">
        <f t="shared" si="7"/>
        <v>25</v>
      </c>
      <c r="AF106" s="35">
        <f t="shared" si="8"/>
        <v>13.63333333</v>
      </c>
      <c r="AG106" s="11">
        <f t="shared" si="9"/>
        <v>340.8333333</v>
      </c>
      <c r="AH106" s="11" t="str">
        <f t="shared" si="10"/>
        <v>1.97, 1.42</v>
      </c>
    </row>
    <row r="107">
      <c r="A107" s="31" t="s">
        <v>226</v>
      </c>
      <c r="B107" s="11">
        <v>187.0</v>
      </c>
      <c r="E107" s="16" t="s">
        <v>474</v>
      </c>
      <c r="H107" s="11" t="s">
        <v>475</v>
      </c>
      <c r="I107" s="36" t="s">
        <v>830</v>
      </c>
      <c r="J107" s="12">
        <v>113.1</v>
      </c>
      <c r="K107" s="11">
        <v>1.91</v>
      </c>
      <c r="L107" s="11">
        <v>2.16</v>
      </c>
      <c r="M107" s="12">
        <v>50.3</v>
      </c>
      <c r="N107" s="11">
        <v>57.7</v>
      </c>
      <c r="O107" s="11">
        <v>58.2</v>
      </c>
      <c r="P107" s="11">
        <v>60.1</v>
      </c>
      <c r="Q107" s="35">
        <f t="shared" si="42"/>
        <v>58.66666667</v>
      </c>
      <c r="R107" s="35">
        <f t="shared" ref="R107:R109" si="43">500/Q107</f>
        <v>8.522727273</v>
      </c>
      <c r="S107" s="35">
        <f t="shared" si="39"/>
        <v>16.47727273</v>
      </c>
      <c r="U107" s="33">
        <v>20.0</v>
      </c>
      <c r="V107" s="35">
        <f t="shared" ref="V107:V181" si="44">U107-R107</f>
        <v>11.47727273</v>
      </c>
      <c r="W107" s="35">
        <f t="shared" si="5"/>
        <v>56.575</v>
      </c>
      <c r="X107" s="35">
        <f t="shared" ref="X107:X109" si="45">if(V107&gt;25,25,V107)</f>
        <v>11.47727273</v>
      </c>
      <c r="AE107" s="35">
        <f t="shared" si="7"/>
        <v>25</v>
      </c>
      <c r="AF107" s="11">
        <f t="shared" si="8"/>
        <v>20</v>
      </c>
      <c r="AG107" s="11">
        <f t="shared" si="9"/>
        <v>500</v>
      </c>
      <c r="AH107" s="11" t="str">
        <f t="shared" si="10"/>
        <v>1.91, 2.16</v>
      </c>
    </row>
    <row r="108">
      <c r="A108" s="31" t="s">
        <v>228</v>
      </c>
      <c r="B108" s="11">
        <v>188.0</v>
      </c>
      <c r="E108" s="16" t="s">
        <v>470</v>
      </c>
      <c r="H108" s="11" t="s">
        <v>471</v>
      </c>
      <c r="I108" s="36" t="s">
        <v>830</v>
      </c>
      <c r="J108" s="12">
        <v>134.1</v>
      </c>
      <c r="K108" s="11">
        <v>1.91</v>
      </c>
      <c r="L108" s="11">
        <v>2.22</v>
      </c>
      <c r="M108" s="12">
        <v>55.3</v>
      </c>
      <c r="N108" s="11">
        <v>64.6</v>
      </c>
      <c r="O108" s="11">
        <v>65.2</v>
      </c>
      <c r="P108" s="11">
        <v>67.6</v>
      </c>
      <c r="Q108" s="35">
        <f t="shared" si="42"/>
        <v>65.8</v>
      </c>
      <c r="R108" s="35">
        <f t="shared" si="43"/>
        <v>7.598784195</v>
      </c>
      <c r="S108" s="35">
        <f t="shared" si="39"/>
        <v>17.40121581</v>
      </c>
      <c r="U108" s="33">
        <v>20.0</v>
      </c>
      <c r="V108" s="35">
        <f t="shared" si="44"/>
        <v>12.40121581</v>
      </c>
      <c r="W108" s="35">
        <f t="shared" si="5"/>
        <v>63.175</v>
      </c>
      <c r="X108" s="35">
        <f t="shared" si="45"/>
        <v>12.40121581</v>
      </c>
      <c r="AE108" s="35">
        <f t="shared" si="7"/>
        <v>25</v>
      </c>
      <c r="AF108" s="11">
        <f t="shared" si="8"/>
        <v>20</v>
      </c>
      <c r="AG108" s="11">
        <f t="shared" si="9"/>
        <v>500</v>
      </c>
      <c r="AH108" s="11" t="str">
        <f t="shared" si="10"/>
        <v>1.91, 2.22</v>
      </c>
    </row>
    <row r="109">
      <c r="A109" s="31" t="s">
        <v>230</v>
      </c>
      <c r="B109" s="11">
        <v>189.0</v>
      </c>
      <c r="E109" s="16" t="s">
        <v>447</v>
      </c>
      <c r="H109" s="11" t="s">
        <v>448</v>
      </c>
      <c r="J109" s="12">
        <v>49.07</v>
      </c>
      <c r="K109" s="11">
        <v>1.97</v>
      </c>
      <c r="L109" s="11">
        <v>2.44</v>
      </c>
      <c r="M109" s="12">
        <v>24.4</v>
      </c>
      <c r="N109" s="11">
        <v>26.6</v>
      </c>
      <c r="O109" s="11">
        <v>26.0</v>
      </c>
      <c r="P109" s="11">
        <v>26.5</v>
      </c>
      <c r="Q109" s="35">
        <f t="shared" si="42"/>
        <v>26.36666667</v>
      </c>
      <c r="R109" s="35">
        <f t="shared" si="43"/>
        <v>18.96333755</v>
      </c>
      <c r="S109" s="35">
        <f t="shared" si="39"/>
        <v>6.036662453</v>
      </c>
      <c r="U109" s="33">
        <v>50.0</v>
      </c>
      <c r="V109" s="35">
        <f t="shared" si="44"/>
        <v>31.03666245</v>
      </c>
      <c r="W109" s="35">
        <f t="shared" si="5"/>
        <v>25.875</v>
      </c>
      <c r="X109" s="11">
        <f t="shared" si="45"/>
        <v>25</v>
      </c>
      <c r="AE109" s="35">
        <f t="shared" si="7"/>
        <v>25</v>
      </c>
      <c r="AF109" s="11">
        <f t="shared" si="8"/>
        <v>20</v>
      </c>
      <c r="AG109" s="11">
        <f t="shared" si="9"/>
        <v>500</v>
      </c>
      <c r="AH109" s="11" t="str">
        <f t="shared" si="10"/>
        <v>1.97, 2.44</v>
      </c>
    </row>
    <row r="110">
      <c r="A110" s="31" t="s">
        <v>232</v>
      </c>
      <c r="B110" s="11">
        <v>190.0</v>
      </c>
      <c r="E110" s="19" t="s">
        <v>556</v>
      </c>
      <c r="H110" s="11" t="s">
        <v>557</v>
      </c>
      <c r="I110" s="36" t="s">
        <v>830</v>
      </c>
      <c r="J110" s="12">
        <v>87.61</v>
      </c>
      <c r="K110" s="11">
        <v>1.85</v>
      </c>
      <c r="L110" s="11">
        <v>2.27</v>
      </c>
      <c r="M110" s="12">
        <v>19.7</v>
      </c>
      <c r="N110" s="11">
        <v>23.6</v>
      </c>
      <c r="O110" s="11">
        <v>23.7</v>
      </c>
      <c r="P110" s="11">
        <v>24.4</v>
      </c>
      <c r="Q110" s="35">
        <f t="shared" si="42"/>
        <v>23.9</v>
      </c>
      <c r="R110" s="38">
        <v>20.0</v>
      </c>
      <c r="S110" s="38">
        <v>0.0</v>
      </c>
      <c r="T110" s="31" t="s">
        <v>833</v>
      </c>
      <c r="U110" s="33">
        <v>20.0</v>
      </c>
      <c r="V110" s="35">
        <f t="shared" si="44"/>
        <v>0</v>
      </c>
      <c r="W110" s="35">
        <f t="shared" si="5"/>
        <v>22.85</v>
      </c>
      <c r="AE110" s="35">
        <f t="shared" si="7"/>
        <v>20</v>
      </c>
      <c r="AF110" s="11">
        <f t="shared" si="8"/>
        <v>20</v>
      </c>
      <c r="AG110" s="11">
        <f t="shared" si="9"/>
        <v>400</v>
      </c>
      <c r="AH110" s="11" t="str">
        <f t="shared" si="10"/>
        <v>1.85, 2.27</v>
      </c>
    </row>
    <row r="111">
      <c r="A111" s="31" t="s">
        <v>234</v>
      </c>
      <c r="B111" s="11">
        <v>193.0</v>
      </c>
      <c r="E111" s="19" t="s">
        <v>532</v>
      </c>
      <c r="H111" s="11" t="s">
        <v>533</v>
      </c>
      <c r="J111" s="12">
        <v>41.06</v>
      </c>
      <c r="K111" s="11">
        <v>1.97</v>
      </c>
      <c r="L111" s="11">
        <v>2.5</v>
      </c>
      <c r="M111" s="12">
        <v>47.5</v>
      </c>
      <c r="N111" s="11">
        <v>53.1</v>
      </c>
      <c r="O111" s="11">
        <v>54.3</v>
      </c>
      <c r="P111" s="11">
        <v>55.0</v>
      </c>
      <c r="Q111" s="35">
        <f t="shared" si="42"/>
        <v>54.13333333</v>
      </c>
      <c r="R111" s="35">
        <f t="shared" ref="R111:R114" si="46">500/Q111</f>
        <v>9.236453202</v>
      </c>
      <c r="S111" s="35">
        <f t="shared" ref="S111:S114" si="47">25-R111</f>
        <v>15.7635468</v>
      </c>
      <c r="U111" s="33">
        <v>50.0</v>
      </c>
      <c r="V111" s="35">
        <f t="shared" si="44"/>
        <v>40.7635468</v>
      </c>
      <c r="W111" s="35">
        <f t="shared" si="5"/>
        <v>52.475</v>
      </c>
      <c r="X111" s="11">
        <f t="shared" ref="X111:X114" si="48">if(V111&gt;25,25,V111)</f>
        <v>25</v>
      </c>
      <c r="AE111" s="35">
        <f t="shared" si="7"/>
        <v>25</v>
      </c>
      <c r="AF111" s="11">
        <f t="shared" si="8"/>
        <v>20</v>
      </c>
      <c r="AG111" s="11">
        <f t="shared" si="9"/>
        <v>500</v>
      </c>
      <c r="AH111" s="11" t="str">
        <f t="shared" si="10"/>
        <v>1.97, 2.5</v>
      </c>
    </row>
    <row r="112">
      <c r="A112" s="31" t="s">
        <v>236</v>
      </c>
      <c r="B112" s="11">
        <v>194.0</v>
      </c>
      <c r="E112" s="16" t="s">
        <v>560</v>
      </c>
      <c r="H112" s="11" t="s">
        <v>562</v>
      </c>
      <c r="I112" s="36" t="s">
        <v>830</v>
      </c>
      <c r="J112" s="12">
        <v>173.0</v>
      </c>
      <c r="K112" s="11">
        <v>1.89</v>
      </c>
      <c r="L112" s="11">
        <v>2.04</v>
      </c>
      <c r="M112" s="12">
        <v>75.6</v>
      </c>
      <c r="N112" s="11">
        <v>88.0</v>
      </c>
      <c r="O112" s="11">
        <v>89.9</v>
      </c>
      <c r="P112" s="11">
        <v>91.6</v>
      </c>
      <c r="Q112" s="35">
        <f t="shared" si="42"/>
        <v>89.83333333</v>
      </c>
      <c r="R112" s="35">
        <f t="shared" si="46"/>
        <v>5.565862709</v>
      </c>
      <c r="S112" s="35">
        <f t="shared" si="47"/>
        <v>19.43413729</v>
      </c>
      <c r="U112" s="33">
        <v>20.0</v>
      </c>
      <c r="V112" s="35">
        <f t="shared" si="44"/>
        <v>14.43413729</v>
      </c>
      <c r="W112" s="35">
        <f t="shared" si="5"/>
        <v>86.275</v>
      </c>
      <c r="X112" s="35">
        <f t="shared" si="48"/>
        <v>14.43413729</v>
      </c>
      <c r="AE112" s="35">
        <f t="shared" si="7"/>
        <v>25</v>
      </c>
      <c r="AF112" s="11">
        <f t="shared" si="8"/>
        <v>20</v>
      </c>
      <c r="AG112" s="11">
        <f t="shared" si="9"/>
        <v>500</v>
      </c>
      <c r="AH112" s="11" t="str">
        <f t="shared" si="10"/>
        <v>1.89, 2.04</v>
      </c>
    </row>
    <row r="113">
      <c r="A113" s="31" t="s">
        <v>238</v>
      </c>
      <c r="B113" s="11">
        <v>195.0</v>
      </c>
      <c r="E113" s="16" t="s">
        <v>802</v>
      </c>
      <c r="H113" s="11" t="s">
        <v>803</v>
      </c>
      <c r="I113" s="36" t="s">
        <v>830</v>
      </c>
      <c r="J113" s="12">
        <v>88.17</v>
      </c>
      <c r="K113" s="11">
        <v>1.9</v>
      </c>
      <c r="L113" s="11">
        <v>2.01</v>
      </c>
      <c r="M113" s="12">
        <v>24.7</v>
      </c>
      <c r="N113" s="11">
        <v>29.8</v>
      </c>
      <c r="O113" s="11">
        <v>30.9</v>
      </c>
      <c r="P113" s="11">
        <v>31.5</v>
      </c>
      <c r="Q113" s="35">
        <f t="shared" si="42"/>
        <v>30.73333333</v>
      </c>
      <c r="R113" s="35">
        <f t="shared" si="46"/>
        <v>16.26898048</v>
      </c>
      <c r="S113" s="35">
        <f t="shared" si="47"/>
        <v>8.731019523</v>
      </c>
      <c r="U113" s="33">
        <v>20.0</v>
      </c>
      <c r="V113" s="35">
        <f t="shared" si="44"/>
        <v>3.731019523</v>
      </c>
      <c r="W113" s="35">
        <f t="shared" si="5"/>
        <v>29.225</v>
      </c>
      <c r="X113" s="35">
        <f t="shared" si="48"/>
        <v>3.731019523</v>
      </c>
      <c r="AE113" s="35">
        <f t="shared" si="7"/>
        <v>25</v>
      </c>
      <c r="AF113" s="11">
        <f t="shared" si="8"/>
        <v>20</v>
      </c>
      <c r="AG113" s="11">
        <f t="shared" si="9"/>
        <v>500</v>
      </c>
      <c r="AH113" s="11" t="str">
        <f t="shared" si="10"/>
        <v>1.9, 2.01</v>
      </c>
    </row>
    <row r="114">
      <c r="A114" s="41" t="s">
        <v>240</v>
      </c>
      <c r="B114" s="42">
        <v>196.0</v>
      </c>
      <c r="C114" s="42"/>
      <c r="D114" s="42"/>
      <c r="E114" s="43" t="s">
        <v>791</v>
      </c>
      <c r="F114" s="42"/>
      <c r="G114" s="42"/>
      <c r="H114" s="42" t="s">
        <v>792</v>
      </c>
      <c r="I114" s="44" t="s">
        <v>830</v>
      </c>
      <c r="J114" s="45">
        <v>125.8</v>
      </c>
      <c r="K114" s="42">
        <v>1.93</v>
      </c>
      <c r="L114" s="42">
        <v>2.09</v>
      </c>
      <c r="M114" s="45">
        <v>55.2</v>
      </c>
      <c r="N114" s="42">
        <v>65.6</v>
      </c>
      <c r="O114" s="42">
        <v>68.1</v>
      </c>
      <c r="P114" s="42">
        <v>70.4</v>
      </c>
      <c r="Q114" s="46">
        <f t="shared" si="42"/>
        <v>68.03333333</v>
      </c>
      <c r="R114" s="46">
        <f t="shared" si="46"/>
        <v>7.34933856</v>
      </c>
      <c r="S114" s="46">
        <f t="shared" si="47"/>
        <v>17.65066144</v>
      </c>
      <c r="T114" s="42"/>
      <c r="U114" s="47">
        <v>20.0</v>
      </c>
      <c r="V114" s="46">
        <f t="shared" si="44"/>
        <v>12.65066144</v>
      </c>
      <c r="W114" s="46">
        <f t="shared" si="5"/>
        <v>64.825</v>
      </c>
      <c r="X114" s="46">
        <f t="shared" si="48"/>
        <v>12.65066144</v>
      </c>
      <c r="Y114" s="42"/>
      <c r="Z114" s="42"/>
      <c r="AA114" s="42"/>
      <c r="AB114" s="42"/>
      <c r="AC114" s="42"/>
      <c r="AD114" s="42"/>
      <c r="AE114" s="46">
        <f t="shared" si="7"/>
        <v>25</v>
      </c>
      <c r="AF114" s="42">
        <f t="shared" si="8"/>
        <v>20</v>
      </c>
      <c r="AG114" s="42">
        <f t="shared" si="9"/>
        <v>500</v>
      </c>
      <c r="AH114" s="42" t="str">
        <f t="shared" si="10"/>
        <v>1.93, 2.09</v>
      </c>
    </row>
    <row r="115">
      <c r="A115" s="31" t="s">
        <v>242</v>
      </c>
      <c r="B115" s="11">
        <v>197.0</v>
      </c>
      <c r="E115" s="19" t="s">
        <v>808</v>
      </c>
      <c r="H115" s="11" t="s">
        <v>810</v>
      </c>
      <c r="I115" s="36" t="s">
        <v>830</v>
      </c>
      <c r="J115" s="12">
        <v>50.53</v>
      </c>
      <c r="K115" s="11">
        <v>1.84</v>
      </c>
      <c r="L115" s="11">
        <v>1.36</v>
      </c>
      <c r="M115" s="12">
        <v>9.63</v>
      </c>
      <c r="N115" s="11">
        <v>11.5</v>
      </c>
      <c r="O115" s="11">
        <v>12.0</v>
      </c>
      <c r="P115" s="11">
        <v>12.0</v>
      </c>
      <c r="Q115" s="35">
        <f t="shared" si="42"/>
        <v>11.83333333</v>
      </c>
      <c r="R115" s="38">
        <v>20.0</v>
      </c>
      <c r="S115" s="38">
        <v>0.0</v>
      </c>
      <c r="U115" s="33">
        <v>20.0</v>
      </c>
      <c r="V115" s="35">
        <f t="shared" si="44"/>
        <v>0</v>
      </c>
      <c r="W115" s="35">
        <f t="shared" si="5"/>
        <v>11.2825</v>
      </c>
      <c r="AE115" s="35">
        <f t="shared" si="7"/>
        <v>20</v>
      </c>
      <c r="AF115" s="35">
        <f t="shared" si="8"/>
        <v>11.83333333</v>
      </c>
      <c r="AG115" s="11">
        <f t="shared" si="9"/>
        <v>236.6666667</v>
      </c>
      <c r="AH115" s="11" t="str">
        <f t="shared" si="10"/>
        <v>1.84, 1.36</v>
      </c>
    </row>
    <row r="116">
      <c r="A116" s="31" t="s">
        <v>244</v>
      </c>
      <c r="B116" s="11">
        <v>198.0</v>
      </c>
      <c r="E116" s="19" t="s">
        <v>421</v>
      </c>
      <c r="H116" s="11" t="s">
        <v>422</v>
      </c>
      <c r="I116" s="36" t="s">
        <v>830</v>
      </c>
      <c r="J116" s="12">
        <v>101.3</v>
      </c>
      <c r="K116" s="11">
        <v>1.89</v>
      </c>
      <c r="L116" s="11">
        <v>1.66</v>
      </c>
      <c r="M116" s="12">
        <v>34.9</v>
      </c>
      <c r="N116" s="11">
        <v>40.6</v>
      </c>
      <c r="O116" s="11">
        <v>42.3</v>
      </c>
      <c r="P116" s="11">
        <v>42.9</v>
      </c>
      <c r="Q116" s="35">
        <f t="shared" si="42"/>
        <v>41.93333333</v>
      </c>
      <c r="R116" s="35">
        <f t="shared" ref="R116:R120" si="49">500/Q116</f>
        <v>11.92368839</v>
      </c>
      <c r="S116" s="35">
        <f t="shared" ref="S116:S129" si="50">25-R116</f>
        <v>13.07631161</v>
      </c>
      <c r="U116" s="33">
        <v>20.0</v>
      </c>
      <c r="V116" s="35">
        <f t="shared" si="44"/>
        <v>8.076311606</v>
      </c>
      <c r="W116" s="35">
        <f t="shared" si="5"/>
        <v>40.175</v>
      </c>
      <c r="X116" s="35">
        <f t="shared" ref="X116:X129" si="51">if(V116&gt;25,25,V116)</f>
        <v>8.076311606</v>
      </c>
      <c r="AE116" s="35">
        <f t="shared" si="7"/>
        <v>25</v>
      </c>
      <c r="AF116" s="11">
        <f t="shared" si="8"/>
        <v>20</v>
      </c>
      <c r="AG116" s="11">
        <f t="shared" si="9"/>
        <v>500</v>
      </c>
      <c r="AH116" s="11" t="str">
        <f t="shared" si="10"/>
        <v>1.89, 1.66</v>
      </c>
    </row>
    <row r="117">
      <c r="A117" s="31" t="s">
        <v>246</v>
      </c>
      <c r="B117" s="11">
        <v>199.0</v>
      </c>
      <c r="E117" s="16" t="s">
        <v>520</v>
      </c>
      <c r="H117" s="11" t="s">
        <v>521</v>
      </c>
      <c r="J117" s="12">
        <v>69.71</v>
      </c>
      <c r="K117" s="11">
        <v>1.92</v>
      </c>
      <c r="L117" s="11">
        <v>1.91</v>
      </c>
      <c r="M117" s="12">
        <v>38.1</v>
      </c>
      <c r="N117" s="11">
        <v>40.6</v>
      </c>
      <c r="O117" s="11">
        <v>40.8</v>
      </c>
      <c r="P117" s="11">
        <v>41.0</v>
      </c>
      <c r="Q117" s="35">
        <f t="shared" si="42"/>
        <v>40.8</v>
      </c>
      <c r="R117" s="35">
        <f t="shared" si="49"/>
        <v>12.25490196</v>
      </c>
      <c r="S117" s="35">
        <f t="shared" si="50"/>
        <v>12.74509804</v>
      </c>
      <c r="U117" s="33">
        <v>50.0</v>
      </c>
      <c r="V117" s="35">
        <f t="shared" si="44"/>
        <v>37.74509804</v>
      </c>
      <c r="W117" s="35">
        <f t="shared" si="5"/>
        <v>40.125</v>
      </c>
      <c r="X117" s="11">
        <f t="shared" si="51"/>
        <v>25</v>
      </c>
      <c r="AE117" s="35">
        <f t="shared" si="7"/>
        <v>25</v>
      </c>
      <c r="AF117" s="11">
        <f t="shared" si="8"/>
        <v>20</v>
      </c>
      <c r="AG117" s="11">
        <f t="shared" si="9"/>
        <v>500</v>
      </c>
      <c r="AH117" s="11" t="str">
        <f t="shared" si="10"/>
        <v>1.92, 1.91</v>
      </c>
    </row>
    <row r="118">
      <c r="A118" s="31" t="s">
        <v>248</v>
      </c>
      <c r="B118" s="11">
        <v>200.0</v>
      </c>
      <c r="E118" s="16" t="s">
        <v>542</v>
      </c>
      <c r="H118" s="11" t="s">
        <v>543</v>
      </c>
      <c r="J118" s="12">
        <v>62.9</v>
      </c>
      <c r="K118" s="11">
        <v>1.92</v>
      </c>
      <c r="L118" s="11">
        <v>2.19</v>
      </c>
      <c r="M118" s="12">
        <v>36.6</v>
      </c>
      <c r="N118" s="11">
        <v>37.5</v>
      </c>
      <c r="O118" s="11">
        <v>38.4</v>
      </c>
      <c r="P118" s="11">
        <v>39.0</v>
      </c>
      <c r="Q118" s="35">
        <f t="shared" si="42"/>
        <v>38.3</v>
      </c>
      <c r="R118" s="35">
        <f t="shared" si="49"/>
        <v>13.05483029</v>
      </c>
      <c r="S118" s="35">
        <f t="shared" si="50"/>
        <v>11.94516971</v>
      </c>
      <c r="U118" s="33">
        <v>50.0</v>
      </c>
      <c r="V118" s="35">
        <f t="shared" si="44"/>
        <v>36.94516971</v>
      </c>
      <c r="W118" s="35">
        <f t="shared" si="5"/>
        <v>37.875</v>
      </c>
      <c r="X118" s="11">
        <f t="shared" si="51"/>
        <v>25</v>
      </c>
      <c r="AE118" s="35">
        <f t="shared" si="7"/>
        <v>25</v>
      </c>
      <c r="AF118" s="11">
        <f t="shared" si="8"/>
        <v>20</v>
      </c>
      <c r="AG118" s="11">
        <f t="shared" si="9"/>
        <v>500</v>
      </c>
      <c r="AH118" s="11" t="str">
        <f t="shared" si="10"/>
        <v>1.92, 2.19</v>
      </c>
    </row>
    <row r="119">
      <c r="A119" s="31" t="s">
        <v>250</v>
      </c>
      <c r="B119" s="11">
        <v>201.0</v>
      </c>
      <c r="E119" s="16" t="s">
        <v>776</v>
      </c>
      <c r="H119" s="11" t="s">
        <v>777</v>
      </c>
      <c r="J119" s="12">
        <v>100.9</v>
      </c>
      <c r="K119" s="11">
        <v>1.93</v>
      </c>
      <c r="L119" s="11">
        <v>2.45</v>
      </c>
      <c r="M119" s="12">
        <v>56.8</v>
      </c>
      <c r="N119" s="11">
        <v>59.8</v>
      </c>
      <c r="O119" s="11">
        <v>60.7</v>
      </c>
      <c r="P119" s="11">
        <v>61.4</v>
      </c>
      <c r="Q119" s="35">
        <f t="shared" si="42"/>
        <v>60.63333333</v>
      </c>
      <c r="R119" s="35">
        <f t="shared" si="49"/>
        <v>8.24628917</v>
      </c>
      <c r="S119" s="35">
        <f t="shared" si="50"/>
        <v>16.75371083</v>
      </c>
      <c r="U119" s="33">
        <v>50.0</v>
      </c>
      <c r="V119" s="35">
        <f t="shared" si="44"/>
        <v>41.75371083</v>
      </c>
      <c r="W119" s="35">
        <f t="shared" si="5"/>
        <v>59.675</v>
      </c>
      <c r="X119" s="11">
        <f t="shared" si="51"/>
        <v>25</v>
      </c>
      <c r="AE119" s="35">
        <f t="shared" si="7"/>
        <v>25</v>
      </c>
      <c r="AF119" s="11">
        <f t="shared" si="8"/>
        <v>20</v>
      </c>
      <c r="AG119" s="11">
        <f t="shared" si="9"/>
        <v>500</v>
      </c>
      <c r="AH119" s="11" t="str">
        <f t="shared" si="10"/>
        <v>1.93, 2.45</v>
      </c>
    </row>
    <row r="120">
      <c r="A120" s="31" t="s">
        <v>252</v>
      </c>
      <c r="B120" s="11">
        <v>202.0</v>
      </c>
      <c r="E120" s="16" t="s">
        <v>797</v>
      </c>
      <c r="H120" s="11" t="s">
        <v>798</v>
      </c>
      <c r="J120" s="12">
        <v>73.28</v>
      </c>
      <c r="K120" s="11">
        <v>1.91</v>
      </c>
      <c r="L120" s="11">
        <v>1.76</v>
      </c>
      <c r="M120" s="12">
        <v>33.1</v>
      </c>
      <c r="N120" s="11">
        <v>34.7</v>
      </c>
      <c r="O120" s="11">
        <v>34.9</v>
      </c>
      <c r="P120" s="11">
        <v>35.5</v>
      </c>
      <c r="Q120" s="35">
        <f t="shared" si="42"/>
        <v>35.03333333</v>
      </c>
      <c r="R120" s="35">
        <f t="shared" si="49"/>
        <v>14.27212179</v>
      </c>
      <c r="S120" s="35">
        <f t="shared" si="50"/>
        <v>10.72787821</v>
      </c>
      <c r="U120" s="33">
        <v>50.0</v>
      </c>
      <c r="V120" s="35">
        <f t="shared" si="44"/>
        <v>35.72787821</v>
      </c>
      <c r="W120" s="35">
        <f t="shared" si="5"/>
        <v>34.55</v>
      </c>
      <c r="X120" s="11">
        <f t="shared" si="51"/>
        <v>25</v>
      </c>
      <c r="AE120" s="35">
        <f t="shared" si="7"/>
        <v>25</v>
      </c>
      <c r="AF120" s="11">
        <f t="shared" si="8"/>
        <v>20</v>
      </c>
      <c r="AG120" s="11">
        <f t="shared" si="9"/>
        <v>500</v>
      </c>
      <c r="AH120" s="11" t="str">
        <f t="shared" si="10"/>
        <v>1.91, 1.76</v>
      </c>
    </row>
    <row r="121">
      <c r="A121" s="31" t="s">
        <v>254</v>
      </c>
      <c r="B121" s="11">
        <v>203.0</v>
      </c>
      <c r="E121" s="16" t="s">
        <v>819</v>
      </c>
      <c r="H121" s="11" t="s">
        <v>820</v>
      </c>
      <c r="J121" s="12">
        <v>41.12</v>
      </c>
      <c r="K121" s="11">
        <v>1.91</v>
      </c>
      <c r="L121" s="11">
        <v>2.76</v>
      </c>
      <c r="M121" s="12">
        <v>22.3</v>
      </c>
      <c r="N121" s="11">
        <v>23.7</v>
      </c>
      <c r="O121" s="11">
        <v>23.4</v>
      </c>
      <c r="P121" s="11">
        <v>24.0</v>
      </c>
      <c r="Q121" s="35">
        <f t="shared" si="42"/>
        <v>23.7</v>
      </c>
      <c r="R121" s="38">
        <v>25.0</v>
      </c>
      <c r="S121" s="35">
        <f t="shared" si="50"/>
        <v>0</v>
      </c>
      <c r="T121" s="31" t="s">
        <v>833</v>
      </c>
      <c r="U121" s="33">
        <v>50.0</v>
      </c>
      <c r="V121" s="35">
        <f t="shared" si="44"/>
        <v>25</v>
      </c>
      <c r="W121" s="35">
        <f t="shared" si="5"/>
        <v>23.35</v>
      </c>
      <c r="X121" s="39">
        <f t="shared" si="51"/>
        <v>25</v>
      </c>
      <c r="AE121" s="35">
        <f t="shared" si="7"/>
        <v>25</v>
      </c>
      <c r="AF121" s="11">
        <f t="shared" si="8"/>
        <v>20</v>
      </c>
      <c r="AG121" s="11">
        <f t="shared" si="9"/>
        <v>500</v>
      </c>
      <c r="AH121" s="11" t="str">
        <f t="shared" si="10"/>
        <v>1.91, 2.76</v>
      </c>
    </row>
    <row r="122">
      <c r="A122" s="31" t="s">
        <v>256</v>
      </c>
      <c r="B122" s="11">
        <v>204.0</v>
      </c>
      <c r="E122" s="16" t="s">
        <v>602</v>
      </c>
      <c r="H122" s="11" t="s">
        <v>603</v>
      </c>
      <c r="I122" s="36" t="s">
        <v>830</v>
      </c>
      <c r="J122" s="12">
        <v>141.0</v>
      </c>
      <c r="K122" s="11">
        <v>1.9</v>
      </c>
      <c r="L122" s="11">
        <v>2.29</v>
      </c>
      <c r="M122" s="12">
        <v>50.3</v>
      </c>
      <c r="N122" s="11">
        <v>58.8</v>
      </c>
      <c r="O122" s="11">
        <v>61.7</v>
      </c>
      <c r="P122" s="11">
        <v>62.8</v>
      </c>
      <c r="Q122" s="35">
        <f t="shared" si="42"/>
        <v>61.1</v>
      </c>
      <c r="R122" s="35">
        <f t="shared" ref="R122:R129" si="52">500/Q122</f>
        <v>8.183306056</v>
      </c>
      <c r="S122" s="35">
        <f t="shared" si="50"/>
        <v>16.81669394</v>
      </c>
      <c r="U122" s="33">
        <v>20.0</v>
      </c>
      <c r="V122" s="35">
        <f t="shared" si="44"/>
        <v>11.81669394</v>
      </c>
      <c r="W122" s="35">
        <f t="shared" si="5"/>
        <v>58.4</v>
      </c>
      <c r="X122" s="35">
        <f t="shared" si="51"/>
        <v>11.81669394</v>
      </c>
      <c r="AE122" s="35">
        <f t="shared" si="7"/>
        <v>25</v>
      </c>
      <c r="AF122" s="11">
        <f t="shared" si="8"/>
        <v>20</v>
      </c>
      <c r="AG122" s="11">
        <f t="shared" si="9"/>
        <v>500</v>
      </c>
      <c r="AH122" s="11" t="str">
        <f t="shared" si="10"/>
        <v>1.9, 2.29</v>
      </c>
    </row>
    <row r="123">
      <c r="A123" s="31" t="s">
        <v>258</v>
      </c>
      <c r="B123" s="11">
        <v>206.0</v>
      </c>
      <c r="E123" s="16" t="s">
        <v>719</v>
      </c>
      <c r="H123" s="11" t="s">
        <v>721</v>
      </c>
      <c r="J123" s="12">
        <v>128.9</v>
      </c>
      <c r="K123" s="11">
        <v>1.93</v>
      </c>
      <c r="L123" s="11">
        <v>2.21</v>
      </c>
      <c r="M123" s="12">
        <v>61.5</v>
      </c>
      <c r="N123" s="11">
        <v>63.9</v>
      </c>
      <c r="O123" s="11">
        <v>64.4</v>
      </c>
      <c r="P123" s="11">
        <v>65.0</v>
      </c>
      <c r="Q123" s="35">
        <f t="shared" si="42"/>
        <v>64.43333333</v>
      </c>
      <c r="R123" s="35">
        <f t="shared" si="52"/>
        <v>7.759958614</v>
      </c>
      <c r="S123" s="35">
        <f t="shared" si="50"/>
        <v>17.24004139</v>
      </c>
      <c r="U123" s="33">
        <v>50.0</v>
      </c>
      <c r="V123" s="35">
        <f t="shared" si="44"/>
        <v>42.24004139</v>
      </c>
      <c r="W123" s="35">
        <f t="shared" si="5"/>
        <v>63.7</v>
      </c>
      <c r="X123" s="11">
        <f t="shared" si="51"/>
        <v>25</v>
      </c>
      <c r="AE123" s="35">
        <f t="shared" si="7"/>
        <v>25</v>
      </c>
      <c r="AF123" s="11">
        <f t="shared" si="8"/>
        <v>20</v>
      </c>
      <c r="AG123" s="11">
        <f t="shared" si="9"/>
        <v>500</v>
      </c>
      <c r="AH123" s="11" t="str">
        <f t="shared" si="10"/>
        <v>1.93, 2.21</v>
      </c>
    </row>
    <row r="124">
      <c r="A124" s="31" t="s">
        <v>260</v>
      </c>
      <c r="B124" s="11">
        <v>207.0</v>
      </c>
      <c r="E124" s="16" t="s">
        <v>582</v>
      </c>
      <c r="H124" s="11" t="s">
        <v>583</v>
      </c>
      <c r="J124" s="12">
        <v>67.96</v>
      </c>
      <c r="K124" s="11">
        <v>1.93</v>
      </c>
      <c r="L124" s="11">
        <v>2.35</v>
      </c>
      <c r="M124" s="12">
        <v>39.0</v>
      </c>
      <c r="N124" s="11">
        <v>41.7</v>
      </c>
      <c r="O124" s="11">
        <v>42.7</v>
      </c>
      <c r="P124" s="11">
        <v>43.1</v>
      </c>
      <c r="Q124" s="35">
        <f t="shared" si="42"/>
        <v>42.5</v>
      </c>
      <c r="R124" s="35">
        <f t="shared" si="52"/>
        <v>11.76470588</v>
      </c>
      <c r="S124" s="35">
        <f t="shared" si="50"/>
        <v>13.23529412</v>
      </c>
      <c r="U124" s="33">
        <v>50.0</v>
      </c>
      <c r="V124" s="35">
        <f t="shared" si="44"/>
        <v>38.23529412</v>
      </c>
      <c r="W124" s="35">
        <f t="shared" si="5"/>
        <v>41.625</v>
      </c>
      <c r="X124" s="11">
        <f t="shared" si="51"/>
        <v>25</v>
      </c>
      <c r="AE124" s="35">
        <f t="shared" si="7"/>
        <v>25</v>
      </c>
      <c r="AF124" s="11">
        <f t="shared" si="8"/>
        <v>20</v>
      </c>
      <c r="AG124" s="11">
        <f t="shared" si="9"/>
        <v>500</v>
      </c>
      <c r="AH124" s="11" t="str">
        <f t="shared" si="10"/>
        <v>1.93, 2.35</v>
      </c>
    </row>
    <row r="125">
      <c r="A125" s="41" t="s">
        <v>262</v>
      </c>
      <c r="B125" s="42">
        <v>208.0</v>
      </c>
      <c r="C125" s="42"/>
      <c r="D125" s="42"/>
      <c r="E125" s="43" t="s">
        <v>388</v>
      </c>
      <c r="F125" s="42"/>
      <c r="G125" s="42"/>
      <c r="H125" s="42" t="s">
        <v>390</v>
      </c>
      <c r="I125" s="42"/>
      <c r="J125" s="45">
        <v>58.24</v>
      </c>
      <c r="K125" s="42">
        <v>1.9</v>
      </c>
      <c r="L125" s="42">
        <v>2.16</v>
      </c>
      <c r="M125" s="45">
        <v>35.6</v>
      </c>
      <c r="N125" s="42">
        <v>37.2</v>
      </c>
      <c r="O125" s="42">
        <v>38.0</v>
      </c>
      <c r="P125" s="42">
        <v>38.1</v>
      </c>
      <c r="Q125" s="46">
        <f t="shared" si="42"/>
        <v>37.76666667</v>
      </c>
      <c r="R125" s="46">
        <f t="shared" si="52"/>
        <v>13.239188</v>
      </c>
      <c r="S125" s="46">
        <f t="shared" si="50"/>
        <v>11.760812</v>
      </c>
      <c r="T125" s="42"/>
      <c r="U125" s="47">
        <v>50.0</v>
      </c>
      <c r="V125" s="46">
        <f t="shared" si="44"/>
        <v>36.760812</v>
      </c>
      <c r="W125" s="46">
        <f t="shared" si="5"/>
        <v>37.225</v>
      </c>
      <c r="X125" s="42">
        <f t="shared" si="51"/>
        <v>25</v>
      </c>
      <c r="Y125" s="42"/>
      <c r="Z125" s="42"/>
      <c r="AA125" s="42"/>
      <c r="AB125" s="42"/>
      <c r="AC125" s="42"/>
      <c r="AD125" s="42"/>
      <c r="AE125" s="46">
        <f t="shared" si="7"/>
        <v>25</v>
      </c>
      <c r="AF125" s="42">
        <f t="shared" si="8"/>
        <v>20</v>
      </c>
      <c r="AG125" s="42">
        <f t="shared" si="9"/>
        <v>500</v>
      </c>
      <c r="AH125" s="42" t="str">
        <f t="shared" si="10"/>
        <v>1.9, 2.16</v>
      </c>
    </row>
    <row r="126">
      <c r="A126" s="31" t="s">
        <v>264</v>
      </c>
      <c r="B126" s="11">
        <v>210.0</v>
      </c>
      <c r="E126" s="16" t="s">
        <v>659</v>
      </c>
      <c r="H126" s="11" t="s">
        <v>660</v>
      </c>
      <c r="J126" s="12">
        <v>88.53</v>
      </c>
      <c r="K126" s="11">
        <v>1.95</v>
      </c>
      <c r="L126" s="11">
        <v>1.59</v>
      </c>
      <c r="M126" s="12">
        <v>52.4</v>
      </c>
      <c r="N126" s="11">
        <v>56.7</v>
      </c>
      <c r="O126" s="11">
        <v>59.3</v>
      </c>
      <c r="P126" s="11">
        <v>58.0</v>
      </c>
      <c r="Q126" s="35">
        <f t="shared" si="42"/>
        <v>58</v>
      </c>
      <c r="R126" s="35">
        <f t="shared" si="52"/>
        <v>8.620689655</v>
      </c>
      <c r="S126" s="35">
        <f t="shared" si="50"/>
        <v>16.37931034</v>
      </c>
      <c r="U126" s="33">
        <v>50.0</v>
      </c>
      <c r="V126" s="35">
        <f t="shared" si="44"/>
        <v>41.37931034</v>
      </c>
      <c r="W126" s="35">
        <f t="shared" si="5"/>
        <v>56.6</v>
      </c>
      <c r="X126" s="11">
        <f t="shared" si="51"/>
        <v>25</v>
      </c>
      <c r="AE126" s="35">
        <f t="shared" si="7"/>
        <v>25</v>
      </c>
      <c r="AF126" s="11">
        <f t="shared" si="8"/>
        <v>20</v>
      </c>
      <c r="AG126" s="11">
        <f t="shared" si="9"/>
        <v>500</v>
      </c>
      <c r="AH126" s="11" t="str">
        <f t="shared" si="10"/>
        <v>1.95, 1.59</v>
      </c>
    </row>
    <row r="127">
      <c r="A127" s="31" t="s">
        <v>266</v>
      </c>
      <c r="B127" s="11">
        <v>211.0</v>
      </c>
      <c r="E127" s="16" t="s">
        <v>780</v>
      </c>
      <c r="H127" s="11" t="s">
        <v>781</v>
      </c>
      <c r="J127" s="12">
        <v>62.7</v>
      </c>
      <c r="K127" s="11">
        <v>1.91</v>
      </c>
      <c r="L127" s="11">
        <v>2.68</v>
      </c>
      <c r="M127" s="12">
        <v>29.1</v>
      </c>
      <c r="N127" s="11">
        <v>30.1</v>
      </c>
      <c r="O127" s="11">
        <v>30.5</v>
      </c>
      <c r="P127" s="11">
        <v>30.6</v>
      </c>
      <c r="Q127" s="35">
        <f t="shared" si="42"/>
        <v>30.4</v>
      </c>
      <c r="R127" s="35">
        <f t="shared" si="52"/>
        <v>16.44736842</v>
      </c>
      <c r="S127" s="35">
        <f t="shared" si="50"/>
        <v>8.552631579</v>
      </c>
      <c r="U127" s="33">
        <v>50.0</v>
      </c>
      <c r="V127" s="35">
        <f t="shared" si="44"/>
        <v>33.55263158</v>
      </c>
      <c r="W127" s="35">
        <f t="shared" si="5"/>
        <v>30.075</v>
      </c>
      <c r="X127" s="11">
        <f t="shared" si="51"/>
        <v>25</v>
      </c>
      <c r="AE127" s="35">
        <f t="shared" si="7"/>
        <v>25</v>
      </c>
      <c r="AF127" s="11">
        <f t="shared" si="8"/>
        <v>20</v>
      </c>
      <c r="AG127" s="11">
        <f t="shared" si="9"/>
        <v>500</v>
      </c>
      <c r="AH127" s="11" t="str">
        <f t="shared" si="10"/>
        <v>1.91, 2.68</v>
      </c>
    </row>
    <row r="128">
      <c r="A128" s="31" t="s">
        <v>268</v>
      </c>
      <c r="B128" s="11">
        <v>213.0</v>
      </c>
      <c r="E128" s="16" t="s">
        <v>490</v>
      </c>
      <c r="H128" s="11" t="s">
        <v>491</v>
      </c>
      <c r="J128" s="12">
        <v>116.8</v>
      </c>
      <c r="K128" s="11">
        <v>1.94</v>
      </c>
      <c r="L128" s="11">
        <v>1.9</v>
      </c>
      <c r="M128" s="12">
        <v>58.8</v>
      </c>
      <c r="N128" s="11">
        <v>61.8</v>
      </c>
      <c r="O128" s="11">
        <v>64.4</v>
      </c>
      <c r="P128" s="11">
        <v>64.4</v>
      </c>
      <c r="Q128" s="35">
        <f t="shared" si="42"/>
        <v>63.53333333</v>
      </c>
      <c r="R128" s="35">
        <f t="shared" si="52"/>
        <v>7.869884575</v>
      </c>
      <c r="S128" s="35">
        <f t="shared" si="50"/>
        <v>17.13011542</v>
      </c>
      <c r="U128" s="33">
        <v>50.0</v>
      </c>
      <c r="V128" s="35">
        <f t="shared" si="44"/>
        <v>42.13011542</v>
      </c>
      <c r="W128" s="35">
        <f t="shared" si="5"/>
        <v>62.35</v>
      </c>
      <c r="X128" s="11">
        <f t="shared" si="51"/>
        <v>25</v>
      </c>
      <c r="AE128" s="35">
        <f t="shared" si="7"/>
        <v>25</v>
      </c>
      <c r="AF128" s="11">
        <f t="shared" si="8"/>
        <v>20</v>
      </c>
      <c r="AG128" s="11">
        <f t="shared" si="9"/>
        <v>500</v>
      </c>
      <c r="AH128" s="11" t="str">
        <f t="shared" si="10"/>
        <v>1.94, 1.9</v>
      </c>
    </row>
    <row r="129">
      <c r="A129" s="31" t="s">
        <v>270</v>
      </c>
      <c r="B129" s="11">
        <v>215.0</v>
      </c>
      <c r="E129" s="16" t="s">
        <v>546</v>
      </c>
      <c r="H129" s="11" t="s">
        <v>547</v>
      </c>
      <c r="I129" s="36" t="s">
        <v>830</v>
      </c>
      <c r="J129" s="12">
        <v>72.25</v>
      </c>
      <c r="K129" s="11">
        <v>1.86</v>
      </c>
      <c r="L129" s="11">
        <v>1.69</v>
      </c>
      <c r="M129" s="12">
        <v>25.4</v>
      </c>
      <c r="N129" s="11">
        <v>28.4</v>
      </c>
      <c r="O129" s="11">
        <v>29.7</v>
      </c>
      <c r="P129" s="11">
        <v>29.9</v>
      </c>
      <c r="Q129" s="35">
        <f t="shared" si="42"/>
        <v>29.33333333</v>
      </c>
      <c r="R129" s="35">
        <f t="shared" si="52"/>
        <v>17.04545455</v>
      </c>
      <c r="S129" s="35">
        <f t="shared" si="50"/>
        <v>7.954545455</v>
      </c>
      <c r="U129" s="33">
        <v>20.0</v>
      </c>
      <c r="V129" s="35">
        <f t="shared" si="44"/>
        <v>2.954545455</v>
      </c>
      <c r="W129" s="35">
        <f t="shared" si="5"/>
        <v>28.35</v>
      </c>
      <c r="X129" s="35">
        <f t="shared" si="51"/>
        <v>2.954545455</v>
      </c>
      <c r="AE129" s="35">
        <f t="shared" si="7"/>
        <v>25</v>
      </c>
      <c r="AF129" s="11">
        <f t="shared" si="8"/>
        <v>20</v>
      </c>
      <c r="AG129" s="11">
        <f t="shared" si="9"/>
        <v>500</v>
      </c>
      <c r="AH129" s="11" t="str">
        <f t="shared" si="10"/>
        <v>1.86, 1.69</v>
      </c>
    </row>
    <row r="130">
      <c r="A130" s="31" t="s">
        <v>272</v>
      </c>
      <c r="B130" s="11">
        <v>216.0</v>
      </c>
      <c r="E130" s="16" t="s">
        <v>730</v>
      </c>
      <c r="H130" s="11" t="s">
        <v>732</v>
      </c>
      <c r="I130" s="36" t="s">
        <v>830</v>
      </c>
      <c r="J130" s="12">
        <v>31.98</v>
      </c>
      <c r="K130" s="11">
        <v>1.86</v>
      </c>
      <c r="L130" s="11">
        <v>2.3</v>
      </c>
      <c r="M130" s="12">
        <v>10.4</v>
      </c>
      <c r="N130" s="11">
        <v>12.1</v>
      </c>
      <c r="O130" s="11">
        <v>12.7</v>
      </c>
      <c r="P130" s="11">
        <v>12.7</v>
      </c>
      <c r="Q130" s="35">
        <f t="shared" si="42"/>
        <v>12.5</v>
      </c>
      <c r="R130" s="38">
        <v>20.0</v>
      </c>
      <c r="S130" s="38">
        <v>0.0</v>
      </c>
      <c r="U130" s="33">
        <v>20.0</v>
      </c>
      <c r="V130" s="35">
        <f t="shared" si="44"/>
        <v>0</v>
      </c>
      <c r="W130" s="35">
        <f t="shared" si="5"/>
        <v>11.975</v>
      </c>
      <c r="AE130" s="35">
        <f t="shared" si="7"/>
        <v>20</v>
      </c>
      <c r="AF130" s="35">
        <f t="shared" si="8"/>
        <v>12.5</v>
      </c>
      <c r="AG130" s="11">
        <f t="shared" si="9"/>
        <v>250</v>
      </c>
      <c r="AH130" s="11" t="str">
        <f t="shared" si="10"/>
        <v>1.86, 2.3</v>
      </c>
    </row>
    <row r="131">
      <c r="A131" s="31" t="s">
        <v>274</v>
      </c>
      <c r="B131" s="11">
        <v>218.0</v>
      </c>
      <c r="E131" s="16" t="s">
        <v>461</v>
      </c>
      <c r="H131" s="11" t="s">
        <v>463</v>
      </c>
      <c r="I131" s="36" t="s">
        <v>830</v>
      </c>
      <c r="J131" s="12">
        <v>200.9</v>
      </c>
      <c r="K131" s="11">
        <v>1.91</v>
      </c>
      <c r="L131" s="11">
        <v>2.33</v>
      </c>
      <c r="M131" s="12">
        <v>100.0</v>
      </c>
      <c r="N131" s="11">
        <v>115.0</v>
      </c>
      <c r="O131" s="11">
        <v>122.0</v>
      </c>
      <c r="P131" s="11">
        <v>122.0</v>
      </c>
      <c r="Q131" s="35">
        <f t="shared" si="42"/>
        <v>119.6666667</v>
      </c>
      <c r="R131" s="35">
        <f t="shared" ref="R131:R138" si="53">500/Q131</f>
        <v>4.178272981</v>
      </c>
      <c r="S131" s="35">
        <f t="shared" ref="S131:S144" si="54">25-R131</f>
        <v>20.82172702</v>
      </c>
      <c r="U131" s="33">
        <v>20.0</v>
      </c>
      <c r="V131" s="35">
        <f t="shared" si="44"/>
        <v>15.82172702</v>
      </c>
      <c r="W131" s="35">
        <f t="shared" si="5"/>
        <v>114.75</v>
      </c>
      <c r="X131" s="35">
        <f t="shared" ref="X131:X144" si="55">if(V131&gt;25,25,V131)</f>
        <v>15.82172702</v>
      </c>
      <c r="AE131" s="35">
        <f t="shared" si="7"/>
        <v>25</v>
      </c>
      <c r="AF131" s="11">
        <f t="shared" si="8"/>
        <v>20</v>
      </c>
      <c r="AG131" s="11">
        <f t="shared" si="9"/>
        <v>500</v>
      </c>
      <c r="AH131" s="11" t="str">
        <f t="shared" si="10"/>
        <v>1.91, 2.33</v>
      </c>
    </row>
    <row r="132">
      <c r="A132" s="31" t="s">
        <v>276</v>
      </c>
      <c r="B132" s="11">
        <v>219.0</v>
      </c>
      <c r="E132" s="16" t="s">
        <v>733</v>
      </c>
      <c r="H132" s="11" t="s">
        <v>734</v>
      </c>
      <c r="J132" s="12">
        <v>105.4</v>
      </c>
      <c r="K132" s="11">
        <v>1.91</v>
      </c>
      <c r="L132" s="11">
        <v>2.1</v>
      </c>
      <c r="M132" s="12">
        <v>67.2</v>
      </c>
      <c r="N132" s="11">
        <v>69.1</v>
      </c>
      <c r="O132" s="11">
        <v>70.8</v>
      </c>
      <c r="P132" s="11">
        <v>70.8</v>
      </c>
      <c r="Q132" s="35">
        <f t="shared" si="42"/>
        <v>70.23333333</v>
      </c>
      <c r="R132" s="35">
        <f t="shared" si="53"/>
        <v>7.11912672</v>
      </c>
      <c r="S132" s="35">
        <f t="shared" si="54"/>
        <v>17.88087328</v>
      </c>
      <c r="U132" s="33">
        <v>50.0</v>
      </c>
      <c r="V132" s="35">
        <f t="shared" si="44"/>
        <v>42.88087328</v>
      </c>
      <c r="W132" s="35">
        <f t="shared" si="5"/>
        <v>69.475</v>
      </c>
      <c r="X132" s="11">
        <f t="shared" si="55"/>
        <v>25</v>
      </c>
      <c r="AE132" s="35">
        <f t="shared" si="7"/>
        <v>25</v>
      </c>
      <c r="AF132" s="11">
        <f t="shared" si="8"/>
        <v>20</v>
      </c>
      <c r="AG132" s="11">
        <f t="shared" si="9"/>
        <v>500</v>
      </c>
      <c r="AH132" s="11" t="str">
        <f t="shared" si="10"/>
        <v>1.91, 2.1</v>
      </c>
    </row>
    <row r="133">
      <c r="A133" s="31" t="s">
        <v>278</v>
      </c>
      <c r="B133" s="11">
        <v>220.0</v>
      </c>
      <c r="E133" s="16" t="s">
        <v>618</v>
      </c>
      <c r="H133" s="11" t="s">
        <v>619</v>
      </c>
      <c r="I133" s="36" t="s">
        <v>830</v>
      </c>
      <c r="J133" s="12">
        <v>117.8</v>
      </c>
      <c r="K133" s="11">
        <v>1.93</v>
      </c>
      <c r="L133" s="11">
        <v>2.31</v>
      </c>
      <c r="M133" s="12">
        <v>42.9</v>
      </c>
      <c r="N133" s="11">
        <v>49.5</v>
      </c>
      <c r="O133" s="11">
        <v>53.0</v>
      </c>
      <c r="P133" s="11">
        <v>52.7</v>
      </c>
      <c r="Q133" s="35">
        <f t="shared" si="42"/>
        <v>51.73333333</v>
      </c>
      <c r="R133" s="35">
        <f t="shared" si="53"/>
        <v>9.664948454</v>
      </c>
      <c r="S133" s="35">
        <f t="shared" si="54"/>
        <v>15.33505155</v>
      </c>
      <c r="U133" s="33">
        <v>20.0</v>
      </c>
      <c r="V133" s="35">
        <f t="shared" si="44"/>
        <v>10.33505155</v>
      </c>
      <c r="W133" s="35">
        <f t="shared" si="5"/>
        <v>49.525</v>
      </c>
      <c r="X133" s="35">
        <f t="shared" si="55"/>
        <v>10.33505155</v>
      </c>
      <c r="AE133" s="35">
        <f t="shared" si="7"/>
        <v>25</v>
      </c>
      <c r="AF133" s="11">
        <f t="shared" si="8"/>
        <v>20</v>
      </c>
      <c r="AG133" s="11">
        <f t="shared" si="9"/>
        <v>500</v>
      </c>
      <c r="AH133" s="11" t="str">
        <f t="shared" si="10"/>
        <v>1.93, 2.31</v>
      </c>
    </row>
    <row r="134">
      <c r="A134" s="31" t="s">
        <v>280</v>
      </c>
      <c r="B134" s="11">
        <v>221.0</v>
      </c>
      <c r="E134" s="16" t="s">
        <v>537</v>
      </c>
      <c r="H134" s="11" t="s">
        <v>539</v>
      </c>
      <c r="J134" s="12">
        <v>81.7</v>
      </c>
      <c r="K134" s="11">
        <v>1.91</v>
      </c>
      <c r="L134" s="11">
        <v>1.99</v>
      </c>
      <c r="M134" s="12">
        <v>53.1</v>
      </c>
      <c r="N134" s="11">
        <v>54.7</v>
      </c>
      <c r="O134" s="11">
        <v>56.5</v>
      </c>
      <c r="P134" s="11">
        <v>56.3</v>
      </c>
      <c r="Q134" s="35">
        <f t="shared" si="42"/>
        <v>55.83333333</v>
      </c>
      <c r="R134" s="35">
        <f t="shared" si="53"/>
        <v>8.955223881</v>
      </c>
      <c r="S134" s="35">
        <f t="shared" si="54"/>
        <v>16.04477612</v>
      </c>
      <c r="U134" s="33">
        <v>50.0</v>
      </c>
      <c r="V134" s="35">
        <f t="shared" si="44"/>
        <v>41.04477612</v>
      </c>
      <c r="W134" s="35">
        <f t="shared" si="5"/>
        <v>55.15</v>
      </c>
      <c r="X134" s="11">
        <f t="shared" si="55"/>
        <v>25</v>
      </c>
      <c r="AE134" s="35">
        <f t="shared" si="7"/>
        <v>25</v>
      </c>
      <c r="AF134" s="11">
        <f t="shared" si="8"/>
        <v>20</v>
      </c>
      <c r="AG134" s="11">
        <f t="shared" si="9"/>
        <v>500</v>
      </c>
      <c r="AH134" s="11" t="str">
        <f t="shared" si="10"/>
        <v>1.91, 1.99</v>
      </c>
    </row>
    <row r="135">
      <c r="A135" s="31" t="s">
        <v>282</v>
      </c>
      <c r="B135" s="11">
        <v>222.0</v>
      </c>
      <c r="E135" s="16" t="s">
        <v>782</v>
      </c>
      <c r="H135" s="11" t="s">
        <v>784</v>
      </c>
      <c r="J135" s="12">
        <v>98.27</v>
      </c>
      <c r="K135" s="11">
        <v>1.88</v>
      </c>
      <c r="L135" s="11">
        <v>1.51</v>
      </c>
      <c r="M135" s="12">
        <v>62.2</v>
      </c>
      <c r="N135" s="11">
        <v>63.8</v>
      </c>
      <c r="O135" s="11">
        <v>68.0</v>
      </c>
      <c r="P135" s="11">
        <v>69.6</v>
      </c>
      <c r="Q135" s="35">
        <f t="shared" si="42"/>
        <v>67.13333333</v>
      </c>
      <c r="R135" s="35">
        <f t="shared" si="53"/>
        <v>7.447864945</v>
      </c>
      <c r="S135" s="35">
        <f t="shared" si="54"/>
        <v>17.55213505</v>
      </c>
      <c r="U135" s="33">
        <v>50.0</v>
      </c>
      <c r="V135" s="35">
        <f t="shared" si="44"/>
        <v>42.55213505</v>
      </c>
      <c r="W135" s="35">
        <f t="shared" si="5"/>
        <v>65.9</v>
      </c>
      <c r="X135" s="11">
        <f t="shared" si="55"/>
        <v>25</v>
      </c>
      <c r="AE135" s="35">
        <f t="shared" si="7"/>
        <v>25</v>
      </c>
      <c r="AF135" s="11">
        <f t="shared" si="8"/>
        <v>20</v>
      </c>
      <c r="AG135" s="11">
        <f t="shared" si="9"/>
        <v>500</v>
      </c>
      <c r="AH135" s="11" t="str">
        <f t="shared" si="10"/>
        <v>1.88, 1.51</v>
      </c>
    </row>
    <row r="136">
      <c r="A136" s="31" t="s">
        <v>284</v>
      </c>
      <c r="B136" s="11">
        <v>223.0</v>
      </c>
      <c r="E136" s="16" t="s">
        <v>438</v>
      </c>
      <c r="H136" s="11" t="s">
        <v>440</v>
      </c>
      <c r="J136" s="12">
        <v>111.7</v>
      </c>
      <c r="K136" s="11">
        <v>1.86</v>
      </c>
      <c r="L136" s="11">
        <v>1.54</v>
      </c>
      <c r="M136" s="12">
        <v>61.0</v>
      </c>
      <c r="N136" s="11">
        <v>65.3</v>
      </c>
      <c r="O136" s="11">
        <v>66.2</v>
      </c>
      <c r="P136" s="11">
        <v>70.8</v>
      </c>
      <c r="Q136" s="35">
        <f t="shared" si="42"/>
        <v>67.43333333</v>
      </c>
      <c r="R136" s="35">
        <f t="shared" si="53"/>
        <v>7.414730598</v>
      </c>
      <c r="S136" s="35">
        <f t="shared" si="54"/>
        <v>17.5852694</v>
      </c>
      <c r="U136" s="33">
        <v>50.0</v>
      </c>
      <c r="V136" s="35">
        <f t="shared" si="44"/>
        <v>42.5852694</v>
      </c>
      <c r="W136" s="35">
        <f t="shared" si="5"/>
        <v>65.825</v>
      </c>
      <c r="X136" s="11">
        <f t="shared" si="55"/>
        <v>25</v>
      </c>
      <c r="AE136" s="35">
        <f t="shared" si="7"/>
        <v>25</v>
      </c>
      <c r="AF136" s="11">
        <f t="shared" si="8"/>
        <v>20</v>
      </c>
      <c r="AG136" s="11">
        <f t="shared" si="9"/>
        <v>500</v>
      </c>
      <c r="AH136" s="11" t="str">
        <f t="shared" si="10"/>
        <v>1.86, 1.54</v>
      </c>
    </row>
    <row r="137">
      <c r="A137" s="31" t="s">
        <v>286</v>
      </c>
      <c r="B137" s="11">
        <v>224.0</v>
      </c>
      <c r="E137" s="16" t="s">
        <v>493</v>
      </c>
      <c r="H137" s="11" t="s">
        <v>496</v>
      </c>
      <c r="J137" s="12">
        <v>39.2</v>
      </c>
      <c r="K137" s="11">
        <v>1.93</v>
      </c>
      <c r="L137" s="11">
        <v>2.14</v>
      </c>
      <c r="M137" s="12">
        <v>28.1</v>
      </c>
      <c r="N137" s="11">
        <v>29.6</v>
      </c>
      <c r="O137" s="11">
        <v>32.9</v>
      </c>
      <c r="P137" s="11">
        <v>31.5</v>
      </c>
      <c r="Q137" s="35">
        <f t="shared" si="42"/>
        <v>31.33333333</v>
      </c>
      <c r="R137" s="35">
        <f t="shared" si="53"/>
        <v>15.95744681</v>
      </c>
      <c r="S137" s="35">
        <f t="shared" si="54"/>
        <v>9.042553191</v>
      </c>
      <c r="U137" s="33">
        <v>50.0</v>
      </c>
      <c r="V137" s="35">
        <f t="shared" si="44"/>
        <v>34.04255319</v>
      </c>
      <c r="W137" s="35">
        <f t="shared" si="5"/>
        <v>30.525</v>
      </c>
      <c r="X137" s="11">
        <f t="shared" si="55"/>
        <v>25</v>
      </c>
      <c r="AE137" s="35">
        <f t="shared" si="7"/>
        <v>25</v>
      </c>
      <c r="AF137" s="11">
        <f t="shared" si="8"/>
        <v>20</v>
      </c>
      <c r="AG137" s="11">
        <f t="shared" si="9"/>
        <v>500</v>
      </c>
      <c r="AH137" s="11" t="str">
        <f t="shared" si="10"/>
        <v>1.93, 2.14</v>
      </c>
    </row>
    <row r="138">
      <c r="A138" s="31" t="s">
        <v>288</v>
      </c>
      <c r="B138" s="11">
        <v>225.0</v>
      </c>
      <c r="E138" s="16" t="s">
        <v>689</v>
      </c>
      <c r="H138" s="11" t="s">
        <v>690</v>
      </c>
      <c r="J138" s="12">
        <v>68.56</v>
      </c>
      <c r="K138" s="11">
        <v>1.95</v>
      </c>
      <c r="L138" s="11">
        <v>2.6</v>
      </c>
      <c r="M138" s="12">
        <v>41.0</v>
      </c>
      <c r="N138" s="11">
        <v>42.7</v>
      </c>
      <c r="O138" s="11">
        <v>44.0</v>
      </c>
      <c r="P138" s="11">
        <v>43.1</v>
      </c>
      <c r="Q138" s="35">
        <f t="shared" si="42"/>
        <v>43.26666667</v>
      </c>
      <c r="R138" s="35">
        <f t="shared" si="53"/>
        <v>11.55624037</v>
      </c>
      <c r="S138" s="35">
        <f t="shared" si="54"/>
        <v>13.44375963</v>
      </c>
      <c r="U138" s="33">
        <v>50.0</v>
      </c>
      <c r="V138" s="35">
        <f t="shared" si="44"/>
        <v>38.44375963</v>
      </c>
      <c r="W138" s="35">
        <f t="shared" si="5"/>
        <v>42.7</v>
      </c>
      <c r="X138" s="11">
        <f t="shared" si="55"/>
        <v>25</v>
      </c>
      <c r="AE138" s="35">
        <f t="shared" si="7"/>
        <v>25</v>
      </c>
      <c r="AF138" s="11">
        <f t="shared" si="8"/>
        <v>20</v>
      </c>
      <c r="AG138" s="11">
        <f t="shared" si="9"/>
        <v>500</v>
      </c>
      <c r="AH138" s="11" t="str">
        <f t="shared" si="10"/>
        <v>1.95, 2.6</v>
      </c>
    </row>
    <row r="139">
      <c r="A139" s="31" t="s">
        <v>290</v>
      </c>
      <c r="B139" s="11">
        <v>226.0</v>
      </c>
      <c r="E139" s="16" t="s">
        <v>675</v>
      </c>
      <c r="H139" s="11" t="s">
        <v>676</v>
      </c>
      <c r="J139" s="12">
        <v>53.79</v>
      </c>
      <c r="K139" s="11">
        <v>1.94</v>
      </c>
      <c r="L139" s="11">
        <v>1.81</v>
      </c>
      <c r="M139" s="12">
        <v>11.0</v>
      </c>
      <c r="N139" s="11">
        <v>12.0</v>
      </c>
      <c r="O139" s="11">
        <v>12.6</v>
      </c>
      <c r="P139" s="11">
        <v>12.4</v>
      </c>
      <c r="Q139" s="35">
        <f t="shared" si="42"/>
        <v>12.33333333</v>
      </c>
      <c r="R139" s="38">
        <v>25.0</v>
      </c>
      <c r="S139" s="35">
        <f t="shared" si="54"/>
        <v>0</v>
      </c>
      <c r="U139" s="33">
        <v>50.0</v>
      </c>
      <c r="V139" s="35">
        <f t="shared" si="44"/>
        <v>25</v>
      </c>
      <c r="W139" s="35">
        <f t="shared" si="5"/>
        <v>12</v>
      </c>
      <c r="X139" s="39">
        <f t="shared" si="55"/>
        <v>25</v>
      </c>
      <c r="AE139" s="35">
        <f t="shared" si="7"/>
        <v>25</v>
      </c>
      <c r="AF139" s="35">
        <f t="shared" si="8"/>
        <v>12.33333333</v>
      </c>
      <c r="AG139" s="11">
        <f t="shared" si="9"/>
        <v>308.3333333</v>
      </c>
      <c r="AH139" s="11" t="str">
        <f t="shared" si="10"/>
        <v>1.94, 1.81</v>
      </c>
    </row>
    <row r="140">
      <c r="A140" s="31" t="s">
        <v>292</v>
      </c>
      <c r="B140" s="11">
        <v>227.0</v>
      </c>
      <c r="E140" s="16" t="s">
        <v>568</v>
      </c>
      <c r="H140" s="11" t="s">
        <v>569</v>
      </c>
      <c r="I140" s="36" t="s">
        <v>830</v>
      </c>
      <c r="J140" s="12">
        <v>92.78</v>
      </c>
      <c r="K140" s="11">
        <v>1.93</v>
      </c>
      <c r="L140" s="11">
        <v>2.23</v>
      </c>
      <c r="M140" s="12">
        <v>27.5</v>
      </c>
      <c r="N140" s="11">
        <v>31.0</v>
      </c>
      <c r="O140" s="11">
        <v>33.1</v>
      </c>
      <c r="P140" s="11">
        <v>32.8</v>
      </c>
      <c r="Q140" s="35">
        <f t="shared" si="42"/>
        <v>32.3</v>
      </c>
      <c r="R140" s="35">
        <f t="shared" ref="R140:R144" si="56">500/Q140</f>
        <v>15.47987616</v>
      </c>
      <c r="S140" s="35">
        <f t="shared" si="54"/>
        <v>9.520123839</v>
      </c>
      <c r="U140" s="33">
        <v>20.0</v>
      </c>
      <c r="V140" s="35">
        <f t="shared" si="44"/>
        <v>4.520123839</v>
      </c>
      <c r="W140" s="35">
        <f t="shared" si="5"/>
        <v>31.1</v>
      </c>
      <c r="X140" s="35">
        <f t="shared" si="55"/>
        <v>4.520123839</v>
      </c>
      <c r="AE140" s="35">
        <f t="shared" si="7"/>
        <v>25</v>
      </c>
      <c r="AF140" s="11">
        <f t="shared" si="8"/>
        <v>20</v>
      </c>
      <c r="AG140" s="11">
        <f t="shared" si="9"/>
        <v>500</v>
      </c>
      <c r="AH140" s="11" t="str">
        <f t="shared" si="10"/>
        <v>1.93, 2.23</v>
      </c>
    </row>
    <row r="141">
      <c r="A141" s="31" t="s">
        <v>294</v>
      </c>
      <c r="B141" s="11">
        <v>229.0</v>
      </c>
      <c r="E141" s="16" t="s">
        <v>623</v>
      </c>
      <c r="H141" s="11" t="s">
        <v>625</v>
      </c>
      <c r="J141" s="12">
        <v>88.17</v>
      </c>
      <c r="K141" s="11">
        <v>1.95</v>
      </c>
      <c r="L141" s="11">
        <v>2.3</v>
      </c>
      <c r="M141" s="12">
        <v>88.9</v>
      </c>
      <c r="N141" s="11">
        <v>92.8</v>
      </c>
      <c r="O141" s="11">
        <v>96.8</v>
      </c>
      <c r="P141" s="11">
        <v>95.5</v>
      </c>
      <c r="Q141" s="35">
        <f t="shared" si="42"/>
        <v>95.03333333</v>
      </c>
      <c r="R141" s="35">
        <f t="shared" si="56"/>
        <v>5.26131182</v>
      </c>
      <c r="S141" s="35">
        <f t="shared" si="54"/>
        <v>19.73868818</v>
      </c>
      <c r="U141" s="33">
        <v>50.0</v>
      </c>
      <c r="V141" s="35">
        <f t="shared" si="44"/>
        <v>44.73868818</v>
      </c>
      <c r="W141" s="35">
        <f t="shared" si="5"/>
        <v>93.5</v>
      </c>
      <c r="X141" s="11">
        <f t="shared" si="55"/>
        <v>25</v>
      </c>
      <c r="AE141" s="35">
        <f t="shared" si="7"/>
        <v>25</v>
      </c>
      <c r="AF141" s="11">
        <f t="shared" si="8"/>
        <v>20</v>
      </c>
      <c r="AG141" s="11">
        <f t="shared" si="9"/>
        <v>500</v>
      </c>
      <c r="AH141" s="11" t="str">
        <f t="shared" si="10"/>
        <v>1.95, 2.3</v>
      </c>
    </row>
    <row r="142">
      <c r="A142" s="31" t="s">
        <v>296</v>
      </c>
      <c r="B142" s="11">
        <v>230.0</v>
      </c>
      <c r="E142" s="16" t="s">
        <v>610</v>
      </c>
      <c r="H142" s="11" t="s">
        <v>611</v>
      </c>
      <c r="J142" s="12">
        <v>69.83</v>
      </c>
      <c r="K142" s="11">
        <v>1.91</v>
      </c>
      <c r="L142" s="11">
        <v>2.2</v>
      </c>
      <c r="M142" s="12">
        <v>38.1</v>
      </c>
      <c r="N142" s="11">
        <v>39.6</v>
      </c>
      <c r="O142" s="11">
        <v>41.1</v>
      </c>
      <c r="P142" s="11">
        <v>40.5</v>
      </c>
      <c r="Q142" s="35">
        <f t="shared" si="42"/>
        <v>40.4</v>
      </c>
      <c r="R142" s="35">
        <f t="shared" si="56"/>
        <v>12.37623762</v>
      </c>
      <c r="S142" s="35">
        <f t="shared" si="54"/>
        <v>12.62376238</v>
      </c>
      <c r="U142" s="33">
        <v>50.0</v>
      </c>
      <c r="V142" s="35">
        <f t="shared" si="44"/>
        <v>37.62376238</v>
      </c>
      <c r="W142" s="35">
        <f t="shared" si="5"/>
        <v>39.825</v>
      </c>
      <c r="X142" s="11">
        <f t="shared" si="55"/>
        <v>25</v>
      </c>
      <c r="AE142" s="35">
        <f t="shared" si="7"/>
        <v>25</v>
      </c>
      <c r="AF142" s="11">
        <f t="shared" si="8"/>
        <v>20</v>
      </c>
      <c r="AG142" s="11">
        <f t="shared" si="9"/>
        <v>500</v>
      </c>
      <c r="AH142" s="11" t="str">
        <f t="shared" si="10"/>
        <v>1.91, 2.2</v>
      </c>
    </row>
    <row r="143">
      <c r="A143" s="31" t="s">
        <v>298</v>
      </c>
      <c r="B143" s="11">
        <v>231.0</v>
      </c>
      <c r="E143" s="16" t="s">
        <v>648</v>
      </c>
      <c r="H143" s="11" t="s">
        <v>650</v>
      </c>
      <c r="J143" s="12">
        <v>143.0</v>
      </c>
      <c r="K143" s="11">
        <v>1.84</v>
      </c>
      <c r="L143" s="11">
        <v>1.72</v>
      </c>
      <c r="M143" s="12">
        <v>118.0</v>
      </c>
      <c r="N143" s="11">
        <v>126.0</v>
      </c>
      <c r="O143" s="11">
        <v>132.0</v>
      </c>
      <c r="P143" s="11">
        <v>131.0</v>
      </c>
      <c r="Q143" s="35">
        <f t="shared" si="42"/>
        <v>129.6666667</v>
      </c>
      <c r="R143" s="35">
        <f t="shared" si="56"/>
        <v>3.856041131</v>
      </c>
      <c r="S143" s="35">
        <f t="shared" si="54"/>
        <v>21.14395887</v>
      </c>
      <c r="U143" s="33">
        <v>50.0</v>
      </c>
      <c r="V143" s="35">
        <f t="shared" si="44"/>
        <v>46.14395887</v>
      </c>
      <c r="W143" s="35">
        <f t="shared" si="5"/>
        <v>126.75</v>
      </c>
      <c r="X143" s="11">
        <f t="shared" si="55"/>
        <v>25</v>
      </c>
      <c r="AE143" s="35">
        <f t="shared" si="7"/>
        <v>25</v>
      </c>
      <c r="AF143" s="11">
        <f t="shared" si="8"/>
        <v>20</v>
      </c>
      <c r="AG143" s="11">
        <f t="shared" si="9"/>
        <v>500</v>
      </c>
      <c r="AH143" s="11" t="str">
        <f t="shared" si="10"/>
        <v>1.84, 1.72</v>
      </c>
    </row>
    <row r="144">
      <c r="A144" s="31" t="s">
        <v>300</v>
      </c>
      <c r="B144" s="11">
        <v>232.0</v>
      </c>
      <c r="E144" s="16" t="s">
        <v>766</v>
      </c>
      <c r="H144" s="11" t="s">
        <v>767</v>
      </c>
      <c r="J144" s="12">
        <v>60.5</v>
      </c>
      <c r="K144" s="11">
        <v>1.93</v>
      </c>
      <c r="L144" s="11">
        <v>2.06</v>
      </c>
      <c r="M144" s="12">
        <v>64.6</v>
      </c>
      <c r="N144" s="11">
        <v>68.4</v>
      </c>
      <c r="O144" s="11">
        <v>72.5</v>
      </c>
      <c r="P144" s="11">
        <v>72.1</v>
      </c>
      <c r="Q144" s="35">
        <f t="shared" si="42"/>
        <v>71</v>
      </c>
      <c r="R144" s="35">
        <f t="shared" si="56"/>
        <v>7.042253521</v>
      </c>
      <c r="S144" s="35">
        <f t="shared" si="54"/>
        <v>17.95774648</v>
      </c>
      <c r="U144" s="33">
        <v>50.0</v>
      </c>
      <c r="V144" s="35">
        <f t="shared" si="44"/>
        <v>42.95774648</v>
      </c>
      <c r="W144" s="35">
        <f t="shared" si="5"/>
        <v>69.4</v>
      </c>
      <c r="X144" s="11">
        <f t="shared" si="55"/>
        <v>25</v>
      </c>
      <c r="AE144" s="35">
        <f t="shared" si="7"/>
        <v>25</v>
      </c>
      <c r="AF144" s="11">
        <f t="shared" si="8"/>
        <v>20</v>
      </c>
      <c r="AG144" s="11">
        <f t="shared" si="9"/>
        <v>500</v>
      </c>
      <c r="AH144" s="11" t="str">
        <f t="shared" si="10"/>
        <v>1.93, 2.06</v>
      </c>
    </row>
    <row r="145">
      <c r="A145" s="31" t="s">
        <v>302</v>
      </c>
      <c r="B145" s="11">
        <v>234.0</v>
      </c>
      <c r="E145" s="16" t="s">
        <v>723</v>
      </c>
      <c r="H145" s="11" t="s">
        <v>724</v>
      </c>
      <c r="I145" s="36" t="s">
        <v>830</v>
      </c>
      <c r="J145" s="12">
        <v>21.0</v>
      </c>
      <c r="K145" s="11">
        <v>1.87</v>
      </c>
      <c r="L145" s="11">
        <v>1.83</v>
      </c>
      <c r="M145" s="12">
        <v>6.15</v>
      </c>
      <c r="N145" s="11">
        <v>5.62</v>
      </c>
      <c r="O145" s="20">
        <v>5.53</v>
      </c>
      <c r="Q145" s="35">
        <f t="shared" ref="Q145:Q176" si="57">AVERAGE(M145:P145)</f>
        <v>5.766666667</v>
      </c>
      <c r="R145" s="38">
        <v>20.0</v>
      </c>
      <c r="S145" s="38">
        <v>0.0</v>
      </c>
      <c r="U145" s="33">
        <v>20.0</v>
      </c>
      <c r="V145" s="35">
        <f t="shared" si="44"/>
        <v>0</v>
      </c>
      <c r="W145" s="35">
        <f t="shared" si="5"/>
        <v>5.766666667</v>
      </c>
      <c r="AE145" s="35">
        <f t="shared" si="7"/>
        <v>20</v>
      </c>
      <c r="AF145" s="35">
        <f t="shared" si="8"/>
        <v>5.766666667</v>
      </c>
      <c r="AG145" s="11">
        <f t="shared" si="9"/>
        <v>115.3333333</v>
      </c>
      <c r="AH145" s="11" t="str">
        <f t="shared" si="10"/>
        <v>1.87, 1.83</v>
      </c>
    </row>
    <row r="146">
      <c r="A146" s="31" t="s">
        <v>304</v>
      </c>
      <c r="B146" s="11">
        <v>235.0</v>
      </c>
      <c r="E146" s="16" t="s">
        <v>742</v>
      </c>
      <c r="H146" s="11" t="s">
        <v>743</v>
      </c>
      <c r="I146" s="36" t="s">
        <v>830</v>
      </c>
      <c r="J146" s="12">
        <v>48.29</v>
      </c>
      <c r="K146" s="11">
        <v>1.92</v>
      </c>
      <c r="L146" s="11">
        <v>2.15</v>
      </c>
      <c r="M146" s="12">
        <v>15.6</v>
      </c>
      <c r="N146" s="11">
        <v>14.4</v>
      </c>
      <c r="O146" s="20">
        <v>14.2</v>
      </c>
      <c r="Q146" s="35">
        <f t="shared" si="57"/>
        <v>14.73333333</v>
      </c>
      <c r="R146" s="38">
        <v>20.0</v>
      </c>
      <c r="S146" s="38">
        <v>0.0</v>
      </c>
      <c r="U146" s="33">
        <v>20.0</v>
      </c>
      <c r="V146" s="35">
        <f t="shared" si="44"/>
        <v>0</v>
      </c>
      <c r="W146" s="35">
        <f t="shared" si="5"/>
        <v>14.73333333</v>
      </c>
      <c r="AE146" s="35">
        <f t="shared" si="7"/>
        <v>20</v>
      </c>
      <c r="AF146" s="35">
        <f t="shared" si="8"/>
        <v>14.73333333</v>
      </c>
      <c r="AG146" s="11">
        <f t="shared" si="9"/>
        <v>294.6666667</v>
      </c>
      <c r="AH146" s="11" t="str">
        <f t="shared" si="10"/>
        <v>1.92, 2.15</v>
      </c>
    </row>
    <row r="147">
      <c r="A147" s="31" t="s">
        <v>306</v>
      </c>
      <c r="B147" s="11">
        <v>236.0</v>
      </c>
      <c r="E147" s="16" t="s">
        <v>654</v>
      </c>
      <c r="H147" s="11" t="s">
        <v>656</v>
      </c>
      <c r="I147" s="36" t="s">
        <v>830</v>
      </c>
      <c r="J147" s="12">
        <v>25.12</v>
      </c>
      <c r="K147" s="11">
        <v>1.93</v>
      </c>
      <c r="L147" s="11">
        <v>2.24</v>
      </c>
      <c r="M147" s="12">
        <v>5.29</v>
      </c>
      <c r="N147" s="11">
        <v>4.82</v>
      </c>
      <c r="O147" s="20">
        <v>4.72</v>
      </c>
      <c r="Q147" s="35">
        <f t="shared" si="57"/>
        <v>4.943333333</v>
      </c>
      <c r="R147" s="38">
        <v>20.0</v>
      </c>
      <c r="S147" s="38">
        <v>0.0</v>
      </c>
      <c r="U147" s="33">
        <v>20.0</v>
      </c>
      <c r="V147" s="35">
        <f t="shared" si="44"/>
        <v>0</v>
      </c>
      <c r="W147" s="35">
        <f t="shared" si="5"/>
        <v>4.943333333</v>
      </c>
      <c r="AE147" s="35">
        <f t="shared" si="7"/>
        <v>20</v>
      </c>
      <c r="AF147" s="35">
        <f t="shared" si="8"/>
        <v>4.943333333</v>
      </c>
      <c r="AG147" s="11">
        <f t="shared" si="9"/>
        <v>98.86666667</v>
      </c>
      <c r="AH147" s="11" t="str">
        <f t="shared" si="10"/>
        <v>1.93, 2.24</v>
      </c>
    </row>
    <row r="148">
      <c r="A148" s="31" t="s">
        <v>308</v>
      </c>
      <c r="B148" s="11">
        <v>237.0</v>
      </c>
      <c r="E148" s="16" t="s">
        <v>680</v>
      </c>
      <c r="H148" s="11" t="s">
        <v>682</v>
      </c>
      <c r="I148" s="36" t="s">
        <v>830</v>
      </c>
      <c r="J148" s="12">
        <v>83.1</v>
      </c>
      <c r="K148" s="11">
        <v>1.92</v>
      </c>
      <c r="L148" s="11">
        <v>2.24</v>
      </c>
      <c r="M148" s="12">
        <v>37.1</v>
      </c>
      <c r="N148" s="11">
        <v>33.8</v>
      </c>
      <c r="O148" s="20">
        <v>32.8</v>
      </c>
      <c r="Q148" s="35">
        <f t="shared" si="57"/>
        <v>34.56666667</v>
      </c>
      <c r="R148" s="35">
        <f>500/Q148</f>
        <v>14.46480231</v>
      </c>
      <c r="S148" s="35">
        <f t="shared" ref="S148:S150" si="58">25-R148</f>
        <v>10.53519769</v>
      </c>
      <c r="U148" s="33">
        <v>20.0</v>
      </c>
      <c r="V148" s="35">
        <f t="shared" si="44"/>
        <v>5.535197686</v>
      </c>
      <c r="W148" s="35">
        <f t="shared" si="5"/>
        <v>34.56666667</v>
      </c>
      <c r="X148" s="35">
        <f t="shared" ref="X148:X150" si="59">if(V148&gt;25,25,V148)</f>
        <v>5.535197686</v>
      </c>
      <c r="AE148" s="35">
        <f t="shared" si="7"/>
        <v>25</v>
      </c>
      <c r="AF148" s="11">
        <f t="shared" si="8"/>
        <v>20</v>
      </c>
      <c r="AG148" s="11">
        <f t="shared" si="9"/>
        <v>500</v>
      </c>
      <c r="AH148" s="11" t="str">
        <f t="shared" si="10"/>
        <v>1.92, 2.24</v>
      </c>
    </row>
    <row r="149">
      <c r="A149" s="31" t="s">
        <v>310</v>
      </c>
      <c r="B149" s="11">
        <v>239.0</v>
      </c>
      <c r="E149" s="16" t="s">
        <v>397</v>
      </c>
      <c r="H149" s="11" t="s">
        <v>400</v>
      </c>
      <c r="J149" s="12">
        <v>32.78</v>
      </c>
      <c r="K149" s="11">
        <v>1.96</v>
      </c>
      <c r="L149" s="11">
        <v>1.95</v>
      </c>
      <c r="M149" s="12">
        <v>14.0</v>
      </c>
      <c r="N149" s="11">
        <v>13.5</v>
      </c>
      <c r="O149" s="20">
        <v>14.7</v>
      </c>
      <c r="Q149" s="35">
        <f t="shared" si="57"/>
        <v>14.06666667</v>
      </c>
      <c r="R149" s="38">
        <v>25.0</v>
      </c>
      <c r="S149" s="35">
        <f t="shared" si="58"/>
        <v>0</v>
      </c>
      <c r="U149" s="33">
        <v>50.0</v>
      </c>
      <c r="V149" s="35">
        <f t="shared" si="44"/>
        <v>25</v>
      </c>
      <c r="W149" s="35">
        <f t="shared" si="5"/>
        <v>14.06666667</v>
      </c>
      <c r="X149" s="39">
        <f t="shared" si="59"/>
        <v>25</v>
      </c>
      <c r="AE149" s="35">
        <f t="shared" si="7"/>
        <v>25</v>
      </c>
      <c r="AF149" s="35">
        <f t="shared" si="8"/>
        <v>14.06666667</v>
      </c>
      <c r="AG149" s="11">
        <f t="shared" si="9"/>
        <v>351.6666667</v>
      </c>
      <c r="AH149" s="11" t="str">
        <f t="shared" si="10"/>
        <v>1.96, 1.95</v>
      </c>
    </row>
    <row r="150">
      <c r="A150" s="31" t="s">
        <v>312</v>
      </c>
      <c r="B150" s="11">
        <v>242.0</v>
      </c>
      <c r="E150" s="16" t="s">
        <v>620</v>
      </c>
      <c r="H150" s="11" t="s">
        <v>622</v>
      </c>
      <c r="J150" s="12">
        <v>113.1</v>
      </c>
      <c r="K150" s="11">
        <v>1.98</v>
      </c>
      <c r="L150" s="11">
        <v>2.17</v>
      </c>
      <c r="M150" s="12">
        <v>67.4</v>
      </c>
      <c r="N150" s="11">
        <v>60.7</v>
      </c>
      <c r="O150" s="20">
        <v>60.4</v>
      </c>
      <c r="Q150" s="35">
        <f t="shared" si="57"/>
        <v>62.83333333</v>
      </c>
      <c r="R150" s="35">
        <f>500/Q150</f>
        <v>7.957559682</v>
      </c>
      <c r="S150" s="35">
        <f t="shared" si="58"/>
        <v>17.04244032</v>
      </c>
      <c r="U150" s="33">
        <v>50.0</v>
      </c>
      <c r="V150" s="35">
        <f t="shared" si="44"/>
        <v>42.04244032</v>
      </c>
      <c r="W150" s="35">
        <f t="shared" si="5"/>
        <v>62.83333333</v>
      </c>
      <c r="X150" s="11">
        <f t="shared" si="59"/>
        <v>25</v>
      </c>
      <c r="AE150" s="35">
        <f t="shared" si="7"/>
        <v>25</v>
      </c>
      <c r="AF150" s="11">
        <f t="shared" si="8"/>
        <v>20</v>
      </c>
      <c r="AG150" s="11">
        <f t="shared" si="9"/>
        <v>500</v>
      </c>
      <c r="AH150" s="11" t="str">
        <f t="shared" si="10"/>
        <v>1.98, 2.17</v>
      </c>
    </row>
    <row r="151">
      <c r="A151" s="31" t="s">
        <v>314</v>
      </c>
      <c r="B151" s="11">
        <v>243.0</v>
      </c>
      <c r="E151" s="16" t="s">
        <v>627</v>
      </c>
      <c r="H151" s="11" t="s">
        <v>629</v>
      </c>
      <c r="I151" s="36" t="s">
        <v>830</v>
      </c>
      <c r="J151" s="12">
        <v>63.53</v>
      </c>
      <c r="K151" s="11">
        <v>1.91</v>
      </c>
      <c r="L151" s="11">
        <v>2.2</v>
      </c>
      <c r="M151" s="12">
        <v>26.1</v>
      </c>
      <c r="N151" s="11">
        <v>23.3</v>
      </c>
      <c r="O151" s="20">
        <v>23.4</v>
      </c>
      <c r="Q151" s="35">
        <f t="shared" si="57"/>
        <v>24.26666667</v>
      </c>
      <c r="R151" s="38">
        <v>20.0</v>
      </c>
      <c r="S151" s="38">
        <v>0.0</v>
      </c>
      <c r="T151" s="31" t="s">
        <v>833</v>
      </c>
      <c r="U151" s="33">
        <v>20.0</v>
      </c>
      <c r="V151" s="35">
        <f t="shared" si="44"/>
        <v>0</v>
      </c>
      <c r="W151" s="35">
        <f t="shared" si="5"/>
        <v>24.26666667</v>
      </c>
      <c r="AE151" s="35">
        <f t="shared" si="7"/>
        <v>20</v>
      </c>
      <c r="AF151" s="11">
        <f t="shared" si="8"/>
        <v>20</v>
      </c>
      <c r="AG151" s="11">
        <f t="shared" si="9"/>
        <v>400</v>
      </c>
      <c r="AH151" s="11" t="str">
        <f t="shared" si="10"/>
        <v>1.91, 2.2</v>
      </c>
    </row>
    <row r="152">
      <c r="A152" s="31" t="s">
        <v>316</v>
      </c>
      <c r="B152" s="11">
        <v>246.0</v>
      </c>
      <c r="E152" s="16" t="s">
        <v>691</v>
      </c>
      <c r="H152" s="11" t="s">
        <v>692</v>
      </c>
      <c r="J152" s="12">
        <v>14.52</v>
      </c>
      <c r="K152" s="11">
        <v>1.95</v>
      </c>
      <c r="L152" s="11">
        <v>2.22</v>
      </c>
      <c r="M152" s="12">
        <v>7.61</v>
      </c>
      <c r="N152" s="11">
        <v>6.06</v>
      </c>
      <c r="O152" s="20">
        <v>6.84</v>
      </c>
      <c r="Q152" s="35">
        <f t="shared" si="57"/>
        <v>6.836666667</v>
      </c>
      <c r="R152" s="38">
        <v>25.0</v>
      </c>
      <c r="S152" s="35">
        <f t="shared" ref="S152:S164" si="60">25-R152</f>
        <v>0</v>
      </c>
      <c r="U152" s="33">
        <v>50.0</v>
      </c>
      <c r="V152" s="35">
        <f t="shared" si="44"/>
        <v>25</v>
      </c>
      <c r="W152" s="35">
        <f t="shared" si="5"/>
        <v>6.836666667</v>
      </c>
      <c r="X152" s="39">
        <f t="shared" ref="X152:X164" si="61">if(V152&gt;25,25,V152)</f>
        <v>25</v>
      </c>
      <c r="AE152" s="35">
        <f t="shared" si="7"/>
        <v>25</v>
      </c>
      <c r="AF152" s="35">
        <f t="shared" si="8"/>
        <v>6.836666667</v>
      </c>
      <c r="AG152" s="11">
        <f t="shared" si="9"/>
        <v>170.9166667</v>
      </c>
      <c r="AH152" s="11" t="str">
        <f t="shared" si="10"/>
        <v>1.95, 2.22</v>
      </c>
    </row>
    <row r="153">
      <c r="A153" s="31" t="s">
        <v>318</v>
      </c>
      <c r="B153" s="11">
        <v>247.0</v>
      </c>
      <c r="E153" s="16" t="s">
        <v>700</v>
      </c>
      <c r="H153" s="11" t="s">
        <v>701</v>
      </c>
      <c r="J153" s="12">
        <v>43.62</v>
      </c>
      <c r="K153" s="11">
        <v>1.97</v>
      </c>
      <c r="L153" s="11">
        <v>1.88</v>
      </c>
      <c r="M153" s="12">
        <v>26.8</v>
      </c>
      <c r="N153" s="11">
        <v>24.7</v>
      </c>
      <c r="O153" s="20">
        <v>25.3</v>
      </c>
      <c r="Q153" s="35">
        <f t="shared" si="57"/>
        <v>25.6</v>
      </c>
      <c r="R153" s="35">
        <f t="shared" ref="R153:R164" si="62">500/Q153</f>
        <v>19.53125</v>
      </c>
      <c r="S153" s="35">
        <f t="shared" si="60"/>
        <v>5.46875</v>
      </c>
      <c r="U153" s="33">
        <v>50.0</v>
      </c>
      <c r="V153" s="35">
        <f t="shared" si="44"/>
        <v>30.46875</v>
      </c>
      <c r="W153" s="35">
        <f t="shared" si="5"/>
        <v>25.6</v>
      </c>
      <c r="X153" s="39">
        <f t="shared" si="61"/>
        <v>25</v>
      </c>
      <c r="AE153" s="35">
        <f t="shared" si="7"/>
        <v>25</v>
      </c>
      <c r="AF153" s="11">
        <f t="shared" si="8"/>
        <v>20</v>
      </c>
      <c r="AG153" s="11">
        <f t="shared" si="9"/>
        <v>500</v>
      </c>
      <c r="AH153" s="11" t="str">
        <f t="shared" si="10"/>
        <v>1.97, 1.88</v>
      </c>
    </row>
    <row r="154">
      <c r="A154" s="31" t="s">
        <v>320</v>
      </c>
      <c r="B154" s="11">
        <v>248.0</v>
      </c>
      <c r="E154" s="16" t="s">
        <v>708</v>
      </c>
      <c r="H154" s="11" t="s">
        <v>710</v>
      </c>
      <c r="I154" s="36" t="s">
        <v>830</v>
      </c>
      <c r="J154" s="12">
        <v>90.59</v>
      </c>
      <c r="K154" s="11">
        <v>1.93</v>
      </c>
      <c r="L154" s="11">
        <v>2.22</v>
      </c>
      <c r="M154" s="12">
        <v>32.7</v>
      </c>
      <c r="N154" s="11">
        <v>29.8</v>
      </c>
      <c r="O154" s="20">
        <v>29.0</v>
      </c>
      <c r="Q154" s="35">
        <f t="shared" si="57"/>
        <v>30.5</v>
      </c>
      <c r="R154" s="35">
        <f t="shared" si="62"/>
        <v>16.39344262</v>
      </c>
      <c r="S154" s="35">
        <f t="shared" si="60"/>
        <v>8.606557377</v>
      </c>
      <c r="U154" s="33">
        <v>20.0</v>
      </c>
      <c r="V154" s="35">
        <f t="shared" si="44"/>
        <v>3.606557377</v>
      </c>
      <c r="W154" s="35">
        <f t="shared" si="5"/>
        <v>30.5</v>
      </c>
      <c r="X154" s="35">
        <f t="shared" si="61"/>
        <v>3.606557377</v>
      </c>
      <c r="AE154" s="35">
        <f t="shared" si="7"/>
        <v>25</v>
      </c>
      <c r="AF154" s="11">
        <f t="shared" si="8"/>
        <v>20</v>
      </c>
      <c r="AG154" s="11">
        <f t="shared" si="9"/>
        <v>500</v>
      </c>
      <c r="AH154" s="11" t="str">
        <f t="shared" si="10"/>
        <v>1.93, 2.22</v>
      </c>
    </row>
    <row r="155">
      <c r="A155" s="31" t="s">
        <v>322</v>
      </c>
      <c r="B155" s="11">
        <v>249.0</v>
      </c>
      <c r="E155" s="16" t="s">
        <v>716</v>
      </c>
      <c r="H155" s="11" t="s">
        <v>718</v>
      </c>
      <c r="J155" s="12">
        <v>59.97</v>
      </c>
      <c r="K155" s="11">
        <v>1.9</v>
      </c>
      <c r="L155" s="11">
        <v>1.41</v>
      </c>
      <c r="M155" s="12">
        <v>34.5</v>
      </c>
      <c r="N155" s="11">
        <v>32.0</v>
      </c>
      <c r="O155" s="20">
        <v>32.1</v>
      </c>
      <c r="Q155" s="35">
        <f t="shared" si="57"/>
        <v>32.86666667</v>
      </c>
      <c r="R155" s="35">
        <f t="shared" si="62"/>
        <v>15.21298174</v>
      </c>
      <c r="S155" s="35">
        <f t="shared" si="60"/>
        <v>9.787018256</v>
      </c>
      <c r="U155" s="33">
        <v>50.0</v>
      </c>
      <c r="V155" s="35">
        <f t="shared" si="44"/>
        <v>34.78701826</v>
      </c>
      <c r="W155" s="35">
        <f t="shared" si="5"/>
        <v>32.86666667</v>
      </c>
      <c r="X155" s="11">
        <f t="shared" si="61"/>
        <v>25</v>
      </c>
      <c r="AE155" s="35">
        <f t="shared" si="7"/>
        <v>25</v>
      </c>
      <c r="AF155" s="11">
        <f t="shared" si="8"/>
        <v>20</v>
      </c>
      <c r="AG155" s="11">
        <f t="shared" si="9"/>
        <v>500</v>
      </c>
      <c r="AH155" s="11" t="str">
        <f t="shared" si="10"/>
        <v>1.9, 1.41</v>
      </c>
    </row>
    <row r="156">
      <c r="A156" s="31" t="s">
        <v>324</v>
      </c>
      <c r="B156" s="11">
        <v>251.0</v>
      </c>
      <c r="E156" s="16" t="s">
        <v>774</v>
      </c>
      <c r="H156" s="11" t="s">
        <v>775</v>
      </c>
      <c r="J156" s="12">
        <v>97.85</v>
      </c>
      <c r="K156" s="11">
        <v>1.91</v>
      </c>
      <c r="L156" s="11">
        <v>1.54</v>
      </c>
      <c r="M156" s="12">
        <v>54.6</v>
      </c>
      <c r="N156" s="11">
        <v>51.1</v>
      </c>
      <c r="O156" s="20">
        <v>50.2</v>
      </c>
      <c r="Q156" s="35">
        <f t="shared" si="57"/>
        <v>51.96666667</v>
      </c>
      <c r="R156" s="35">
        <f t="shared" si="62"/>
        <v>9.621552277</v>
      </c>
      <c r="S156" s="35">
        <f t="shared" si="60"/>
        <v>15.37844772</v>
      </c>
      <c r="U156" s="33">
        <v>50.0</v>
      </c>
      <c r="V156" s="35">
        <f t="shared" si="44"/>
        <v>40.37844772</v>
      </c>
      <c r="W156" s="35">
        <f t="shared" si="5"/>
        <v>51.96666667</v>
      </c>
      <c r="X156" s="11">
        <f t="shared" si="61"/>
        <v>25</v>
      </c>
      <c r="AE156" s="35">
        <f t="shared" si="7"/>
        <v>25</v>
      </c>
      <c r="AF156" s="11">
        <f t="shared" si="8"/>
        <v>20</v>
      </c>
      <c r="AG156" s="11">
        <f t="shared" si="9"/>
        <v>500</v>
      </c>
      <c r="AH156" s="11" t="str">
        <f t="shared" si="10"/>
        <v>1.91, 1.54</v>
      </c>
    </row>
    <row r="157">
      <c r="A157" s="31" t="s">
        <v>326</v>
      </c>
      <c r="B157" s="11">
        <v>252.0</v>
      </c>
      <c r="E157" s="16" t="s">
        <v>753</v>
      </c>
      <c r="H157" s="11" t="s">
        <v>757</v>
      </c>
      <c r="J157" s="12">
        <v>86.37</v>
      </c>
      <c r="K157" s="11">
        <v>1.89</v>
      </c>
      <c r="L157" s="11">
        <v>1.43</v>
      </c>
      <c r="M157" s="12">
        <v>46.4</v>
      </c>
      <c r="N157" s="11">
        <v>42.6</v>
      </c>
      <c r="O157" s="20">
        <v>42.8</v>
      </c>
      <c r="Q157" s="35">
        <f t="shared" si="57"/>
        <v>43.93333333</v>
      </c>
      <c r="R157" s="35">
        <f t="shared" si="62"/>
        <v>11.38088012</v>
      </c>
      <c r="S157" s="35">
        <f t="shared" si="60"/>
        <v>13.61911988</v>
      </c>
      <c r="U157" s="33">
        <v>50.0</v>
      </c>
      <c r="V157" s="35">
        <f t="shared" si="44"/>
        <v>38.61911988</v>
      </c>
      <c r="W157" s="35">
        <f t="shared" si="5"/>
        <v>43.93333333</v>
      </c>
      <c r="X157" s="11">
        <f t="shared" si="61"/>
        <v>25</v>
      </c>
      <c r="AE157" s="35">
        <f t="shared" si="7"/>
        <v>25</v>
      </c>
      <c r="AF157" s="11">
        <f t="shared" si="8"/>
        <v>20</v>
      </c>
      <c r="AG157" s="11">
        <f t="shared" si="9"/>
        <v>500</v>
      </c>
      <c r="AH157" s="11" t="str">
        <f t="shared" si="10"/>
        <v>1.89, 1.43</v>
      </c>
    </row>
    <row r="158">
      <c r="A158" s="31" t="s">
        <v>328</v>
      </c>
      <c r="B158" s="11">
        <v>253.0</v>
      </c>
      <c r="E158" s="16" t="s">
        <v>453</v>
      </c>
      <c r="H158" s="11" t="s">
        <v>455</v>
      </c>
      <c r="J158" s="12">
        <v>60.53</v>
      </c>
      <c r="K158" s="11">
        <v>1.86</v>
      </c>
      <c r="L158" s="11">
        <v>1.4</v>
      </c>
      <c r="M158" s="12">
        <v>34.6</v>
      </c>
      <c r="N158" s="11">
        <v>33.0</v>
      </c>
      <c r="O158" s="20">
        <v>31.4</v>
      </c>
      <c r="Q158" s="35">
        <f t="shared" si="57"/>
        <v>33</v>
      </c>
      <c r="R158" s="35">
        <f t="shared" si="62"/>
        <v>15.15151515</v>
      </c>
      <c r="S158" s="35">
        <f t="shared" si="60"/>
        <v>9.848484848</v>
      </c>
      <c r="U158" s="33">
        <v>50.0</v>
      </c>
      <c r="V158" s="35">
        <f t="shared" si="44"/>
        <v>34.84848485</v>
      </c>
      <c r="W158" s="35">
        <f t="shared" si="5"/>
        <v>33</v>
      </c>
      <c r="X158" s="11">
        <f t="shared" si="61"/>
        <v>25</v>
      </c>
      <c r="AE158" s="35">
        <f t="shared" si="7"/>
        <v>25</v>
      </c>
      <c r="AF158" s="11">
        <f t="shared" si="8"/>
        <v>20</v>
      </c>
      <c r="AG158" s="11">
        <f t="shared" si="9"/>
        <v>500</v>
      </c>
      <c r="AH158" s="11" t="str">
        <f t="shared" si="10"/>
        <v>1.86, 1.4</v>
      </c>
    </row>
    <row r="159">
      <c r="A159" s="31" t="s">
        <v>329</v>
      </c>
      <c r="B159" s="11">
        <v>254.0</v>
      </c>
      <c r="E159" s="16" t="s">
        <v>811</v>
      </c>
      <c r="H159" s="11" t="s">
        <v>813</v>
      </c>
      <c r="J159" s="12">
        <v>62.82</v>
      </c>
      <c r="K159" s="11">
        <v>1.93</v>
      </c>
      <c r="L159" s="11">
        <v>2.32</v>
      </c>
      <c r="M159" s="12">
        <v>37.2</v>
      </c>
      <c r="N159" s="11">
        <v>34.0</v>
      </c>
      <c r="O159" s="20">
        <v>33.3</v>
      </c>
      <c r="Q159" s="35">
        <f t="shared" si="57"/>
        <v>34.83333333</v>
      </c>
      <c r="R159" s="35">
        <f t="shared" si="62"/>
        <v>14.35406699</v>
      </c>
      <c r="S159" s="35">
        <f t="shared" si="60"/>
        <v>10.64593301</v>
      </c>
      <c r="U159" s="33">
        <v>50.0</v>
      </c>
      <c r="V159" s="35">
        <f t="shared" si="44"/>
        <v>35.64593301</v>
      </c>
      <c r="W159" s="35">
        <f t="shared" si="5"/>
        <v>34.83333333</v>
      </c>
      <c r="X159" s="11">
        <f t="shared" si="61"/>
        <v>25</v>
      </c>
      <c r="AE159" s="35">
        <f t="shared" si="7"/>
        <v>25</v>
      </c>
      <c r="AF159" s="11">
        <f t="shared" si="8"/>
        <v>20</v>
      </c>
      <c r="AG159" s="11">
        <f t="shared" si="9"/>
        <v>500</v>
      </c>
      <c r="AH159" s="11" t="str">
        <f t="shared" si="10"/>
        <v>1.93, 2.32</v>
      </c>
    </row>
    <row r="160">
      <c r="A160" s="31" t="s">
        <v>330</v>
      </c>
      <c r="B160" s="11">
        <v>255.0</v>
      </c>
      <c r="E160" s="16" t="s">
        <v>814</v>
      </c>
      <c r="H160" s="11" t="s">
        <v>816</v>
      </c>
      <c r="J160" s="12">
        <v>69.51</v>
      </c>
      <c r="K160" s="11">
        <v>1.96</v>
      </c>
      <c r="L160" s="11">
        <v>2.23</v>
      </c>
      <c r="M160" s="12">
        <v>44.3</v>
      </c>
      <c r="N160" s="11">
        <v>41.2</v>
      </c>
      <c r="O160" s="20">
        <v>41.1</v>
      </c>
      <c r="Q160" s="35">
        <f t="shared" si="57"/>
        <v>42.2</v>
      </c>
      <c r="R160" s="35">
        <f t="shared" si="62"/>
        <v>11.84834123</v>
      </c>
      <c r="S160" s="35">
        <f t="shared" si="60"/>
        <v>13.15165877</v>
      </c>
      <c r="U160" s="33">
        <v>50.0</v>
      </c>
      <c r="V160" s="35">
        <f t="shared" si="44"/>
        <v>38.15165877</v>
      </c>
      <c r="W160" s="35">
        <f t="shared" si="5"/>
        <v>42.2</v>
      </c>
      <c r="X160" s="11">
        <f t="shared" si="61"/>
        <v>25</v>
      </c>
      <c r="AE160" s="35">
        <f t="shared" si="7"/>
        <v>25</v>
      </c>
      <c r="AF160" s="11">
        <f t="shared" si="8"/>
        <v>20</v>
      </c>
      <c r="AG160" s="11">
        <f t="shared" si="9"/>
        <v>500</v>
      </c>
      <c r="AH160" s="11" t="str">
        <f t="shared" si="10"/>
        <v>1.96, 2.23</v>
      </c>
    </row>
    <row r="161">
      <c r="A161" s="31" t="s">
        <v>331</v>
      </c>
      <c r="B161" s="11">
        <v>256.0</v>
      </c>
      <c r="E161" s="31" t="s">
        <v>769</v>
      </c>
      <c r="H161" s="11" t="s">
        <v>821</v>
      </c>
      <c r="J161" s="12">
        <v>46.41</v>
      </c>
      <c r="K161" s="11">
        <v>1.91</v>
      </c>
      <c r="L161" s="11">
        <v>1.78</v>
      </c>
      <c r="M161" s="12">
        <v>30.6</v>
      </c>
      <c r="N161" s="11">
        <v>27.8</v>
      </c>
      <c r="O161" s="20">
        <v>28.3</v>
      </c>
      <c r="Q161" s="35">
        <f t="shared" si="57"/>
        <v>28.9</v>
      </c>
      <c r="R161" s="35">
        <f t="shared" si="62"/>
        <v>17.30103806</v>
      </c>
      <c r="S161" s="35">
        <f t="shared" si="60"/>
        <v>7.698961938</v>
      </c>
      <c r="U161" s="33">
        <v>50.0</v>
      </c>
      <c r="V161" s="35">
        <f t="shared" si="44"/>
        <v>32.69896194</v>
      </c>
      <c r="W161" s="35">
        <f t="shared" si="5"/>
        <v>28.9</v>
      </c>
      <c r="X161" s="11">
        <f t="shared" si="61"/>
        <v>25</v>
      </c>
      <c r="AE161" s="35">
        <f t="shared" si="7"/>
        <v>25</v>
      </c>
      <c r="AF161" s="11">
        <f t="shared" si="8"/>
        <v>20</v>
      </c>
      <c r="AG161" s="11">
        <f t="shared" si="9"/>
        <v>500</v>
      </c>
      <c r="AH161" s="11" t="str">
        <f t="shared" si="10"/>
        <v>1.91, 1.78</v>
      </c>
    </row>
    <row r="162">
      <c r="A162" s="31" t="s">
        <v>332</v>
      </c>
      <c r="B162" s="11">
        <v>258.0</v>
      </c>
      <c r="E162" s="16" t="s">
        <v>513</v>
      </c>
      <c r="H162" s="11" t="s">
        <v>515</v>
      </c>
      <c r="J162" s="12">
        <v>72.12</v>
      </c>
      <c r="K162" s="11">
        <v>1.97</v>
      </c>
      <c r="L162" s="11">
        <v>2.03</v>
      </c>
      <c r="M162" s="12">
        <v>44.8</v>
      </c>
      <c r="N162" s="11">
        <v>40.6</v>
      </c>
      <c r="O162" s="20">
        <v>40.5</v>
      </c>
      <c r="Q162" s="35">
        <f t="shared" si="57"/>
        <v>41.96666667</v>
      </c>
      <c r="R162" s="35">
        <f t="shared" si="62"/>
        <v>11.91421763</v>
      </c>
      <c r="S162" s="35">
        <f t="shared" si="60"/>
        <v>13.08578237</v>
      </c>
      <c r="U162" s="33">
        <v>50.0</v>
      </c>
      <c r="V162" s="35">
        <f t="shared" si="44"/>
        <v>38.08578237</v>
      </c>
      <c r="W162" s="35">
        <f t="shared" si="5"/>
        <v>41.96666667</v>
      </c>
      <c r="X162" s="11">
        <f t="shared" si="61"/>
        <v>25</v>
      </c>
      <c r="AE162" s="35">
        <f t="shared" si="7"/>
        <v>25</v>
      </c>
      <c r="AF162" s="11">
        <f t="shared" si="8"/>
        <v>20</v>
      </c>
      <c r="AG162" s="11">
        <f t="shared" si="9"/>
        <v>500</v>
      </c>
      <c r="AH162" s="11" t="str">
        <f t="shared" si="10"/>
        <v>1.97, 2.03</v>
      </c>
    </row>
    <row r="163">
      <c r="A163" s="31" t="s">
        <v>333</v>
      </c>
      <c r="B163" s="11">
        <v>259.0</v>
      </c>
      <c r="E163" s="16" t="s">
        <v>589</v>
      </c>
      <c r="H163" s="11" t="s">
        <v>591</v>
      </c>
      <c r="J163" s="12">
        <v>161.2</v>
      </c>
      <c r="K163" s="11">
        <v>1.95</v>
      </c>
      <c r="L163" s="11">
        <v>1.83</v>
      </c>
      <c r="M163" s="12">
        <v>110.0</v>
      </c>
      <c r="N163" s="11">
        <v>102.0</v>
      </c>
      <c r="O163" s="20">
        <v>100.0</v>
      </c>
      <c r="Q163" s="35">
        <f t="shared" si="57"/>
        <v>104</v>
      </c>
      <c r="R163" s="35">
        <f t="shared" si="62"/>
        <v>4.807692308</v>
      </c>
      <c r="S163" s="35">
        <f t="shared" si="60"/>
        <v>20.19230769</v>
      </c>
      <c r="U163" s="33">
        <v>50.0</v>
      </c>
      <c r="V163" s="35">
        <f t="shared" si="44"/>
        <v>45.19230769</v>
      </c>
      <c r="W163" s="35">
        <f t="shared" si="5"/>
        <v>104</v>
      </c>
      <c r="X163" s="11">
        <f t="shared" si="61"/>
        <v>25</v>
      </c>
      <c r="AE163" s="35">
        <f t="shared" si="7"/>
        <v>25</v>
      </c>
      <c r="AF163" s="11">
        <f t="shared" si="8"/>
        <v>20</v>
      </c>
      <c r="AG163" s="11">
        <f t="shared" si="9"/>
        <v>500</v>
      </c>
      <c r="AH163" s="11" t="str">
        <f t="shared" si="10"/>
        <v>1.95, 1.83</v>
      </c>
    </row>
    <row r="164">
      <c r="A164" s="31" t="s">
        <v>334</v>
      </c>
      <c r="B164" s="11">
        <v>260.0</v>
      </c>
      <c r="E164" s="16" t="s">
        <v>548</v>
      </c>
      <c r="H164" s="11" t="s">
        <v>550</v>
      </c>
      <c r="J164" s="12">
        <v>117.7</v>
      </c>
      <c r="K164" s="11">
        <v>1.94</v>
      </c>
      <c r="L164" s="11">
        <v>1.84</v>
      </c>
      <c r="M164" s="12">
        <v>83.3</v>
      </c>
      <c r="N164" s="11">
        <v>78.0</v>
      </c>
      <c r="O164" s="20">
        <v>76.9</v>
      </c>
      <c r="Q164" s="35">
        <f t="shared" si="57"/>
        <v>79.4</v>
      </c>
      <c r="R164" s="35">
        <f t="shared" si="62"/>
        <v>6.297229219</v>
      </c>
      <c r="S164" s="35">
        <f t="shared" si="60"/>
        <v>18.70277078</v>
      </c>
      <c r="U164" s="33">
        <v>50.0</v>
      </c>
      <c r="V164" s="35">
        <f t="shared" si="44"/>
        <v>43.70277078</v>
      </c>
      <c r="W164" s="35">
        <f t="shared" si="5"/>
        <v>79.4</v>
      </c>
      <c r="X164" s="11">
        <f t="shared" si="61"/>
        <v>25</v>
      </c>
      <c r="AE164" s="35">
        <f t="shared" si="7"/>
        <v>25</v>
      </c>
      <c r="AF164" s="11">
        <f t="shared" si="8"/>
        <v>20</v>
      </c>
      <c r="AG164" s="11">
        <f t="shared" si="9"/>
        <v>500</v>
      </c>
      <c r="AH164" s="11" t="str">
        <f t="shared" si="10"/>
        <v>1.94, 1.84</v>
      </c>
    </row>
    <row r="165">
      <c r="A165" s="31" t="s">
        <v>335</v>
      </c>
      <c r="B165" s="11">
        <v>261.0</v>
      </c>
      <c r="E165" s="16" t="s">
        <v>551</v>
      </c>
      <c r="H165" s="11" t="s">
        <v>553</v>
      </c>
      <c r="I165" s="36" t="s">
        <v>830</v>
      </c>
      <c r="J165" s="12">
        <v>50.2</v>
      </c>
      <c r="K165" s="11">
        <v>1.88</v>
      </c>
      <c r="L165" s="11">
        <v>1.96</v>
      </c>
      <c r="M165" s="12">
        <v>18.6</v>
      </c>
      <c r="N165" s="11">
        <v>17.3</v>
      </c>
      <c r="O165" s="20">
        <v>17.2</v>
      </c>
      <c r="Q165" s="35">
        <f t="shared" si="57"/>
        <v>17.7</v>
      </c>
      <c r="R165" s="38">
        <v>20.0</v>
      </c>
      <c r="S165" s="38">
        <v>0.0</v>
      </c>
      <c r="T165" s="31" t="s">
        <v>833</v>
      </c>
      <c r="U165" s="33">
        <v>20.0</v>
      </c>
      <c r="V165" s="35">
        <f t="shared" si="44"/>
        <v>0</v>
      </c>
      <c r="W165" s="35">
        <f t="shared" si="5"/>
        <v>17.7</v>
      </c>
      <c r="AE165" s="35">
        <f t="shared" si="7"/>
        <v>20</v>
      </c>
      <c r="AF165" s="35">
        <f t="shared" si="8"/>
        <v>17.7</v>
      </c>
      <c r="AG165" s="11">
        <f t="shared" si="9"/>
        <v>354</v>
      </c>
      <c r="AH165" s="11" t="str">
        <f t="shared" si="10"/>
        <v>1.88, 1.96</v>
      </c>
    </row>
    <row r="166">
      <c r="A166" s="31" t="s">
        <v>337</v>
      </c>
      <c r="B166" s="11">
        <v>262.0</v>
      </c>
      <c r="E166" s="16" t="s">
        <v>584</v>
      </c>
      <c r="H166" s="11" t="s">
        <v>586</v>
      </c>
      <c r="I166" s="36" t="s">
        <v>830</v>
      </c>
      <c r="J166" s="12">
        <v>110.7</v>
      </c>
      <c r="K166" s="11">
        <v>1.91</v>
      </c>
      <c r="L166" s="11">
        <v>2.26</v>
      </c>
      <c r="M166" s="12">
        <v>65.7</v>
      </c>
      <c r="N166" s="11">
        <v>61.0</v>
      </c>
      <c r="O166" s="20">
        <v>60.6</v>
      </c>
      <c r="Q166" s="35">
        <f t="shared" si="57"/>
        <v>62.43333333</v>
      </c>
      <c r="R166" s="35">
        <f t="shared" ref="R166:R171" si="63">500/Q166</f>
        <v>8.008542445</v>
      </c>
      <c r="S166" s="35">
        <f t="shared" ref="S166:S171" si="64">25-R166</f>
        <v>16.99145755</v>
      </c>
      <c r="U166" s="33">
        <v>20.0</v>
      </c>
      <c r="V166" s="35">
        <f t="shared" si="44"/>
        <v>11.99145755</v>
      </c>
      <c r="W166" s="35">
        <f t="shared" si="5"/>
        <v>62.43333333</v>
      </c>
      <c r="X166" s="35">
        <f t="shared" ref="X166:X171" si="65">if(V166&gt;25,25,V166)</f>
        <v>11.99145755</v>
      </c>
      <c r="AE166" s="35">
        <f t="shared" si="7"/>
        <v>25</v>
      </c>
      <c r="AF166" s="11">
        <f t="shared" si="8"/>
        <v>20</v>
      </c>
      <c r="AG166" s="11">
        <f t="shared" si="9"/>
        <v>500</v>
      </c>
      <c r="AH166" s="11" t="str">
        <f t="shared" si="10"/>
        <v>1.91, 2.26</v>
      </c>
    </row>
    <row r="167">
      <c r="A167" s="31" t="s">
        <v>338</v>
      </c>
      <c r="B167" s="11">
        <v>263.0</v>
      </c>
      <c r="E167" s="16" t="s">
        <v>516</v>
      </c>
      <c r="H167" s="11" t="s">
        <v>519</v>
      </c>
      <c r="J167" s="12">
        <v>163.9</v>
      </c>
      <c r="K167" s="11">
        <v>1.96</v>
      </c>
      <c r="L167" s="11">
        <v>2.1</v>
      </c>
      <c r="M167" s="12">
        <v>181.0</v>
      </c>
      <c r="N167" s="11">
        <v>167.0</v>
      </c>
      <c r="O167" s="20">
        <v>163.0</v>
      </c>
      <c r="Q167" s="35">
        <f t="shared" si="57"/>
        <v>170.3333333</v>
      </c>
      <c r="R167" s="35">
        <f t="shared" si="63"/>
        <v>2.935420744</v>
      </c>
      <c r="S167" s="35">
        <f t="shared" si="64"/>
        <v>22.06457926</v>
      </c>
      <c r="U167" s="33">
        <v>50.0</v>
      </c>
      <c r="V167" s="35">
        <f t="shared" si="44"/>
        <v>47.06457926</v>
      </c>
      <c r="W167" s="35">
        <f t="shared" si="5"/>
        <v>170.3333333</v>
      </c>
      <c r="X167" s="11">
        <f t="shared" si="65"/>
        <v>25</v>
      </c>
      <c r="AE167" s="35">
        <f t="shared" si="7"/>
        <v>25</v>
      </c>
      <c r="AF167" s="11">
        <f t="shared" si="8"/>
        <v>20</v>
      </c>
      <c r="AG167" s="11">
        <f t="shared" si="9"/>
        <v>500</v>
      </c>
      <c r="AH167" s="11" t="str">
        <f t="shared" si="10"/>
        <v>1.96, 2.1</v>
      </c>
    </row>
    <row r="168">
      <c r="A168" s="31" t="s">
        <v>340</v>
      </c>
      <c r="B168" s="11">
        <v>264.0</v>
      </c>
      <c r="E168" s="16" t="s">
        <v>467</v>
      </c>
      <c r="H168" s="11" t="s">
        <v>469</v>
      </c>
      <c r="J168" s="12">
        <v>60.72</v>
      </c>
      <c r="K168" s="11">
        <v>1.9</v>
      </c>
      <c r="L168" s="11">
        <v>1.76</v>
      </c>
      <c r="M168" s="12">
        <v>37.9</v>
      </c>
      <c r="N168" s="11">
        <v>34.2</v>
      </c>
      <c r="O168" s="20">
        <v>34.6</v>
      </c>
      <c r="Q168" s="35">
        <f t="shared" si="57"/>
        <v>35.56666667</v>
      </c>
      <c r="R168" s="35">
        <f t="shared" si="63"/>
        <v>14.05810684</v>
      </c>
      <c r="S168" s="35">
        <f t="shared" si="64"/>
        <v>10.94189316</v>
      </c>
      <c r="U168" s="33">
        <v>50.0</v>
      </c>
      <c r="V168" s="35">
        <f t="shared" si="44"/>
        <v>35.94189316</v>
      </c>
      <c r="W168" s="35">
        <f t="shared" si="5"/>
        <v>35.56666667</v>
      </c>
      <c r="X168" s="11">
        <f t="shared" si="65"/>
        <v>25</v>
      </c>
      <c r="AE168" s="35">
        <f t="shared" si="7"/>
        <v>25</v>
      </c>
      <c r="AF168" s="11">
        <f t="shared" si="8"/>
        <v>20</v>
      </c>
      <c r="AG168" s="11">
        <f t="shared" si="9"/>
        <v>500</v>
      </c>
      <c r="AH168" s="11" t="str">
        <f t="shared" si="10"/>
        <v>1.9, 1.76</v>
      </c>
    </row>
    <row r="169">
      <c r="A169" s="31" t="s">
        <v>342</v>
      </c>
      <c r="B169" s="11">
        <v>265.0</v>
      </c>
      <c r="E169" s="16" t="s">
        <v>575</v>
      </c>
      <c r="H169" s="11" t="s">
        <v>577</v>
      </c>
      <c r="I169" s="36" t="s">
        <v>830</v>
      </c>
      <c r="J169" s="12">
        <v>127.6</v>
      </c>
      <c r="K169" s="11">
        <v>1.91</v>
      </c>
      <c r="L169" s="11">
        <v>2.27</v>
      </c>
      <c r="M169" s="12">
        <v>62.1</v>
      </c>
      <c r="N169" s="11">
        <v>57.9</v>
      </c>
      <c r="O169" s="20">
        <v>57.4</v>
      </c>
      <c r="Q169" s="35">
        <f t="shared" si="57"/>
        <v>59.13333333</v>
      </c>
      <c r="R169" s="35">
        <f t="shared" si="63"/>
        <v>8.455467869</v>
      </c>
      <c r="S169" s="35">
        <f t="shared" si="64"/>
        <v>16.54453213</v>
      </c>
      <c r="U169" s="33">
        <v>20.0</v>
      </c>
      <c r="V169" s="35">
        <f t="shared" si="44"/>
        <v>11.54453213</v>
      </c>
      <c r="W169" s="35">
        <f t="shared" si="5"/>
        <v>59.13333333</v>
      </c>
      <c r="X169" s="35">
        <f t="shared" si="65"/>
        <v>11.54453213</v>
      </c>
      <c r="AE169" s="35">
        <f t="shared" si="7"/>
        <v>25</v>
      </c>
      <c r="AF169" s="11">
        <f t="shared" si="8"/>
        <v>20</v>
      </c>
      <c r="AG169" s="11">
        <f t="shared" si="9"/>
        <v>500</v>
      </c>
      <c r="AH169" s="11" t="str">
        <f t="shared" si="10"/>
        <v>1.91, 2.27</v>
      </c>
    </row>
    <row r="170">
      <c r="A170" s="31" t="s">
        <v>344</v>
      </c>
      <c r="B170" s="11">
        <v>266.0</v>
      </c>
      <c r="E170" s="16" t="s">
        <v>785</v>
      </c>
      <c r="H170" s="11" t="s">
        <v>786</v>
      </c>
      <c r="I170" s="36" t="s">
        <v>830</v>
      </c>
      <c r="J170" s="12">
        <v>80.39</v>
      </c>
      <c r="K170" s="11">
        <v>1.91</v>
      </c>
      <c r="L170" s="11">
        <v>2.14</v>
      </c>
      <c r="M170" s="12">
        <v>32.9</v>
      </c>
      <c r="N170" s="11">
        <v>30.6</v>
      </c>
      <c r="O170" s="20">
        <v>30.1</v>
      </c>
      <c r="Q170" s="35">
        <f t="shared" si="57"/>
        <v>31.2</v>
      </c>
      <c r="R170" s="35">
        <f t="shared" si="63"/>
        <v>16.02564103</v>
      </c>
      <c r="S170" s="35">
        <f t="shared" si="64"/>
        <v>8.974358974</v>
      </c>
      <c r="U170" s="33">
        <v>20.0</v>
      </c>
      <c r="V170" s="35">
        <f t="shared" si="44"/>
        <v>3.974358974</v>
      </c>
      <c r="W170" s="35">
        <f t="shared" si="5"/>
        <v>31.2</v>
      </c>
      <c r="X170" s="35">
        <f t="shared" si="65"/>
        <v>3.974358974</v>
      </c>
      <c r="AE170" s="35">
        <f t="shared" si="7"/>
        <v>25</v>
      </c>
      <c r="AF170" s="11">
        <f t="shared" si="8"/>
        <v>20</v>
      </c>
      <c r="AG170" s="11">
        <f t="shared" si="9"/>
        <v>500</v>
      </c>
      <c r="AH170" s="11" t="str">
        <f t="shared" si="10"/>
        <v>1.91, 2.14</v>
      </c>
    </row>
    <row r="171">
      <c r="A171" s="41" t="s">
        <v>346</v>
      </c>
      <c r="B171" s="42">
        <v>267.0</v>
      </c>
      <c r="C171" s="42"/>
      <c r="D171" s="42"/>
      <c r="E171" s="43" t="s">
        <v>799</v>
      </c>
      <c r="F171" s="42"/>
      <c r="G171" s="42"/>
      <c r="H171" s="42" t="s">
        <v>801</v>
      </c>
      <c r="I171" s="42"/>
      <c r="J171" s="45">
        <v>165.8</v>
      </c>
      <c r="K171" s="42">
        <v>1.92</v>
      </c>
      <c r="L171" s="42">
        <v>1.69</v>
      </c>
      <c r="M171" s="45">
        <v>95.1</v>
      </c>
      <c r="N171" s="42">
        <v>88.7</v>
      </c>
      <c r="O171" s="48">
        <v>88.8</v>
      </c>
      <c r="P171" s="42"/>
      <c r="Q171" s="46">
        <f t="shared" si="57"/>
        <v>90.86666667</v>
      </c>
      <c r="R171" s="46">
        <f t="shared" si="63"/>
        <v>5.502567865</v>
      </c>
      <c r="S171" s="46">
        <f t="shared" si="64"/>
        <v>19.49743213</v>
      </c>
      <c r="T171" s="42"/>
      <c r="U171" s="47">
        <v>50.0</v>
      </c>
      <c r="V171" s="46">
        <f t="shared" si="44"/>
        <v>44.49743213</v>
      </c>
      <c r="W171" s="46">
        <f t="shared" si="5"/>
        <v>90.86666667</v>
      </c>
      <c r="X171" s="42">
        <f t="shared" si="65"/>
        <v>25</v>
      </c>
      <c r="Y171" s="42"/>
      <c r="Z171" s="42"/>
      <c r="AA171" s="42"/>
      <c r="AB171" s="42"/>
      <c r="AC171" s="42"/>
      <c r="AD171" s="42"/>
      <c r="AE171" s="46">
        <f t="shared" si="7"/>
        <v>25</v>
      </c>
      <c r="AF171" s="42">
        <f t="shared" si="8"/>
        <v>20</v>
      </c>
      <c r="AG171" s="42">
        <f t="shared" si="9"/>
        <v>500</v>
      </c>
      <c r="AH171" s="42" t="str">
        <f t="shared" si="10"/>
        <v>1.92, 1.69</v>
      </c>
    </row>
    <row r="172">
      <c r="A172" s="31" t="s">
        <v>348</v>
      </c>
      <c r="B172" s="11">
        <v>268.0</v>
      </c>
      <c r="E172" s="16" t="s">
        <v>762</v>
      </c>
      <c r="H172" s="11" t="s">
        <v>763</v>
      </c>
      <c r="I172" s="36" t="s">
        <v>830</v>
      </c>
      <c r="J172" s="12">
        <v>48.22</v>
      </c>
      <c r="K172" s="11">
        <v>1.95</v>
      </c>
      <c r="L172" s="11">
        <v>2.2</v>
      </c>
      <c r="M172" s="12">
        <v>21.2</v>
      </c>
      <c r="N172" s="11">
        <v>20.0</v>
      </c>
      <c r="O172" s="20">
        <v>19.9</v>
      </c>
      <c r="Q172" s="35">
        <f t="shared" si="57"/>
        <v>20.36666667</v>
      </c>
      <c r="R172" s="38">
        <v>20.0</v>
      </c>
      <c r="S172" s="38">
        <v>0.0</v>
      </c>
      <c r="T172" s="31" t="s">
        <v>833</v>
      </c>
      <c r="U172" s="33">
        <v>20.0</v>
      </c>
      <c r="V172" s="35">
        <f t="shared" si="44"/>
        <v>0</v>
      </c>
      <c r="W172" s="35">
        <f t="shared" si="5"/>
        <v>20.36666667</v>
      </c>
      <c r="AE172" s="35">
        <f t="shared" si="7"/>
        <v>20</v>
      </c>
      <c r="AF172" s="11">
        <f t="shared" si="8"/>
        <v>20</v>
      </c>
      <c r="AG172" s="11">
        <f t="shared" si="9"/>
        <v>400</v>
      </c>
      <c r="AH172" s="11" t="str">
        <f t="shared" si="10"/>
        <v>1.95, 2.2</v>
      </c>
    </row>
    <row r="173">
      <c r="A173" s="31" t="s">
        <v>350</v>
      </c>
      <c r="B173" s="11">
        <v>270.0</v>
      </c>
      <c r="E173" s="16" t="s">
        <v>572</v>
      </c>
      <c r="H173" s="11" t="s">
        <v>574</v>
      </c>
      <c r="J173" s="12">
        <v>170.8</v>
      </c>
      <c r="K173" s="11">
        <v>1.94</v>
      </c>
      <c r="L173" s="11">
        <v>1.98</v>
      </c>
      <c r="M173" s="12">
        <v>133.0</v>
      </c>
      <c r="N173" s="11">
        <v>121.0</v>
      </c>
      <c r="O173" s="20">
        <v>120.0</v>
      </c>
      <c r="Q173" s="35">
        <f t="shared" si="57"/>
        <v>124.6666667</v>
      </c>
      <c r="R173" s="35">
        <f>500/Q173</f>
        <v>4.010695187</v>
      </c>
      <c r="S173" s="35">
        <f>25-R173</f>
        <v>20.98930481</v>
      </c>
      <c r="U173" s="33">
        <v>50.0</v>
      </c>
      <c r="V173" s="35">
        <f t="shared" si="44"/>
        <v>45.98930481</v>
      </c>
      <c r="W173" s="35">
        <f t="shared" si="5"/>
        <v>124.6666667</v>
      </c>
      <c r="X173" s="11">
        <f>if(V173&gt;25,25,V173)</f>
        <v>25</v>
      </c>
      <c r="AE173" s="35">
        <f t="shared" si="7"/>
        <v>25</v>
      </c>
      <c r="AF173" s="11">
        <f t="shared" si="8"/>
        <v>20</v>
      </c>
      <c r="AG173" s="11">
        <f t="shared" si="9"/>
        <v>500</v>
      </c>
      <c r="AH173" s="11" t="str">
        <f t="shared" si="10"/>
        <v>1.94, 1.98</v>
      </c>
    </row>
    <row r="174">
      <c r="A174" s="31" t="s">
        <v>352</v>
      </c>
      <c r="B174" s="11">
        <v>271.0</v>
      </c>
      <c r="E174" s="16" t="s">
        <v>510</v>
      </c>
      <c r="H174" s="11" t="s">
        <v>512</v>
      </c>
      <c r="I174" s="36" t="s">
        <v>830</v>
      </c>
      <c r="J174" s="12">
        <v>75.16</v>
      </c>
      <c r="K174" s="11">
        <v>1.88</v>
      </c>
      <c r="L174" s="11">
        <v>1.85</v>
      </c>
      <c r="M174" s="12">
        <v>26.2</v>
      </c>
      <c r="N174" s="11">
        <v>24.2</v>
      </c>
      <c r="O174" s="20">
        <v>23.7</v>
      </c>
      <c r="Q174" s="35">
        <f t="shared" si="57"/>
        <v>24.7</v>
      </c>
      <c r="R174" s="38">
        <v>20.0</v>
      </c>
      <c r="S174" s="38">
        <v>0.0</v>
      </c>
      <c r="T174" s="31" t="s">
        <v>833</v>
      </c>
      <c r="U174" s="33">
        <v>20.0</v>
      </c>
      <c r="V174" s="35">
        <f t="shared" si="44"/>
        <v>0</v>
      </c>
      <c r="W174" s="35">
        <f t="shared" si="5"/>
        <v>24.7</v>
      </c>
      <c r="AE174" s="35">
        <f t="shared" si="7"/>
        <v>20</v>
      </c>
      <c r="AF174" s="11">
        <f t="shared" si="8"/>
        <v>20</v>
      </c>
      <c r="AG174" s="11">
        <f t="shared" si="9"/>
        <v>400</v>
      </c>
      <c r="AH174" s="11" t="str">
        <f t="shared" si="10"/>
        <v>1.88, 1.85</v>
      </c>
    </row>
    <row r="175">
      <c r="A175" s="31" t="s">
        <v>354</v>
      </c>
      <c r="B175" s="11">
        <v>273.0</v>
      </c>
      <c r="E175" s="16" t="s">
        <v>534</v>
      </c>
      <c r="H175" s="11" t="s">
        <v>536</v>
      </c>
      <c r="J175" s="12">
        <v>81.89</v>
      </c>
      <c r="K175" s="11">
        <v>1.93</v>
      </c>
      <c r="L175" s="11">
        <v>1.85</v>
      </c>
      <c r="M175" s="12">
        <v>63.9</v>
      </c>
      <c r="N175" s="11">
        <v>60.2</v>
      </c>
      <c r="O175" s="20">
        <v>59.4</v>
      </c>
      <c r="Q175" s="35">
        <f t="shared" si="57"/>
        <v>61.16666667</v>
      </c>
      <c r="R175" s="35">
        <f t="shared" ref="R175:R181" si="66">500/Q175</f>
        <v>8.174386921</v>
      </c>
      <c r="S175" s="35">
        <f t="shared" ref="S175:S181" si="67">25-R175</f>
        <v>16.82561308</v>
      </c>
      <c r="U175" s="33">
        <v>50.0</v>
      </c>
      <c r="V175" s="35">
        <f t="shared" si="44"/>
        <v>41.82561308</v>
      </c>
      <c r="W175" s="35">
        <f t="shared" si="5"/>
        <v>61.16666667</v>
      </c>
      <c r="X175" s="11">
        <f t="shared" ref="X175:X181" si="68">if(V175&gt;25,25,V175)</f>
        <v>25</v>
      </c>
      <c r="AE175" s="35">
        <f t="shared" si="7"/>
        <v>25</v>
      </c>
      <c r="AF175" s="11">
        <f t="shared" si="8"/>
        <v>20</v>
      </c>
      <c r="AG175" s="11">
        <f t="shared" si="9"/>
        <v>500</v>
      </c>
      <c r="AH175" s="11" t="str">
        <f t="shared" si="10"/>
        <v>1.93, 1.85</v>
      </c>
    </row>
    <row r="176">
      <c r="A176" s="31" t="s">
        <v>356</v>
      </c>
      <c r="B176" s="11">
        <v>274.0</v>
      </c>
      <c r="E176" s="16" t="s">
        <v>565</v>
      </c>
      <c r="H176" s="11" t="s">
        <v>567</v>
      </c>
      <c r="J176" s="12">
        <v>108.7</v>
      </c>
      <c r="K176" s="11">
        <v>1.9</v>
      </c>
      <c r="L176" s="11">
        <v>1.53</v>
      </c>
      <c r="M176" s="12">
        <v>58.8</v>
      </c>
      <c r="N176" s="11">
        <v>54.0</v>
      </c>
      <c r="O176" s="20">
        <v>53.2</v>
      </c>
      <c r="Q176" s="35">
        <f t="shared" si="57"/>
        <v>55.33333333</v>
      </c>
      <c r="R176" s="35">
        <f t="shared" si="66"/>
        <v>9.036144578</v>
      </c>
      <c r="S176" s="35">
        <f t="shared" si="67"/>
        <v>15.96385542</v>
      </c>
      <c r="U176" s="33">
        <v>50.0</v>
      </c>
      <c r="V176" s="35">
        <f t="shared" si="44"/>
        <v>40.96385542</v>
      </c>
      <c r="W176" s="35">
        <f t="shared" si="5"/>
        <v>55.33333333</v>
      </c>
      <c r="X176" s="11">
        <f t="shared" si="68"/>
        <v>25</v>
      </c>
      <c r="AE176" s="35">
        <f t="shared" si="7"/>
        <v>25</v>
      </c>
      <c r="AF176" s="11">
        <f t="shared" si="8"/>
        <v>20</v>
      </c>
      <c r="AG176" s="11">
        <f t="shared" si="9"/>
        <v>500</v>
      </c>
      <c r="AH176" s="11" t="str">
        <f t="shared" si="10"/>
        <v>1.9, 1.53</v>
      </c>
    </row>
    <row r="177">
      <c r="A177" s="31" t="s">
        <v>358</v>
      </c>
      <c r="B177" s="11">
        <v>63.0</v>
      </c>
      <c r="C177" s="11">
        <v>64.0</v>
      </c>
      <c r="D177" s="11" t="s">
        <v>387</v>
      </c>
      <c r="E177" s="16" t="s">
        <v>727</v>
      </c>
      <c r="F177" s="16">
        <v>2.0</v>
      </c>
      <c r="G177" s="16" t="s">
        <v>389</v>
      </c>
      <c r="H177" s="16" t="s">
        <v>729</v>
      </c>
      <c r="I177" s="36" t="s">
        <v>830</v>
      </c>
      <c r="J177" s="17"/>
      <c r="K177" s="37">
        <v>1.88</v>
      </c>
      <c r="L177" s="37">
        <v>1.65</v>
      </c>
      <c r="M177" s="12">
        <v>103.0</v>
      </c>
      <c r="N177" s="11">
        <v>107.0</v>
      </c>
      <c r="O177" s="11">
        <v>102.0</v>
      </c>
      <c r="Q177" s="35">
        <f t="shared" ref="Q177:Q179" si="69">AVERAGE(M177:O177)</f>
        <v>104</v>
      </c>
      <c r="R177" s="35">
        <f t="shared" si="66"/>
        <v>4.807692308</v>
      </c>
      <c r="S177" s="35">
        <f t="shared" si="67"/>
        <v>20.19230769</v>
      </c>
      <c r="U177" s="33">
        <v>20.0</v>
      </c>
      <c r="V177" s="35">
        <f t="shared" si="44"/>
        <v>15.19230769</v>
      </c>
      <c r="W177" s="35">
        <f t="shared" si="5"/>
        <v>104</v>
      </c>
      <c r="X177" s="35">
        <f t="shared" si="68"/>
        <v>15.19230769</v>
      </c>
      <c r="AE177" s="35">
        <f t="shared" si="7"/>
        <v>25</v>
      </c>
      <c r="AF177" s="11">
        <f t="shared" si="8"/>
        <v>20</v>
      </c>
      <c r="AG177" s="11">
        <f t="shared" si="9"/>
        <v>500</v>
      </c>
      <c r="AH177" s="11" t="str">
        <f t="shared" si="10"/>
        <v>1.88, 1.65</v>
      </c>
    </row>
    <row r="178">
      <c r="A178" s="31" t="s">
        <v>360</v>
      </c>
      <c r="B178" s="11">
        <v>148.0</v>
      </c>
      <c r="C178" s="11">
        <v>149.0</v>
      </c>
      <c r="D178" s="11" t="s">
        <v>387</v>
      </c>
      <c r="E178" s="16" t="s">
        <v>419</v>
      </c>
      <c r="F178" s="16">
        <v>2.0</v>
      </c>
      <c r="G178" s="16" t="s">
        <v>389</v>
      </c>
      <c r="H178" s="16" t="s">
        <v>420</v>
      </c>
      <c r="I178" s="36" t="s">
        <v>830</v>
      </c>
      <c r="J178" s="17"/>
      <c r="K178" s="37">
        <v>1.99</v>
      </c>
      <c r="L178" s="37">
        <v>2.37</v>
      </c>
      <c r="M178" s="12">
        <v>78.1</v>
      </c>
      <c r="N178" s="11">
        <v>79.3</v>
      </c>
      <c r="O178" s="11">
        <v>76.8</v>
      </c>
      <c r="P178" s="13"/>
      <c r="Q178" s="35">
        <f t="shared" si="69"/>
        <v>78.06666667</v>
      </c>
      <c r="R178" s="35">
        <f t="shared" si="66"/>
        <v>6.404782237</v>
      </c>
      <c r="S178" s="35">
        <f t="shared" si="67"/>
        <v>18.59521776</v>
      </c>
      <c r="U178" s="33">
        <v>20.0</v>
      </c>
      <c r="V178" s="35">
        <f t="shared" si="44"/>
        <v>13.59521776</v>
      </c>
      <c r="W178" s="35">
        <f t="shared" si="5"/>
        <v>78.06666667</v>
      </c>
      <c r="X178" s="35">
        <f t="shared" si="68"/>
        <v>13.59521776</v>
      </c>
      <c r="AE178" s="35">
        <f t="shared" si="7"/>
        <v>25</v>
      </c>
      <c r="AF178" s="11">
        <f t="shared" si="8"/>
        <v>20</v>
      </c>
      <c r="AG178" s="11">
        <f t="shared" si="9"/>
        <v>500</v>
      </c>
      <c r="AH178" s="11" t="str">
        <f t="shared" si="10"/>
        <v>1.99, 2.37</v>
      </c>
    </row>
    <row r="179">
      <c r="A179" s="31" t="s">
        <v>362</v>
      </c>
      <c r="B179" s="11">
        <v>166.0</v>
      </c>
      <c r="C179" s="11">
        <v>167.0</v>
      </c>
      <c r="D179" s="11" t="s">
        <v>387</v>
      </c>
      <c r="E179" s="16" t="s">
        <v>661</v>
      </c>
      <c r="F179" s="16">
        <v>1.0</v>
      </c>
      <c r="G179" s="16" t="s">
        <v>389</v>
      </c>
      <c r="H179" s="11">
        <v>299.0</v>
      </c>
      <c r="J179" s="12"/>
      <c r="M179" s="12">
        <v>134.0</v>
      </c>
      <c r="N179" s="11">
        <v>148.0</v>
      </c>
      <c r="O179" s="11">
        <v>121.0</v>
      </c>
      <c r="Q179" s="35">
        <f t="shared" si="69"/>
        <v>134.3333333</v>
      </c>
      <c r="R179" s="35">
        <f t="shared" si="66"/>
        <v>3.722084367</v>
      </c>
      <c r="S179" s="35">
        <f t="shared" si="67"/>
        <v>21.27791563</v>
      </c>
      <c r="U179" s="33">
        <v>50.0</v>
      </c>
      <c r="V179" s="35">
        <f t="shared" si="44"/>
        <v>46.27791563</v>
      </c>
      <c r="W179" s="35">
        <f t="shared" si="5"/>
        <v>134.3333333</v>
      </c>
      <c r="X179" s="11">
        <f t="shared" si="68"/>
        <v>25</v>
      </c>
      <c r="AE179" s="35">
        <f t="shared" si="7"/>
        <v>25</v>
      </c>
      <c r="AF179" s="11">
        <f t="shared" si="8"/>
        <v>20</v>
      </c>
      <c r="AG179" s="11">
        <f t="shared" si="9"/>
        <v>500</v>
      </c>
      <c r="AH179" s="11" t="str">
        <f t="shared" si="10"/>
        <v>, </v>
      </c>
    </row>
    <row r="180">
      <c r="A180" s="31" t="s">
        <v>364</v>
      </c>
      <c r="B180" s="11">
        <v>230.0</v>
      </c>
      <c r="E180" s="16" t="s">
        <v>610</v>
      </c>
      <c r="H180" s="11" t="s">
        <v>611</v>
      </c>
      <c r="J180" s="12">
        <v>69.83</v>
      </c>
      <c r="K180" s="11">
        <v>1.91</v>
      </c>
      <c r="L180" s="11">
        <v>2.2</v>
      </c>
      <c r="M180" s="12">
        <v>38.1</v>
      </c>
      <c r="N180" s="11">
        <v>39.6</v>
      </c>
      <c r="O180" s="11">
        <v>41.1</v>
      </c>
      <c r="P180" s="11">
        <v>40.5</v>
      </c>
      <c r="Q180" s="35">
        <f t="shared" ref="Q180:Q181" si="70">AVERAGE(N180:P180)</f>
        <v>40.4</v>
      </c>
      <c r="R180" s="35">
        <f t="shared" si="66"/>
        <v>12.37623762</v>
      </c>
      <c r="S180" s="35">
        <f t="shared" si="67"/>
        <v>12.62376238</v>
      </c>
      <c r="U180" s="33">
        <v>50.0</v>
      </c>
      <c r="V180" s="35">
        <f t="shared" si="44"/>
        <v>37.62376238</v>
      </c>
      <c r="W180" s="35">
        <f t="shared" si="5"/>
        <v>39.825</v>
      </c>
      <c r="X180" s="11">
        <f t="shared" si="68"/>
        <v>25</v>
      </c>
      <c r="AE180" s="35">
        <f t="shared" si="7"/>
        <v>25</v>
      </c>
      <c r="AF180" s="11">
        <f t="shared" si="8"/>
        <v>20</v>
      </c>
      <c r="AG180" s="11">
        <f t="shared" si="9"/>
        <v>500</v>
      </c>
      <c r="AH180" s="11" t="str">
        <f t="shared" si="10"/>
        <v>1.91, 2.2</v>
      </c>
    </row>
    <row r="181">
      <c r="A181" s="31" t="s">
        <v>366</v>
      </c>
      <c r="B181" s="11">
        <v>232.0</v>
      </c>
      <c r="E181" s="16" t="s">
        <v>766</v>
      </c>
      <c r="H181" s="11" t="s">
        <v>767</v>
      </c>
      <c r="J181" s="12">
        <v>60.5</v>
      </c>
      <c r="K181" s="11">
        <v>1.93</v>
      </c>
      <c r="L181" s="11">
        <v>2.06</v>
      </c>
      <c r="M181" s="12">
        <v>64.6</v>
      </c>
      <c r="N181" s="11">
        <v>68.4</v>
      </c>
      <c r="O181" s="11">
        <v>72.5</v>
      </c>
      <c r="P181" s="11">
        <v>72.1</v>
      </c>
      <c r="Q181" s="35">
        <f t="shared" si="70"/>
        <v>71</v>
      </c>
      <c r="R181" s="35">
        <f t="shared" si="66"/>
        <v>7.042253521</v>
      </c>
      <c r="S181" s="35">
        <f t="shared" si="67"/>
        <v>17.95774648</v>
      </c>
      <c r="U181" s="33">
        <v>50.0</v>
      </c>
      <c r="V181" s="35">
        <f t="shared" si="44"/>
        <v>42.95774648</v>
      </c>
      <c r="W181" s="35">
        <f t="shared" si="5"/>
        <v>69.4</v>
      </c>
      <c r="X181" s="11">
        <f t="shared" si="68"/>
        <v>25</v>
      </c>
      <c r="AE181" s="35">
        <f t="shared" si="7"/>
        <v>25</v>
      </c>
      <c r="AF181" s="11">
        <f t="shared" si="8"/>
        <v>20</v>
      </c>
      <c r="AG181" s="11">
        <f t="shared" si="9"/>
        <v>500</v>
      </c>
      <c r="AH181" s="11" t="str">
        <f t="shared" si="10"/>
        <v>1.93, 2.06</v>
      </c>
    </row>
    <row r="182">
      <c r="U182" s="49"/>
    </row>
    <row r="183">
      <c r="U183" s="49"/>
    </row>
    <row r="184">
      <c r="U184" s="49"/>
    </row>
    <row r="185">
      <c r="U185" s="49"/>
    </row>
    <row r="186">
      <c r="U186" s="49"/>
    </row>
    <row r="187">
      <c r="U187" s="49"/>
    </row>
    <row r="188">
      <c r="U188" s="49"/>
    </row>
    <row r="189">
      <c r="U189" s="49"/>
    </row>
    <row r="190">
      <c r="U190" s="49"/>
    </row>
    <row r="191">
      <c r="U191" s="49"/>
    </row>
    <row r="192">
      <c r="U192" s="49"/>
    </row>
    <row r="193">
      <c r="U193" s="49"/>
    </row>
    <row r="194">
      <c r="U194" s="49"/>
    </row>
    <row r="195">
      <c r="U195" s="49"/>
    </row>
    <row r="196">
      <c r="U196" s="49"/>
    </row>
    <row r="197">
      <c r="U197" s="49"/>
    </row>
    <row r="198">
      <c r="U198" s="49"/>
    </row>
    <row r="199">
      <c r="U199" s="49"/>
    </row>
    <row r="200">
      <c r="U200" s="49"/>
    </row>
    <row r="201">
      <c r="U201" s="49"/>
    </row>
    <row r="202">
      <c r="U202" s="49"/>
    </row>
    <row r="203">
      <c r="U203" s="49"/>
    </row>
    <row r="204">
      <c r="U204" s="49"/>
    </row>
    <row r="205">
      <c r="U205" s="49"/>
    </row>
    <row r="206">
      <c r="U206" s="49"/>
    </row>
    <row r="207">
      <c r="U207" s="49"/>
    </row>
    <row r="208">
      <c r="U208" s="49"/>
    </row>
    <row r="209">
      <c r="U209" s="49"/>
    </row>
    <row r="210">
      <c r="U210" s="49"/>
    </row>
    <row r="211">
      <c r="U211" s="49"/>
    </row>
    <row r="212">
      <c r="U212" s="49"/>
    </row>
    <row r="213">
      <c r="U213" s="49"/>
    </row>
    <row r="214">
      <c r="U214" s="49"/>
    </row>
    <row r="215">
      <c r="U215" s="49"/>
    </row>
    <row r="216">
      <c r="U216" s="49"/>
    </row>
    <row r="217">
      <c r="U217" s="49"/>
    </row>
    <row r="218">
      <c r="U218" s="49"/>
    </row>
    <row r="219">
      <c r="U219" s="49"/>
    </row>
    <row r="220">
      <c r="U220" s="49"/>
    </row>
    <row r="221">
      <c r="U221" s="49"/>
    </row>
    <row r="222">
      <c r="U222" s="49"/>
    </row>
    <row r="223">
      <c r="U223" s="49"/>
    </row>
    <row r="224">
      <c r="U224" s="49"/>
    </row>
    <row r="225">
      <c r="U225" s="49"/>
    </row>
    <row r="226">
      <c r="U226" s="49"/>
    </row>
    <row r="227">
      <c r="U227" s="49"/>
    </row>
    <row r="228">
      <c r="U228" s="49"/>
    </row>
    <row r="229">
      <c r="U229" s="49"/>
    </row>
    <row r="230">
      <c r="U230" s="49"/>
    </row>
    <row r="231">
      <c r="U231" s="49"/>
    </row>
    <row r="232">
      <c r="U232" s="49"/>
    </row>
    <row r="233">
      <c r="U233" s="49"/>
    </row>
    <row r="234">
      <c r="U234" s="49"/>
    </row>
    <row r="235">
      <c r="U235" s="49"/>
    </row>
    <row r="236">
      <c r="U236" s="49"/>
    </row>
    <row r="237">
      <c r="U237" s="49"/>
    </row>
    <row r="238">
      <c r="U238" s="49"/>
    </row>
    <row r="239">
      <c r="U239" s="49"/>
    </row>
    <row r="240">
      <c r="U240" s="49"/>
    </row>
    <row r="241">
      <c r="U241" s="49"/>
    </row>
    <row r="242">
      <c r="U242" s="49"/>
    </row>
    <row r="243">
      <c r="U243" s="49"/>
    </row>
    <row r="244">
      <c r="U244" s="49"/>
    </row>
    <row r="245">
      <c r="U245" s="49"/>
    </row>
    <row r="246">
      <c r="U246" s="49"/>
    </row>
    <row r="247">
      <c r="U247" s="49"/>
    </row>
    <row r="248">
      <c r="U248" s="49"/>
    </row>
    <row r="249">
      <c r="U249" s="49"/>
    </row>
    <row r="250">
      <c r="U250" s="49"/>
    </row>
    <row r="251">
      <c r="U251" s="49"/>
    </row>
    <row r="252">
      <c r="U252" s="49"/>
    </row>
    <row r="253">
      <c r="U253" s="49"/>
    </row>
    <row r="254">
      <c r="U254" s="49"/>
    </row>
    <row r="255">
      <c r="U255" s="49"/>
    </row>
    <row r="256">
      <c r="U256" s="49"/>
    </row>
    <row r="257">
      <c r="U257" s="49"/>
    </row>
    <row r="258">
      <c r="U258" s="49"/>
    </row>
    <row r="259">
      <c r="U259" s="49"/>
    </row>
    <row r="260">
      <c r="U260" s="49"/>
    </row>
    <row r="261">
      <c r="U261" s="49"/>
    </row>
    <row r="262">
      <c r="U262" s="49"/>
    </row>
    <row r="263">
      <c r="U263" s="49"/>
    </row>
    <row r="264">
      <c r="U264" s="49"/>
    </row>
    <row r="265">
      <c r="U265" s="49"/>
    </row>
    <row r="266">
      <c r="U266" s="49"/>
    </row>
    <row r="267">
      <c r="U267" s="49"/>
    </row>
    <row r="268">
      <c r="U268" s="49"/>
    </row>
    <row r="269">
      <c r="U269" s="49"/>
    </row>
    <row r="270">
      <c r="U270" s="49"/>
    </row>
    <row r="271">
      <c r="U271" s="49"/>
    </row>
    <row r="272">
      <c r="U272" s="49"/>
    </row>
    <row r="273">
      <c r="U273" s="49"/>
    </row>
    <row r="274">
      <c r="U274" s="49"/>
    </row>
    <row r="275">
      <c r="U275" s="49"/>
    </row>
    <row r="276">
      <c r="U276" s="49"/>
    </row>
    <row r="277">
      <c r="U277" s="49"/>
    </row>
    <row r="278">
      <c r="U278" s="49"/>
    </row>
    <row r="279">
      <c r="U279" s="49"/>
    </row>
    <row r="280">
      <c r="U280" s="49"/>
    </row>
    <row r="281">
      <c r="U281" s="49"/>
    </row>
    <row r="282">
      <c r="U282" s="49"/>
    </row>
    <row r="283">
      <c r="U283" s="49"/>
    </row>
    <row r="284">
      <c r="U284" s="49"/>
    </row>
    <row r="285">
      <c r="U285" s="49"/>
    </row>
    <row r="286">
      <c r="U286" s="49"/>
    </row>
    <row r="287">
      <c r="U287" s="49"/>
    </row>
    <row r="288">
      <c r="U288" s="49"/>
    </row>
    <row r="289">
      <c r="U289" s="49"/>
    </row>
    <row r="290">
      <c r="U290" s="49"/>
    </row>
    <row r="291">
      <c r="U291" s="49"/>
    </row>
    <row r="292">
      <c r="U292" s="49"/>
    </row>
    <row r="293">
      <c r="U293" s="49"/>
    </row>
    <row r="294">
      <c r="U294" s="49"/>
    </row>
    <row r="295">
      <c r="U295" s="49"/>
    </row>
    <row r="296">
      <c r="U296" s="49"/>
    </row>
    <row r="297">
      <c r="U297" s="49"/>
    </row>
    <row r="298">
      <c r="U298" s="49"/>
    </row>
    <row r="299">
      <c r="U299" s="49"/>
    </row>
    <row r="300">
      <c r="U300" s="49"/>
    </row>
    <row r="301">
      <c r="U301" s="49"/>
    </row>
    <row r="302">
      <c r="U302" s="49"/>
    </row>
    <row r="303">
      <c r="U303" s="49"/>
    </row>
    <row r="304">
      <c r="U304" s="49"/>
    </row>
    <row r="305">
      <c r="U305" s="49"/>
    </row>
    <row r="306">
      <c r="U306" s="49"/>
    </row>
    <row r="307">
      <c r="U307" s="49"/>
    </row>
    <row r="308">
      <c r="U308" s="49"/>
    </row>
    <row r="309">
      <c r="U309" s="49"/>
    </row>
    <row r="310">
      <c r="U310" s="49"/>
    </row>
    <row r="311">
      <c r="U311" s="49"/>
    </row>
    <row r="312">
      <c r="U312" s="49"/>
    </row>
    <row r="313">
      <c r="U313" s="49"/>
    </row>
    <row r="314">
      <c r="U314" s="49"/>
    </row>
    <row r="315">
      <c r="U315" s="49"/>
    </row>
    <row r="316">
      <c r="U316" s="49"/>
    </row>
    <row r="317">
      <c r="U317" s="49"/>
    </row>
    <row r="318">
      <c r="U318" s="49"/>
    </row>
    <row r="319">
      <c r="U319" s="49"/>
    </row>
    <row r="320">
      <c r="U320" s="49"/>
    </row>
    <row r="321">
      <c r="U321" s="49"/>
    </row>
    <row r="322">
      <c r="U322" s="49"/>
    </row>
    <row r="323">
      <c r="U323" s="49"/>
    </row>
    <row r="324">
      <c r="U324" s="49"/>
    </row>
    <row r="325">
      <c r="U325" s="49"/>
    </row>
    <row r="326">
      <c r="U326" s="49"/>
    </row>
    <row r="327">
      <c r="U327" s="49"/>
    </row>
    <row r="328">
      <c r="U328" s="49"/>
    </row>
    <row r="329">
      <c r="U329" s="49"/>
    </row>
    <row r="330">
      <c r="U330" s="49"/>
    </row>
    <row r="331">
      <c r="U331" s="49"/>
    </row>
    <row r="332">
      <c r="U332" s="49"/>
    </row>
    <row r="333">
      <c r="U333" s="49"/>
    </row>
    <row r="334">
      <c r="U334" s="49"/>
    </row>
    <row r="335">
      <c r="U335" s="49"/>
    </row>
    <row r="336">
      <c r="U336" s="49"/>
    </row>
    <row r="337">
      <c r="U337" s="49"/>
    </row>
    <row r="338">
      <c r="U338" s="49"/>
    </row>
    <row r="339">
      <c r="U339" s="49"/>
    </row>
    <row r="340">
      <c r="U340" s="49"/>
    </row>
    <row r="341">
      <c r="U341" s="49"/>
    </row>
    <row r="342">
      <c r="U342" s="49"/>
    </row>
    <row r="343">
      <c r="U343" s="49"/>
    </row>
    <row r="344">
      <c r="U344" s="49"/>
    </row>
    <row r="345">
      <c r="U345" s="49"/>
    </row>
    <row r="346">
      <c r="U346" s="49"/>
    </row>
    <row r="347">
      <c r="U347" s="49"/>
    </row>
    <row r="348">
      <c r="U348" s="49"/>
    </row>
    <row r="349">
      <c r="U349" s="49"/>
    </row>
    <row r="350">
      <c r="U350" s="49"/>
    </row>
    <row r="351">
      <c r="U351" s="49"/>
    </row>
    <row r="352">
      <c r="U352" s="49"/>
    </row>
    <row r="353">
      <c r="U353" s="49"/>
    </row>
    <row r="354">
      <c r="U354" s="49"/>
    </row>
    <row r="355">
      <c r="U355" s="49"/>
    </row>
    <row r="356">
      <c r="U356" s="49"/>
    </row>
    <row r="357">
      <c r="U357" s="49"/>
    </row>
    <row r="358">
      <c r="U358" s="49"/>
    </row>
    <row r="359">
      <c r="U359" s="49"/>
    </row>
    <row r="360">
      <c r="U360" s="49"/>
    </row>
    <row r="361">
      <c r="U361" s="49"/>
    </row>
    <row r="362">
      <c r="U362" s="49"/>
    </row>
    <row r="363">
      <c r="U363" s="49"/>
    </row>
    <row r="364">
      <c r="U364" s="49"/>
    </row>
    <row r="365">
      <c r="U365" s="49"/>
    </row>
    <row r="366">
      <c r="U366" s="49"/>
    </row>
    <row r="367">
      <c r="U367" s="49"/>
    </row>
    <row r="368">
      <c r="U368" s="49"/>
    </row>
    <row r="369">
      <c r="U369" s="49"/>
    </row>
    <row r="370">
      <c r="U370" s="49"/>
    </row>
    <row r="371">
      <c r="U371" s="49"/>
    </row>
    <row r="372">
      <c r="U372" s="49"/>
    </row>
    <row r="373">
      <c r="U373" s="49"/>
    </row>
    <row r="374">
      <c r="U374" s="49"/>
    </row>
    <row r="375">
      <c r="U375" s="49"/>
    </row>
    <row r="376">
      <c r="U376" s="49"/>
    </row>
    <row r="377">
      <c r="U377" s="49"/>
    </row>
    <row r="378">
      <c r="U378" s="49"/>
    </row>
    <row r="379">
      <c r="U379" s="49"/>
    </row>
    <row r="380">
      <c r="U380" s="49"/>
    </row>
    <row r="381">
      <c r="U381" s="49"/>
    </row>
    <row r="382">
      <c r="U382" s="49"/>
    </row>
    <row r="383">
      <c r="U383" s="49"/>
    </row>
    <row r="384">
      <c r="U384" s="49"/>
    </row>
    <row r="385">
      <c r="U385" s="49"/>
    </row>
    <row r="386">
      <c r="U386" s="49"/>
    </row>
    <row r="387">
      <c r="U387" s="49"/>
    </row>
    <row r="388">
      <c r="U388" s="49"/>
    </row>
    <row r="389">
      <c r="U389" s="49"/>
    </row>
    <row r="390">
      <c r="U390" s="49"/>
    </row>
    <row r="391">
      <c r="U391" s="49"/>
    </row>
    <row r="392">
      <c r="U392" s="49"/>
    </row>
    <row r="393">
      <c r="U393" s="49"/>
    </row>
    <row r="394">
      <c r="U394" s="49"/>
    </row>
    <row r="395">
      <c r="U395" s="49"/>
    </row>
    <row r="396">
      <c r="U396" s="49"/>
    </row>
    <row r="397">
      <c r="U397" s="49"/>
    </row>
    <row r="398">
      <c r="U398" s="49"/>
    </row>
    <row r="399">
      <c r="U399" s="49"/>
    </row>
    <row r="400">
      <c r="U400" s="49"/>
    </row>
    <row r="401">
      <c r="U401" s="49"/>
    </row>
    <row r="402">
      <c r="U402" s="49"/>
    </row>
    <row r="403">
      <c r="U403" s="49"/>
    </row>
    <row r="404">
      <c r="U404" s="49"/>
    </row>
    <row r="405">
      <c r="U405" s="49"/>
    </row>
    <row r="406">
      <c r="U406" s="49"/>
    </row>
    <row r="407">
      <c r="U407" s="49"/>
    </row>
    <row r="408">
      <c r="U408" s="49"/>
    </row>
    <row r="409">
      <c r="U409" s="49"/>
    </row>
    <row r="410">
      <c r="U410" s="49"/>
    </row>
    <row r="411">
      <c r="U411" s="49"/>
    </row>
    <row r="412">
      <c r="U412" s="49"/>
    </row>
    <row r="413">
      <c r="U413" s="49"/>
    </row>
    <row r="414">
      <c r="U414" s="49"/>
    </row>
    <row r="415">
      <c r="U415" s="49"/>
    </row>
    <row r="416">
      <c r="U416" s="49"/>
    </row>
    <row r="417">
      <c r="U417" s="49"/>
    </row>
    <row r="418">
      <c r="U418" s="49"/>
    </row>
    <row r="419">
      <c r="U419" s="49"/>
    </row>
    <row r="420">
      <c r="U420" s="49"/>
    </row>
    <row r="421">
      <c r="U421" s="49"/>
    </row>
    <row r="422">
      <c r="U422" s="49"/>
    </row>
    <row r="423">
      <c r="U423" s="49"/>
    </row>
    <row r="424">
      <c r="U424" s="49"/>
    </row>
    <row r="425">
      <c r="U425" s="49"/>
    </row>
    <row r="426">
      <c r="U426" s="49"/>
    </row>
    <row r="427">
      <c r="U427" s="49"/>
    </row>
    <row r="428">
      <c r="U428" s="49"/>
    </row>
    <row r="429">
      <c r="U429" s="49"/>
    </row>
    <row r="430">
      <c r="U430" s="49"/>
    </row>
    <row r="431">
      <c r="U431" s="49"/>
    </row>
    <row r="432">
      <c r="U432" s="49"/>
    </row>
    <row r="433">
      <c r="U433" s="49"/>
    </row>
    <row r="434">
      <c r="U434" s="49"/>
    </row>
    <row r="435">
      <c r="U435" s="49"/>
    </row>
    <row r="436">
      <c r="U436" s="49"/>
    </row>
    <row r="437">
      <c r="U437" s="49"/>
    </row>
    <row r="438">
      <c r="U438" s="49"/>
    </row>
    <row r="439">
      <c r="U439" s="49"/>
    </row>
    <row r="440">
      <c r="U440" s="49"/>
    </row>
    <row r="441">
      <c r="U441" s="49"/>
    </row>
    <row r="442">
      <c r="U442" s="49"/>
    </row>
    <row r="443">
      <c r="U443" s="49"/>
    </row>
    <row r="444">
      <c r="U444" s="49"/>
    </row>
    <row r="445">
      <c r="U445" s="49"/>
    </row>
    <row r="446">
      <c r="U446" s="49"/>
    </row>
    <row r="447">
      <c r="U447" s="49"/>
    </row>
    <row r="448">
      <c r="U448" s="49"/>
    </row>
    <row r="449">
      <c r="U449" s="49"/>
    </row>
    <row r="450">
      <c r="U450" s="49"/>
    </row>
    <row r="451">
      <c r="U451" s="49"/>
    </row>
    <row r="452">
      <c r="U452" s="49"/>
    </row>
    <row r="453">
      <c r="U453" s="49"/>
    </row>
    <row r="454">
      <c r="U454" s="49"/>
    </row>
    <row r="455">
      <c r="U455" s="49"/>
    </row>
    <row r="456">
      <c r="U456" s="49"/>
    </row>
    <row r="457">
      <c r="U457" s="49"/>
    </row>
    <row r="458">
      <c r="U458" s="49"/>
    </row>
    <row r="459">
      <c r="U459" s="49"/>
    </row>
    <row r="460">
      <c r="U460" s="49"/>
    </row>
    <row r="461">
      <c r="U461" s="49"/>
    </row>
    <row r="462">
      <c r="U462" s="49"/>
    </row>
    <row r="463">
      <c r="U463" s="49"/>
    </row>
    <row r="464">
      <c r="U464" s="49"/>
    </row>
    <row r="465">
      <c r="U465" s="49"/>
    </row>
    <row r="466">
      <c r="U466" s="49"/>
    </row>
    <row r="467">
      <c r="U467" s="49"/>
    </row>
    <row r="468">
      <c r="U468" s="49"/>
    </row>
    <row r="469">
      <c r="U469" s="49"/>
    </row>
    <row r="470">
      <c r="U470" s="49"/>
    </row>
    <row r="471">
      <c r="U471" s="49"/>
    </row>
    <row r="472">
      <c r="U472" s="49"/>
    </row>
    <row r="473">
      <c r="U473" s="49"/>
    </row>
    <row r="474">
      <c r="U474" s="49"/>
    </row>
    <row r="475">
      <c r="U475" s="49"/>
    </row>
    <row r="476">
      <c r="U476" s="49"/>
    </row>
    <row r="477">
      <c r="U477" s="49"/>
    </row>
    <row r="478">
      <c r="U478" s="49"/>
    </row>
    <row r="479">
      <c r="U479" s="49"/>
    </row>
    <row r="480">
      <c r="U480" s="49"/>
    </row>
    <row r="481">
      <c r="U481" s="49"/>
    </row>
    <row r="482">
      <c r="U482" s="49"/>
    </row>
    <row r="483">
      <c r="U483" s="49"/>
    </row>
    <row r="484">
      <c r="U484" s="49"/>
    </row>
    <row r="485">
      <c r="U485" s="49"/>
    </row>
    <row r="486">
      <c r="U486" s="49"/>
    </row>
    <row r="487">
      <c r="U487" s="49"/>
    </row>
    <row r="488">
      <c r="U488" s="49"/>
    </row>
    <row r="489">
      <c r="U489" s="49"/>
    </row>
    <row r="490">
      <c r="U490" s="49"/>
    </row>
    <row r="491">
      <c r="U491" s="49"/>
    </row>
    <row r="492">
      <c r="U492" s="49"/>
    </row>
    <row r="493">
      <c r="U493" s="49"/>
    </row>
    <row r="494">
      <c r="U494" s="49"/>
    </row>
    <row r="495">
      <c r="U495" s="49"/>
    </row>
    <row r="496">
      <c r="U496" s="49"/>
    </row>
    <row r="497">
      <c r="U497" s="49"/>
    </row>
    <row r="498">
      <c r="U498" s="49"/>
    </row>
    <row r="499">
      <c r="U499" s="49"/>
    </row>
    <row r="500">
      <c r="U500" s="49"/>
    </row>
    <row r="501">
      <c r="U501" s="49"/>
    </row>
    <row r="502">
      <c r="U502" s="49"/>
    </row>
    <row r="503">
      <c r="U503" s="49"/>
    </row>
    <row r="504">
      <c r="U504" s="49"/>
    </row>
    <row r="505">
      <c r="U505" s="49"/>
    </row>
    <row r="506">
      <c r="U506" s="49"/>
    </row>
    <row r="507">
      <c r="U507" s="49"/>
    </row>
    <row r="508">
      <c r="U508" s="49"/>
    </row>
    <row r="509">
      <c r="U509" s="49"/>
    </row>
    <row r="510">
      <c r="U510" s="49"/>
    </row>
    <row r="511">
      <c r="U511" s="49"/>
    </row>
    <row r="512">
      <c r="U512" s="49"/>
    </row>
    <row r="513">
      <c r="U513" s="49"/>
    </row>
    <row r="514">
      <c r="U514" s="49"/>
    </row>
    <row r="515">
      <c r="U515" s="49"/>
    </row>
    <row r="516">
      <c r="U516" s="49"/>
    </row>
    <row r="517">
      <c r="U517" s="49"/>
    </row>
    <row r="518">
      <c r="U518" s="49"/>
    </row>
    <row r="519">
      <c r="U519" s="49"/>
    </row>
    <row r="520">
      <c r="U520" s="49"/>
    </row>
    <row r="521">
      <c r="U521" s="49"/>
    </row>
    <row r="522">
      <c r="U522" s="49"/>
    </row>
    <row r="523">
      <c r="U523" s="49"/>
    </row>
    <row r="524">
      <c r="U524" s="49"/>
    </row>
    <row r="525">
      <c r="U525" s="49"/>
    </row>
    <row r="526">
      <c r="U526" s="49"/>
    </row>
    <row r="527">
      <c r="U527" s="49"/>
    </row>
    <row r="528">
      <c r="U528" s="49"/>
    </row>
    <row r="529">
      <c r="U529" s="49"/>
    </row>
    <row r="530">
      <c r="U530" s="49"/>
    </row>
    <row r="531">
      <c r="U531" s="49"/>
    </row>
    <row r="532">
      <c r="U532" s="49"/>
    </row>
    <row r="533">
      <c r="U533" s="49"/>
    </row>
    <row r="534">
      <c r="U534" s="49"/>
    </row>
    <row r="535">
      <c r="U535" s="49"/>
    </row>
    <row r="536">
      <c r="U536" s="49"/>
    </row>
    <row r="537">
      <c r="U537" s="49"/>
    </row>
    <row r="538">
      <c r="U538" s="49"/>
    </row>
    <row r="539">
      <c r="U539" s="49"/>
    </row>
    <row r="540">
      <c r="U540" s="49"/>
    </row>
    <row r="541">
      <c r="U541" s="49"/>
    </row>
    <row r="542">
      <c r="U542" s="49"/>
    </row>
    <row r="543">
      <c r="U543" s="49"/>
    </row>
    <row r="544">
      <c r="U544" s="49"/>
    </row>
    <row r="545">
      <c r="U545" s="49"/>
    </row>
    <row r="546">
      <c r="U546" s="49"/>
    </row>
    <row r="547">
      <c r="U547" s="49"/>
    </row>
    <row r="548">
      <c r="U548" s="49"/>
    </row>
    <row r="549">
      <c r="U549" s="49"/>
    </row>
    <row r="550">
      <c r="U550" s="49"/>
    </row>
    <row r="551">
      <c r="U551" s="49"/>
    </row>
    <row r="552">
      <c r="U552" s="49"/>
    </row>
    <row r="553">
      <c r="U553" s="49"/>
    </row>
    <row r="554">
      <c r="U554" s="49"/>
    </row>
    <row r="555">
      <c r="U555" s="49"/>
    </row>
    <row r="556">
      <c r="U556" s="49"/>
    </row>
    <row r="557">
      <c r="U557" s="49"/>
    </row>
    <row r="558">
      <c r="U558" s="49"/>
    </row>
    <row r="559">
      <c r="U559" s="49"/>
    </row>
    <row r="560">
      <c r="U560" s="49"/>
    </row>
    <row r="561">
      <c r="U561" s="49"/>
    </row>
    <row r="562">
      <c r="U562" s="49"/>
    </row>
    <row r="563">
      <c r="U563" s="49"/>
    </row>
    <row r="564">
      <c r="U564" s="49"/>
    </row>
    <row r="565">
      <c r="U565" s="49"/>
    </row>
    <row r="566">
      <c r="U566" s="49"/>
    </row>
    <row r="567">
      <c r="U567" s="49"/>
    </row>
    <row r="568">
      <c r="U568" s="49"/>
    </row>
    <row r="569">
      <c r="U569" s="49"/>
    </row>
    <row r="570">
      <c r="U570" s="49"/>
    </row>
    <row r="571">
      <c r="U571" s="49"/>
    </row>
    <row r="572">
      <c r="U572" s="49"/>
    </row>
    <row r="573">
      <c r="U573" s="49"/>
    </row>
    <row r="574">
      <c r="U574" s="49"/>
    </row>
    <row r="575">
      <c r="U575" s="49"/>
    </row>
    <row r="576">
      <c r="U576" s="49"/>
    </row>
    <row r="577">
      <c r="U577" s="49"/>
    </row>
    <row r="578">
      <c r="U578" s="49"/>
    </row>
    <row r="579">
      <c r="U579" s="49"/>
    </row>
    <row r="580">
      <c r="U580" s="49"/>
    </row>
    <row r="581">
      <c r="U581" s="49"/>
    </row>
    <row r="582">
      <c r="U582" s="49"/>
    </row>
    <row r="583">
      <c r="U583" s="49"/>
    </row>
    <row r="584">
      <c r="U584" s="49"/>
    </row>
    <row r="585">
      <c r="U585" s="49"/>
    </row>
    <row r="586">
      <c r="U586" s="49"/>
    </row>
    <row r="587">
      <c r="U587" s="49"/>
    </row>
    <row r="588">
      <c r="U588" s="49"/>
    </row>
    <row r="589">
      <c r="U589" s="49"/>
    </row>
    <row r="590">
      <c r="U590" s="49"/>
    </row>
    <row r="591">
      <c r="U591" s="49"/>
    </row>
    <row r="592">
      <c r="U592" s="49"/>
    </row>
    <row r="593">
      <c r="U593" s="49"/>
    </row>
    <row r="594">
      <c r="U594" s="49"/>
    </row>
    <row r="595">
      <c r="U595" s="49"/>
    </row>
    <row r="596">
      <c r="U596" s="49"/>
    </row>
    <row r="597">
      <c r="U597" s="49"/>
    </row>
    <row r="598">
      <c r="U598" s="49"/>
    </row>
    <row r="599">
      <c r="U599" s="49"/>
    </row>
    <row r="600">
      <c r="U600" s="49"/>
    </row>
    <row r="601">
      <c r="U601" s="49"/>
    </row>
    <row r="602">
      <c r="U602" s="49"/>
    </row>
    <row r="603">
      <c r="U603" s="49"/>
    </row>
    <row r="604">
      <c r="U604" s="49"/>
    </row>
    <row r="605">
      <c r="U605" s="49"/>
    </row>
    <row r="606">
      <c r="U606" s="49"/>
    </row>
    <row r="607">
      <c r="U607" s="49"/>
    </row>
    <row r="608">
      <c r="U608" s="49"/>
    </row>
    <row r="609">
      <c r="U609" s="49"/>
    </row>
    <row r="610">
      <c r="U610" s="49"/>
    </row>
    <row r="611">
      <c r="U611" s="49"/>
    </row>
    <row r="612">
      <c r="U612" s="49"/>
    </row>
    <row r="613">
      <c r="U613" s="49"/>
    </row>
    <row r="614">
      <c r="U614" s="49"/>
    </row>
    <row r="615">
      <c r="U615" s="49"/>
    </row>
    <row r="616">
      <c r="U616" s="49"/>
    </row>
    <row r="617">
      <c r="U617" s="49"/>
    </row>
    <row r="618">
      <c r="U618" s="49"/>
    </row>
    <row r="619">
      <c r="U619" s="49"/>
    </row>
    <row r="620">
      <c r="U620" s="49"/>
    </row>
    <row r="621">
      <c r="U621" s="49"/>
    </row>
    <row r="622">
      <c r="U622" s="49"/>
    </row>
    <row r="623">
      <c r="U623" s="49"/>
    </row>
    <row r="624">
      <c r="U624" s="49"/>
    </row>
    <row r="625">
      <c r="U625" s="49"/>
    </row>
    <row r="626">
      <c r="U626" s="49"/>
    </row>
    <row r="627">
      <c r="U627" s="49"/>
    </row>
    <row r="628">
      <c r="U628" s="49"/>
    </row>
    <row r="629">
      <c r="U629" s="49"/>
    </row>
    <row r="630">
      <c r="U630" s="49"/>
    </row>
    <row r="631">
      <c r="U631" s="49"/>
    </row>
    <row r="632">
      <c r="U632" s="49"/>
    </row>
    <row r="633">
      <c r="U633" s="49"/>
    </row>
    <row r="634">
      <c r="U634" s="49"/>
    </row>
    <row r="635">
      <c r="U635" s="49"/>
    </row>
    <row r="636">
      <c r="U636" s="49"/>
    </row>
    <row r="637">
      <c r="U637" s="49"/>
    </row>
    <row r="638">
      <c r="U638" s="49"/>
    </row>
    <row r="639">
      <c r="U639" s="49"/>
    </row>
    <row r="640">
      <c r="U640" s="49"/>
    </row>
    <row r="641">
      <c r="U641" s="49"/>
    </row>
    <row r="642">
      <c r="U642" s="49"/>
    </row>
    <row r="643">
      <c r="U643" s="49"/>
    </row>
    <row r="644">
      <c r="U644" s="49"/>
    </row>
    <row r="645">
      <c r="U645" s="49"/>
    </row>
    <row r="646">
      <c r="U646" s="49"/>
    </row>
    <row r="647">
      <c r="U647" s="49"/>
    </row>
    <row r="648">
      <c r="U648" s="49"/>
    </row>
    <row r="649">
      <c r="U649" s="49"/>
    </row>
    <row r="650">
      <c r="U650" s="49"/>
    </row>
    <row r="651">
      <c r="U651" s="49"/>
    </row>
    <row r="652">
      <c r="U652" s="49"/>
    </row>
    <row r="653">
      <c r="U653" s="49"/>
    </row>
    <row r="654">
      <c r="U654" s="49"/>
    </row>
    <row r="655">
      <c r="U655" s="49"/>
    </row>
    <row r="656">
      <c r="U656" s="49"/>
    </row>
    <row r="657">
      <c r="U657" s="49"/>
    </row>
    <row r="658">
      <c r="U658" s="49"/>
    </row>
    <row r="659">
      <c r="U659" s="49"/>
    </row>
    <row r="660">
      <c r="U660" s="49"/>
    </row>
    <row r="661">
      <c r="U661" s="49"/>
    </row>
    <row r="662">
      <c r="U662" s="49"/>
    </row>
    <row r="663">
      <c r="U663" s="49"/>
    </row>
    <row r="664">
      <c r="U664" s="49"/>
    </row>
    <row r="665">
      <c r="U665" s="49"/>
    </row>
    <row r="666">
      <c r="U666" s="49"/>
    </row>
    <row r="667">
      <c r="U667" s="49"/>
    </row>
    <row r="668">
      <c r="U668" s="49"/>
    </row>
    <row r="669">
      <c r="U669" s="49"/>
    </row>
    <row r="670">
      <c r="U670" s="49"/>
    </row>
    <row r="671">
      <c r="U671" s="49"/>
    </row>
    <row r="672">
      <c r="U672" s="49"/>
    </row>
    <row r="673">
      <c r="U673" s="49"/>
    </row>
    <row r="674">
      <c r="U674" s="49"/>
    </row>
    <row r="675">
      <c r="U675" s="49"/>
    </row>
    <row r="676">
      <c r="U676" s="49"/>
    </row>
    <row r="677">
      <c r="U677" s="49"/>
    </row>
    <row r="678">
      <c r="U678" s="49"/>
    </row>
    <row r="679">
      <c r="U679" s="49"/>
    </row>
    <row r="680">
      <c r="U680" s="49"/>
    </row>
    <row r="681">
      <c r="U681" s="49"/>
    </row>
    <row r="682">
      <c r="U682" s="49"/>
    </row>
    <row r="683">
      <c r="U683" s="49"/>
    </row>
    <row r="684">
      <c r="U684" s="49"/>
    </row>
    <row r="685">
      <c r="U685" s="49"/>
    </row>
    <row r="686">
      <c r="U686" s="49"/>
    </row>
    <row r="687">
      <c r="U687" s="49"/>
    </row>
    <row r="688">
      <c r="U688" s="49"/>
    </row>
    <row r="689">
      <c r="U689" s="49"/>
    </row>
    <row r="690">
      <c r="U690" s="49"/>
    </row>
    <row r="691">
      <c r="U691" s="49"/>
    </row>
    <row r="692">
      <c r="U692" s="49"/>
    </row>
    <row r="693">
      <c r="U693" s="49"/>
    </row>
    <row r="694">
      <c r="U694" s="49"/>
    </row>
    <row r="695">
      <c r="U695" s="49"/>
    </row>
    <row r="696">
      <c r="U696" s="49"/>
    </row>
    <row r="697">
      <c r="U697" s="49"/>
    </row>
    <row r="698">
      <c r="U698" s="49"/>
    </row>
    <row r="699">
      <c r="U699" s="49"/>
    </row>
    <row r="700">
      <c r="U700" s="49"/>
    </row>
    <row r="701">
      <c r="U701" s="49"/>
    </row>
    <row r="702">
      <c r="U702" s="49"/>
    </row>
    <row r="703">
      <c r="U703" s="49"/>
    </row>
    <row r="704">
      <c r="U704" s="49"/>
    </row>
    <row r="705">
      <c r="U705" s="49"/>
    </row>
    <row r="706">
      <c r="U706" s="49"/>
    </row>
    <row r="707">
      <c r="U707" s="49"/>
    </row>
    <row r="708">
      <c r="U708" s="49"/>
    </row>
    <row r="709">
      <c r="U709" s="49"/>
    </row>
    <row r="710">
      <c r="U710" s="49"/>
    </row>
    <row r="711">
      <c r="U711" s="49"/>
    </row>
    <row r="712">
      <c r="U712" s="49"/>
    </row>
    <row r="713">
      <c r="U713" s="49"/>
    </row>
    <row r="714">
      <c r="U714" s="49"/>
    </row>
    <row r="715">
      <c r="U715" s="49"/>
    </row>
    <row r="716">
      <c r="U716" s="49"/>
    </row>
    <row r="717">
      <c r="U717" s="49"/>
    </row>
    <row r="718">
      <c r="U718" s="49"/>
    </row>
    <row r="719">
      <c r="U719" s="49"/>
    </row>
    <row r="720">
      <c r="U720" s="49"/>
    </row>
    <row r="721">
      <c r="U721" s="49"/>
    </row>
    <row r="722">
      <c r="U722" s="49"/>
    </row>
    <row r="723">
      <c r="U723" s="49"/>
    </row>
    <row r="724">
      <c r="U724" s="49"/>
    </row>
    <row r="725">
      <c r="U725" s="49"/>
    </row>
    <row r="726">
      <c r="U726" s="49"/>
    </row>
    <row r="727">
      <c r="U727" s="49"/>
    </row>
    <row r="728">
      <c r="U728" s="49"/>
    </row>
    <row r="729">
      <c r="U729" s="49"/>
    </row>
    <row r="730">
      <c r="U730" s="49"/>
    </row>
    <row r="731">
      <c r="U731" s="49"/>
    </row>
    <row r="732">
      <c r="U732" s="49"/>
    </row>
    <row r="733">
      <c r="U733" s="49"/>
    </row>
    <row r="734">
      <c r="U734" s="49"/>
    </row>
    <row r="735">
      <c r="U735" s="49"/>
    </row>
    <row r="736">
      <c r="U736" s="49"/>
    </row>
    <row r="737">
      <c r="U737" s="49"/>
    </row>
    <row r="738">
      <c r="U738" s="49"/>
    </row>
    <row r="739">
      <c r="U739" s="49"/>
    </row>
    <row r="740">
      <c r="U740" s="49"/>
    </row>
    <row r="741">
      <c r="U741" s="49"/>
    </row>
    <row r="742">
      <c r="U742" s="49"/>
    </row>
    <row r="743">
      <c r="U743" s="49"/>
    </row>
    <row r="744">
      <c r="U744" s="49"/>
    </row>
    <row r="745">
      <c r="U745" s="49"/>
    </row>
    <row r="746">
      <c r="U746" s="49"/>
    </row>
    <row r="747">
      <c r="U747" s="49"/>
    </row>
    <row r="748">
      <c r="U748" s="49"/>
    </row>
    <row r="749">
      <c r="U749" s="49"/>
    </row>
    <row r="750">
      <c r="U750" s="49"/>
    </row>
    <row r="751">
      <c r="U751" s="49"/>
    </row>
    <row r="752">
      <c r="U752" s="49"/>
    </row>
    <row r="753">
      <c r="U753" s="49"/>
    </row>
    <row r="754">
      <c r="U754" s="49"/>
    </row>
    <row r="755">
      <c r="U755" s="49"/>
    </row>
    <row r="756">
      <c r="U756" s="49"/>
    </row>
    <row r="757">
      <c r="U757" s="49"/>
    </row>
    <row r="758">
      <c r="U758" s="49"/>
    </row>
    <row r="759">
      <c r="U759" s="49"/>
    </row>
    <row r="760">
      <c r="U760" s="49"/>
    </row>
    <row r="761">
      <c r="U761" s="49"/>
    </row>
    <row r="762">
      <c r="U762" s="49"/>
    </row>
    <row r="763">
      <c r="U763" s="49"/>
    </row>
    <row r="764">
      <c r="U764" s="49"/>
    </row>
    <row r="765">
      <c r="U765" s="49"/>
    </row>
    <row r="766">
      <c r="U766" s="49"/>
    </row>
    <row r="767">
      <c r="U767" s="49"/>
    </row>
    <row r="768">
      <c r="U768" s="49"/>
    </row>
    <row r="769">
      <c r="U769" s="49"/>
    </row>
    <row r="770">
      <c r="U770" s="49"/>
    </row>
    <row r="771">
      <c r="U771" s="49"/>
    </row>
    <row r="772">
      <c r="U772" s="49"/>
    </row>
    <row r="773">
      <c r="U773" s="49"/>
    </row>
    <row r="774">
      <c r="U774" s="49"/>
    </row>
    <row r="775">
      <c r="U775" s="49"/>
    </row>
    <row r="776">
      <c r="U776" s="49"/>
    </row>
    <row r="777">
      <c r="U777" s="49"/>
    </row>
    <row r="778">
      <c r="U778" s="49"/>
    </row>
    <row r="779">
      <c r="U779" s="49"/>
    </row>
    <row r="780">
      <c r="U780" s="49"/>
    </row>
    <row r="781">
      <c r="U781" s="49"/>
    </row>
    <row r="782">
      <c r="U782" s="49"/>
    </row>
    <row r="783">
      <c r="U783" s="49"/>
    </row>
    <row r="784">
      <c r="U784" s="49"/>
    </row>
    <row r="785">
      <c r="U785" s="49"/>
    </row>
    <row r="786">
      <c r="U786" s="49"/>
    </row>
    <row r="787">
      <c r="U787" s="49"/>
    </row>
    <row r="788">
      <c r="U788" s="49"/>
    </row>
    <row r="789">
      <c r="U789" s="49"/>
    </row>
    <row r="790">
      <c r="U790" s="49"/>
    </row>
    <row r="791">
      <c r="U791" s="49"/>
    </row>
    <row r="792">
      <c r="U792" s="49"/>
    </row>
    <row r="793">
      <c r="U793" s="49"/>
    </row>
    <row r="794">
      <c r="U794" s="49"/>
    </row>
    <row r="795">
      <c r="U795" s="49"/>
    </row>
    <row r="796">
      <c r="U796" s="49"/>
    </row>
    <row r="797">
      <c r="U797" s="49"/>
    </row>
    <row r="798">
      <c r="U798" s="49"/>
    </row>
    <row r="799">
      <c r="U799" s="49"/>
    </row>
    <row r="800">
      <c r="U800" s="49"/>
    </row>
    <row r="801">
      <c r="U801" s="49"/>
    </row>
    <row r="802">
      <c r="U802" s="49"/>
    </row>
    <row r="803">
      <c r="U803" s="49"/>
    </row>
    <row r="804">
      <c r="U804" s="49"/>
    </row>
    <row r="805">
      <c r="U805" s="49"/>
    </row>
    <row r="806">
      <c r="U806" s="49"/>
    </row>
    <row r="807">
      <c r="U807" s="49"/>
    </row>
    <row r="808">
      <c r="U808" s="49"/>
    </row>
    <row r="809">
      <c r="U809" s="49"/>
    </row>
    <row r="810">
      <c r="U810" s="49"/>
    </row>
    <row r="811">
      <c r="U811" s="49"/>
    </row>
    <row r="812">
      <c r="U812" s="49"/>
    </row>
    <row r="813">
      <c r="U813" s="49"/>
    </row>
    <row r="814">
      <c r="U814" s="49"/>
    </row>
    <row r="815">
      <c r="U815" s="49"/>
    </row>
    <row r="816">
      <c r="U816" s="49"/>
    </row>
    <row r="817">
      <c r="U817" s="49"/>
    </row>
    <row r="818">
      <c r="U818" s="49"/>
    </row>
    <row r="819">
      <c r="U819" s="49"/>
    </row>
    <row r="820">
      <c r="U820" s="49"/>
    </row>
    <row r="821">
      <c r="U821" s="49"/>
    </row>
    <row r="822">
      <c r="U822" s="49"/>
    </row>
    <row r="823">
      <c r="U823" s="49"/>
    </row>
    <row r="824">
      <c r="U824" s="49"/>
    </row>
    <row r="825">
      <c r="U825" s="49"/>
    </row>
    <row r="826">
      <c r="U826" s="49"/>
    </row>
    <row r="827">
      <c r="U827" s="49"/>
    </row>
    <row r="828">
      <c r="U828" s="49"/>
    </row>
    <row r="829">
      <c r="U829" s="49"/>
    </row>
    <row r="830">
      <c r="U830" s="49"/>
    </row>
    <row r="831">
      <c r="U831" s="49"/>
    </row>
    <row r="832">
      <c r="U832" s="49"/>
    </row>
    <row r="833">
      <c r="U833" s="49"/>
    </row>
    <row r="834">
      <c r="U834" s="49"/>
    </row>
    <row r="835">
      <c r="U835" s="49"/>
    </row>
    <row r="836">
      <c r="U836" s="49"/>
    </row>
    <row r="837">
      <c r="U837" s="49"/>
    </row>
    <row r="838">
      <c r="U838" s="49"/>
    </row>
    <row r="839">
      <c r="U839" s="49"/>
    </row>
    <row r="840">
      <c r="U840" s="49"/>
    </row>
    <row r="841">
      <c r="U841" s="49"/>
    </row>
    <row r="842">
      <c r="U842" s="49"/>
    </row>
    <row r="843">
      <c r="U843" s="49"/>
    </row>
    <row r="844">
      <c r="U844" s="49"/>
    </row>
    <row r="845">
      <c r="U845" s="49"/>
    </row>
    <row r="846">
      <c r="U846" s="49"/>
    </row>
    <row r="847">
      <c r="U847" s="49"/>
    </row>
    <row r="848">
      <c r="U848" s="49"/>
    </row>
    <row r="849">
      <c r="U849" s="49"/>
    </row>
    <row r="850">
      <c r="U850" s="49"/>
    </row>
    <row r="851">
      <c r="U851" s="49"/>
    </row>
    <row r="852">
      <c r="U852" s="49"/>
    </row>
    <row r="853">
      <c r="U853" s="49"/>
    </row>
    <row r="854">
      <c r="U854" s="49"/>
    </row>
    <row r="855">
      <c r="U855" s="49"/>
    </row>
    <row r="856">
      <c r="U856" s="49"/>
    </row>
    <row r="857">
      <c r="U857" s="49"/>
    </row>
    <row r="858">
      <c r="U858" s="49"/>
    </row>
    <row r="859">
      <c r="U859" s="49"/>
    </row>
    <row r="860">
      <c r="U860" s="49"/>
    </row>
    <row r="861">
      <c r="U861" s="49"/>
    </row>
    <row r="862">
      <c r="U862" s="49"/>
    </row>
    <row r="863">
      <c r="U863" s="49"/>
    </row>
    <row r="864">
      <c r="U864" s="49"/>
    </row>
    <row r="865">
      <c r="U865" s="49"/>
    </row>
    <row r="866">
      <c r="U866" s="49"/>
    </row>
    <row r="867">
      <c r="U867" s="49"/>
    </row>
    <row r="868">
      <c r="U868" s="49"/>
    </row>
    <row r="869">
      <c r="U869" s="49"/>
    </row>
    <row r="870">
      <c r="U870" s="49"/>
    </row>
    <row r="871">
      <c r="U871" s="49"/>
    </row>
    <row r="872">
      <c r="U872" s="49"/>
    </row>
    <row r="873">
      <c r="U873" s="49"/>
    </row>
    <row r="874">
      <c r="U874" s="49"/>
    </row>
    <row r="875">
      <c r="U875" s="49"/>
    </row>
    <row r="876">
      <c r="U876" s="49"/>
    </row>
    <row r="877">
      <c r="U877" s="49"/>
    </row>
    <row r="878">
      <c r="U878" s="49"/>
    </row>
    <row r="879">
      <c r="U879" s="49"/>
    </row>
    <row r="880">
      <c r="U880" s="49"/>
    </row>
    <row r="881">
      <c r="U881" s="49"/>
    </row>
    <row r="882">
      <c r="U882" s="49"/>
    </row>
    <row r="883">
      <c r="U883" s="49"/>
    </row>
    <row r="884">
      <c r="U884" s="49"/>
    </row>
    <row r="885">
      <c r="U885" s="49"/>
    </row>
    <row r="886">
      <c r="U886" s="49"/>
    </row>
    <row r="887">
      <c r="U887" s="49"/>
    </row>
    <row r="888">
      <c r="U888" s="49"/>
    </row>
    <row r="889">
      <c r="U889" s="49"/>
    </row>
    <row r="890">
      <c r="U890" s="49"/>
    </row>
    <row r="891">
      <c r="U891" s="49"/>
    </row>
    <row r="892">
      <c r="U892" s="49"/>
    </row>
    <row r="893">
      <c r="U893" s="49"/>
    </row>
    <row r="894">
      <c r="U894" s="49"/>
    </row>
    <row r="895">
      <c r="U895" s="49"/>
    </row>
    <row r="896">
      <c r="U896" s="49"/>
    </row>
    <row r="897">
      <c r="U897" s="49"/>
    </row>
    <row r="898">
      <c r="U898" s="49"/>
    </row>
    <row r="899">
      <c r="U899" s="49"/>
    </row>
    <row r="900">
      <c r="U900" s="49"/>
    </row>
    <row r="901">
      <c r="U901" s="49"/>
    </row>
    <row r="902">
      <c r="U902" s="49"/>
    </row>
    <row r="903">
      <c r="U903" s="49"/>
    </row>
    <row r="904">
      <c r="U904" s="49"/>
    </row>
    <row r="905">
      <c r="U905" s="49"/>
    </row>
  </sheetData>
  <conditionalFormatting sqref="M2:N123 O2:O21 O23:O123 M177:O179 M182:O182">
    <cfRule type="cellIs" dxfId="0" priority="1" operator="between">
      <formula>16.99</formula>
      <formula>20</formula>
    </cfRule>
  </conditionalFormatting>
  <conditionalFormatting sqref="K1:K186">
    <cfRule type="cellIs" dxfId="1" priority="2" operator="between">
      <formula>1.79</formula>
      <formula>2.21</formula>
    </cfRule>
  </conditionalFormatting>
  <conditionalFormatting sqref="L1:L186">
    <cfRule type="cellIs" dxfId="1" priority="3" operator="between">
      <formula>1.4</formula>
      <formula>2.8</formula>
    </cfRule>
  </conditionalFormatting>
  <conditionalFormatting sqref="M2:O150 P124:P150 M177:O186 P177:P182 P186">
    <cfRule type="cellIs" dxfId="1" priority="4" stopIfTrue="1" operator="greaterThan">
      <formula>19.99</formula>
    </cfRule>
  </conditionalFormatting>
  <conditionalFormatting sqref="R2:R186">
    <cfRule type="cellIs" dxfId="2" priority="5" operator="greaterThan">
      <formula>20</formula>
    </cfRule>
  </conditionalFormatting>
  <conditionalFormatting sqref="I2:I181">
    <cfRule type="containsText" dxfId="3" priority="6" operator="containsText" text="YES">
      <formula>NOT(ISERROR(SEARCH(("YES"),(I2))))</formula>
    </cfRule>
  </conditionalFormatting>
  <conditionalFormatting sqref="V2:V181">
    <cfRule type="cellIs" dxfId="4" priority="7" operator="between">
      <formula>0.1</formula>
      <formula>24.9</formula>
    </cfRule>
  </conditionalFormatting>
  <conditionalFormatting sqref="V2:V181">
    <cfRule type="cellIs" dxfId="5" priority="8" operator="equal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6.22"/>
  </cols>
  <sheetData>
    <row r="1">
      <c r="A1" s="28" t="s">
        <v>389</v>
      </c>
      <c r="B1" s="28" t="s">
        <v>839</v>
      </c>
      <c r="C1" s="28" t="s">
        <v>840</v>
      </c>
      <c r="D1" s="28" t="s">
        <v>841</v>
      </c>
      <c r="E1" s="28" t="s">
        <v>842</v>
      </c>
      <c r="F1" s="28" t="s">
        <v>843</v>
      </c>
      <c r="J1" s="31" t="s">
        <v>845</v>
      </c>
    </row>
    <row r="2">
      <c r="A2" s="28" t="s">
        <v>16</v>
      </c>
      <c r="B2" s="20" t="str">
        <f>VLOOKUP(A2,clean!$A$2:$E$181,5,FALSE)</f>
        <v>15-353</v>
      </c>
      <c r="C2" s="20">
        <v>0.17053704</v>
      </c>
      <c r="D2" s="20">
        <v>0.03798151</v>
      </c>
      <c r="E2" s="20">
        <v>0.24591782</v>
      </c>
      <c r="F2" s="20">
        <v>0.54556363</v>
      </c>
      <c r="J2" s="11" t="str">
        <f t="shared" ref="J2:J175" si="1">if(I2&gt;1,"reps","")</f>
        <v/>
      </c>
    </row>
    <row r="3">
      <c r="A3" s="28" t="s">
        <v>18</v>
      </c>
      <c r="B3" s="20" t="str">
        <f>VLOOKUP(A3,clean!$A$2:$E$181,5,FALSE)</f>
        <v>OF100</v>
      </c>
      <c r="C3" s="20">
        <v>0.08365959</v>
      </c>
      <c r="D3" s="20">
        <v>0.75326875</v>
      </c>
      <c r="E3" s="20">
        <v>0.03792255</v>
      </c>
      <c r="F3" s="20">
        <v>0.12514911</v>
      </c>
      <c r="J3" s="11" t="str">
        <f t="shared" si="1"/>
        <v/>
      </c>
    </row>
    <row r="4">
      <c r="A4" s="28" t="s">
        <v>20</v>
      </c>
      <c r="B4" s="20" t="str">
        <f>VLOOKUP(A4,clean!$A$2:$E$181,5,FALSE)</f>
        <v>GB17</v>
      </c>
      <c r="C4" s="20">
        <v>0.09116513</v>
      </c>
      <c r="D4" s="20">
        <v>0.01328729</v>
      </c>
      <c r="E4" s="20">
        <v>0.09034342</v>
      </c>
      <c r="F4" s="20">
        <v>0.80520416</v>
      </c>
      <c r="J4" s="11" t="str">
        <f t="shared" si="1"/>
        <v/>
      </c>
    </row>
    <row r="5">
      <c r="A5" s="28" t="s">
        <v>22</v>
      </c>
      <c r="B5" s="20" t="str">
        <f>VLOOKUP(A5,clean!$A$2:$E$181,5,FALSE)</f>
        <v>F32</v>
      </c>
      <c r="C5" s="20">
        <v>0.04320968</v>
      </c>
      <c r="D5" s="20">
        <v>0.00603665</v>
      </c>
      <c r="E5" s="20">
        <v>0.02689232</v>
      </c>
      <c r="F5" s="20">
        <v>0.92386136</v>
      </c>
      <c r="J5" s="11" t="str">
        <f t="shared" si="1"/>
        <v/>
      </c>
    </row>
    <row r="6">
      <c r="A6" s="28" t="s">
        <v>24</v>
      </c>
      <c r="B6" s="20" t="str">
        <f>VLOOKUP(A6,clean!$A$2:$E$181,5,FALSE)</f>
        <v>GB1</v>
      </c>
      <c r="C6" s="20">
        <v>0.085372</v>
      </c>
      <c r="D6" s="20">
        <v>0.01294788</v>
      </c>
      <c r="E6" s="20">
        <v>0.08824481</v>
      </c>
      <c r="F6" s="20">
        <v>0.8134353</v>
      </c>
      <c r="J6" s="11" t="str">
        <f t="shared" si="1"/>
        <v/>
      </c>
    </row>
    <row r="7">
      <c r="A7" s="28" t="s">
        <v>26</v>
      </c>
      <c r="B7" s="20" t="str">
        <f>VLOOKUP(A7,clean!$A$2:$E$181,5,FALSE)</f>
        <v>GB16</v>
      </c>
      <c r="C7" s="20">
        <v>0.05760479</v>
      </c>
      <c r="D7" s="20">
        <v>0.00979357</v>
      </c>
      <c r="E7" s="20">
        <v>0.05106267</v>
      </c>
      <c r="F7" s="20">
        <v>0.88153897</v>
      </c>
      <c r="J7" s="11" t="str">
        <f t="shared" si="1"/>
        <v/>
      </c>
    </row>
    <row r="8">
      <c r="A8" s="28" t="s">
        <v>28</v>
      </c>
      <c r="B8" s="20" t="str">
        <f>VLOOKUP(A8,clean!$A$2:$E$181,5,FALSE)</f>
        <v>GB9</v>
      </c>
      <c r="C8" s="20">
        <v>0.0614937</v>
      </c>
      <c r="D8" s="20">
        <v>0.01019588</v>
      </c>
      <c r="E8" s="20">
        <v>0.0498675</v>
      </c>
      <c r="F8" s="20">
        <v>0.87844292</v>
      </c>
      <c r="J8" s="11" t="str">
        <f t="shared" si="1"/>
        <v/>
      </c>
    </row>
    <row r="9">
      <c r="A9" s="28" t="s">
        <v>30</v>
      </c>
      <c r="B9" s="20" t="str">
        <f>VLOOKUP(A9,clean!$A$2:$E$181,5,FALSE)</f>
        <v>M2-AE23</v>
      </c>
      <c r="C9" s="20">
        <v>0.0517207</v>
      </c>
      <c r="D9" s="20">
        <v>0.00918797</v>
      </c>
      <c r="E9" s="20">
        <v>0.05619</v>
      </c>
      <c r="F9" s="20">
        <v>0.88290133</v>
      </c>
      <c r="J9" s="11" t="str">
        <f t="shared" si="1"/>
        <v/>
      </c>
    </row>
    <row r="10">
      <c r="A10" s="28" t="s">
        <v>32</v>
      </c>
      <c r="B10" s="20" t="str">
        <f>VLOOKUP(A10,clean!$A$2:$E$181,5,FALSE)</f>
        <v>OF689</v>
      </c>
      <c r="C10" s="20">
        <v>0.12551324</v>
      </c>
      <c r="D10" s="20">
        <v>0.01402464</v>
      </c>
      <c r="E10" s="20">
        <v>0.11193946</v>
      </c>
      <c r="F10" s="20">
        <v>0.74852266</v>
      </c>
      <c r="J10" s="11" t="str">
        <f t="shared" si="1"/>
        <v/>
      </c>
    </row>
    <row r="11">
      <c r="A11" s="28" t="s">
        <v>34</v>
      </c>
      <c r="B11" s="20" t="str">
        <f>VLOOKUP(A11,clean!$A$2:$E$181,5,FALSE)</f>
        <v>OF75</v>
      </c>
      <c r="C11" s="20">
        <v>0.05954755</v>
      </c>
      <c r="D11" s="20">
        <v>0.01520419</v>
      </c>
      <c r="E11" s="20">
        <v>0.0554064</v>
      </c>
      <c r="F11" s="20">
        <v>0.86984186</v>
      </c>
      <c r="J11" s="11" t="str">
        <f t="shared" si="1"/>
        <v/>
      </c>
    </row>
    <row r="12">
      <c r="A12" s="28" t="s">
        <v>36</v>
      </c>
      <c r="B12" s="20" t="str">
        <f>VLOOKUP(A12,clean!$A$2:$E$181,5,FALSE)</f>
        <v>M8</v>
      </c>
      <c r="C12" s="20">
        <v>0.02965082</v>
      </c>
      <c r="D12" s="20">
        <v>0.00508644</v>
      </c>
      <c r="E12" s="20">
        <v>0.02999416</v>
      </c>
      <c r="F12" s="20">
        <v>0.93526859</v>
      </c>
      <c r="J12" s="11" t="str">
        <f t="shared" si="1"/>
        <v/>
      </c>
    </row>
    <row r="13">
      <c r="A13" s="28" t="s">
        <v>38</v>
      </c>
      <c r="B13" s="20" t="str">
        <f>VLOOKUP(A13,clean!$A$2:$E$181,5,FALSE)</f>
        <v>GB19</v>
      </c>
      <c r="C13" s="20">
        <v>0.03362804</v>
      </c>
      <c r="D13" s="20">
        <v>0.00584489</v>
      </c>
      <c r="E13" s="20">
        <v>0.02791163</v>
      </c>
      <c r="F13" s="20">
        <v>0.93261545</v>
      </c>
      <c r="J13" s="11" t="str">
        <f t="shared" si="1"/>
        <v>reps</v>
      </c>
    </row>
    <row r="14">
      <c r="A14" s="28" t="s">
        <v>40</v>
      </c>
      <c r="B14" s="20" t="str">
        <f>VLOOKUP(A14,clean!$A$2:$E$181,5,FALSE)</f>
        <v>M6</v>
      </c>
      <c r="C14" s="20">
        <v>0.10347828</v>
      </c>
      <c r="D14" s="20">
        <v>0.01373909</v>
      </c>
      <c r="E14" s="20">
        <v>0.10623534</v>
      </c>
      <c r="F14" s="20">
        <v>0.77654728</v>
      </c>
      <c r="J14" s="11" t="str">
        <f t="shared" si="1"/>
        <v/>
      </c>
    </row>
    <row r="15">
      <c r="A15" s="28" t="s">
        <v>42</v>
      </c>
      <c r="B15" s="20" t="str">
        <f>VLOOKUP(A15,clean!$A$2:$E$181,5,FALSE)</f>
        <v>GB30</v>
      </c>
      <c r="C15" s="20">
        <v>0.03183772</v>
      </c>
      <c r="D15" s="20">
        <v>0.00479431</v>
      </c>
      <c r="E15" s="20">
        <v>0.0266383</v>
      </c>
      <c r="F15" s="20">
        <v>0.93672967</v>
      </c>
      <c r="J15" s="11" t="str">
        <f t="shared" si="1"/>
        <v/>
      </c>
    </row>
    <row r="16">
      <c r="A16" s="28" t="s">
        <v>44</v>
      </c>
      <c r="B16" s="20" t="str">
        <f>VLOOKUP(A16,clean!$A$2:$E$181,5,FALSE)</f>
        <v>S509</v>
      </c>
      <c r="C16" s="20">
        <v>0.06273269</v>
      </c>
      <c r="D16" s="20">
        <v>0.01501456</v>
      </c>
      <c r="E16" s="20">
        <v>0.11064875</v>
      </c>
      <c r="F16" s="20">
        <v>0.811604</v>
      </c>
      <c r="J16" s="11" t="str">
        <f t="shared" si="1"/>
        <v/>
      </c>
    </row>
    <row r="17">
      <c r="A17" s="28" t="s">
        <v>46</v>
      </c>
      <c r="B17" s="20" t="str">
        <f>VLOOKUP(A17,clean!$A$2:$E$181,5,FALSE)</f>
        <v>OF656</v>
      </c>
      <c r="C17" s="20">
        <v>0.06122428</v>
      </c>
      <c r="D17" s="20">
        <v>0.00852524</v>
      </c>
      <c r="E17" s="20">
        <v>0.04494456</v>
      </c>
      <c r="F17" s="20">
        <v>0.88530593</v>
      </c>
      <c r="J17" s="11" t="str">
        <f t="shared" si="1"/>
        <v/>
      </c>
    </row>
    <row r="18">
      <c r="A18" s="28" t="s">
        <v>48</v>
      </c>
      <c r="B18" s="20" t="str">
        <f>VLOOKUP(A18,clean!$A$2:$E$181,5,FALSE)</f>
        <v>OF758</v>
      </c>
      <c r="C18" s="20">
        <v>0.02016357</v>
      </c>
      <c r="D18" s="20">
        <v>0.00372441</v>
      </c>
      <c r="E18" s="20">
        <v>0.02172257</v>
      </c>
      <c r="F18" s="20">
        <v>0.95438945</v>
      </c>
      <c r="J18" s="11" t="str">
        <f t="shared" si="1"/>
        <v/>
      </c>
    </row>
    <row r="19">
      <c r="A19" s="28" t="s">
        <v>50</v>
      </c>
      <c r="B19" s="20" t="str">
        <f>VLOOKUP(A19,clean!$A$2:$E$181,5,FALSE)</f>
        <v>OF1</v>
      </c>
      <c r="C19" s="20">
        <v>0.04533963</v>
      </c>
      <c r="D19" s="20">
        <v>0.00689331</v>
      </c>
      <c r="E19" s="20">
        <v>0.05305205</v>
      </c>
      <c r="F19" s="20">
        <v>0.89471501</v>
      </c>
      <c r="J19" s="11" t="str">
        <f t="shared" si="1"/>
        <v/>
      </c>
    </row>
    <row r="20">
      <c r="A20" s="28" t="s">
        <v>52</v>
      </c>
      <c r="B20" s="20" t="str">
        <f>VLOOKUP(A20,clean!$A$2:$E$181,5,FALSE)</f>
        <v>S31</v>
      </c>
      <c r="C20" s="20">
        <v>0.03068251</v>
      </c>
      <c r="D20" s="20">
        <v>0.00656258</v>
      </c>
      <c r="E20" s="20">
        <v>0.06286628</v>
      </c>
      <c r="F20" s="20">
        <v>0.89988864</v>
      </c>
      <c r="J20" s="11" t="str">
        <f t="shared" si="1"/>
        <v/>
      </c>
    </row>
    <row r="21">
      <c r="A21" s="28" t="s">
        <v>54</v>
      </c>
      <c r="B21" s="20" t="str">
        <f>VLOOKUP(A21,clean!$A$2:$E$181,5,FALSE)</f>
        <v>15-71</v>
      </c>
      <c r="C21" s="20">
        <v>0.14962868</v>
      </c>
      <c r="D21" s="20">
        <v>0.03520389</v>
      </c>
      <c r="E21" s="20">
        <v>0.39952294</v>
      </c>
      <c r="F21" s="20">
        <v>0.41564448</v>
      </c>
      <c r="J21" s="11" t="str">
        <f t="shared" si="1"/>
        <v/>
      </c>
    </row>
    <row r="22">
      <c r="A22" s="28" t="s">
        <v>56</v>
      </c>
      <c r="B22" s="20" t="str">
        <f>VLOOKUP(A22,clean!$A$2:$E$181,5,FALSE)</f>
        <v>OF232</v>
      </c>
      <c r="C22" s="20">
        <v>0.06297401</v>
      </c>
      <c r="D22" s="20">
        <v>0.01121992</v>
      </c>
      <c r="E22" s="20">
        <v>0.11067969</v>
      </c>
      <c r="F22" s="20">
        <v>0.81512638</v>
      </c>
      <c r="J22" s="11" t="str">
        <f t="shared" si="1"/>
        <v/>
      </c>
    </row>
    <row r="23">
      <c r="A23" s="28" t="s">
        <v>58</v>
      </c>
      <c r="B23" s="20" t="str">
        <f>VLOOKUP(A23,clean!$A$2:$E$181,5,FALSE)</f>
        <v>OF434</v>
      </c>
      <c r="C23" s="20">
        <v>0.07802199</v>
      </c>
      <c r="D23" s="20">
        <v>0.01295797</v>
      </c>
      <c r="E23" s="20">
        <v>0.06929195</v>
      </c>
      <c r="F23" s="20">
        <v>0.83972809</v>
      </c>
      <c r="J23" s="11" t="str">
        <f t="shared" si="1"/>
        <v/>
      </c>
    </row>
    <row r="24">
      <c r="A24" s="28" t="s">
        <v>60</v>
      </c>
      <c r="B24" s="20" t="str">
        <f>VLOOKUP(A24,clean!$A$2:$E$181,5,FALSE)</f>
        <v>OF22</v>
      </c>
      <c r="C24" s="20">
        <v>0.07361263</v>
      </c>
      <c r="D24" s="20">
        <v>0.01239112</v>
      </c>
      <c r="E24" s="20">
        <v>0.19787047</v>
      </c>
      <c r="F24" s="20">
        <v>0.71612579</v>
      </c>
      <c r="J24" s="11" t="str">
        <f t="shared" si="1"/>
        <v/>
      </c>
    </row>
    <row r="25">
      <c r="A25" s="28" t="s">
        <v>62</v>
      </c>
      <c r="B25" s="20" t="str">
        <f>VLOOKUP(A25,clean!$A$2:$E$181,5,FALSE)</f>
        <v>15-350</v>
      </c>
      <c r="C25" s="20">
        <v>0.06126865</v>
      </c>
      <c r="D25" s="20">
        <v>0.01007291</v>
      </c>
      <c r="E25" s="20">
        <v>0.06366151</v>
      </c>
      <c r="F25" s="20">
        <v>0.86499693</v>
      </c>
      <c r="J25" s="11" t="str">
        <f t="shared" si="1"/>
        <v/>
      </c>
    </row>
    <row r="26">
      <c r="A26" s="28" t="s">
        <v>64</v>
      </c>
      <c r="B26" s="20" t="str">
        <f>VLOOKUP(A26,clean!$A$2:$E$181,5,FALSE)</f>
        <v>OF701</v>
      </c>
      <c r="C26" s="20">
        <v>0.12054271</v>
      </c>
      <c r="D26" s="20">
        <v>0.06965629</v>
      </c>
      <c r="E26" s="20">
        <v>0.22427065</v>
      </c>
      <c r="F26" s="20">
        <v>0.58553036</v>
      </c>
      <c r="J26" s="11" t="str">
        <f t="shared" si="1"/>
        <v/>
      </c>
    </row>
    <row r="27">
      <c r="A27" s="28" t="s">
        <v>66</v>
      </c>
      <c r="B27" s="20" t="str">
        <f>VLOOKUP(A27,clean!$A$2:$E$181,5,FALSE)</f>
        <v>OF684</v>
      </c>
      <c r="C27" s="20">
        <v>0.16059293</v>
      </c>
      <c r="D27" s="20">
        <v>0.06718672</v>
      </c>
      <c r="E27" s="20">
        <v>0.34899107</v>
      </c>
      <c r="F27" s="20">
        <v>0.42322928</v>
      </c>
      <c r="J27" s="11" t="str">
        <f t="shared" si="1"/>
        <v/>
      </c>
    </row>
    <row r="28">
      <c r="A28" s="28" t="s">
        <v>68</v>
      </c>
      <c r="B28" s="20" t="str">
        <f>VLOOKUP(A28,clean!$A$2:$E$181,5,FALSE)</f>
        <v>OF5</v>
      </c>
      <c r="C28" s="20">
        <v>0.01616998</v>
      </c>
      <c r="D28" s="20">
        <v>0.00256226</v>
      </c>
      <c r="E28" s="20">
        <v>0.01236356</v>
      </c>
      <c r="F28" s="20">
        <v>0.96890421</v>
      </c>
      <c r="J28" s="11" t="str">
        <f t="shared" si="1"/>
        <v/>
      </c>
    </row>
    <row r="29">
      <c r="A29" s="28" t="s">
        <v>70</v>
      </c>
      <c r="B29" s="20" t="str">
        <f>VLOOKUP(A29,clean!$A$2:$E$181,5,FALSE)</f>
        <v>OF793</v>
      </c>
      <c r="C29" s="20">
        <v>0.12450524</v>
      </c>
      <c r="D29" s="20">
        <v>0.02658375</v>
      </c>
      <c r="E29" s="20">
        <v>0.16747503</v>
      </c>
      <c r="F29" s="20">
        <v>0.68143598</v>
      </c>
      <c r="J29" s="11" t="str">
        <f t="shared" si="1"/>
        <v/>
      </c>
    </row>
    <row r="30">
      <c r="A30" s="28" t="s">
        <v>72</v>
      </c>
      <c r="B30" s="20" t="str">
        <f>VLOOKUP(A30,clean!$A$2:$E$181,5,FALSE)</f>
        <v>15-358</v>
      </c>
      <c r="C30" s="20">
        <v>0.19637822</v>
      </c>
      <c r="D30" s="20">
        <v>0.0484826</v>
      </c>
      <c r="E30" s="20">
        <v>0.22413749</v>
      </c>
      <c r="F30" s="20">
        <v>0.53100169</v>
      </c>
      <c r="J30" s="11" t="str">
        <f t="shared" si="1"/>
        <v/>
      </c>
    </row>
    <row r="31">
      <c r="A31" s="28" t="s">
        <v>74</v>
      </c>
      <c r="B31" s="20" t="str">
        <f>VLOOKUP(A31,clean!$A$2:$E$181,5,FALSE)</f>
        <v>OF592</v>
      </c>
      <c r="C31" s="20">
        <v>0.09120399</v>
      </c>
      <c r="D31" s="20">
        <v>0.02450302</v>
      </c>
      <c r="E31" s="20">
        <v>0.15595327</v>
      </c>
      <c r="F31" s="20">
        <v>0.72833972</v>
      </c>
      <c r="J31" s="11" t="str">
        <f t="shared" si="1"/>
        <v/>
      </c>
    </row>
    <row r="32">
      <c r="A32" s="28" t="s">
        <v>76</v>
      </c>
      <c r="B32" s="20" t="str">
        <f>VLOOKUP(A32,clean!$A$2:$E$181,5,FALSE)</f>
        <v>15-431</v>
      </c>
      <c r="C32" s="20">
        <v>0.11848462</v>
      </c>
      <c r="D32" s="20">
        <v>0.03769739</v>
      </c>
      <c r="E32" s="20">
        <v>0.17287683</v>
      </c>
      <c r="F32" s="20">
        <v>0.67094116</v>
      </c>
      <c r="J32" s="11" t="str">
        <f t="shared" si="1"/>
        <v/>
      </c>
    </row>
    <row r="33">
      <c r="A33" s="28" t="s">
        <v>78</v>
      </c>
      <c r="B33" s="20" t="str">
        <f>VLOOKUP(A33,clean!$A$2:$E$181,5,FALSE)</f>
        <v>OF566</v>
      </c>
      <c r="C33" s="20">
        <v>0.10894416</v>
      </c>
      <c r="D33" s="20">
        <v>0.02135491</v>
      </c>
      <c r="E33" s="20">
        <v>0.14339175</v>
      </c>
      <c r="F33" s="20">
        <v>0.72630918</v>
      </c>
      <c r="J33" s="11" t="str">
        <f t="shared" si="1"/>
        <v/>
      </c>
    </row>
    <row r="34">
      <c r="A34" s="28" t="s">
        <v>80</v>
      </c>
      <c r="B34" s="20" t="str">
        <f>VLOOKUP(A34,clean!$A$2:$E$181,5,FALSE)</f>
        <v>OF569</v>
      </c>
      <c r="C34" s="20">
        <v>0.10146152</v>
      </c>
      <c r="D34" s="20">
        <v>0.02219771</v>
      </c>
      <c r="E34" s="20">
        <v>0.12398024</v>
      </c>
      <c r="F34" s="20">
        <v>0.75236054</v>
      </c>
      <c r="J34" s="11" t="str">
        <f t="shared" si="1"/>
        <v/>
      </c>
    </row>
    <row r="35">
      <c r="A35" s="28" t="s">
        <v>82</v>
      </c>
      <c r="B35" s="20" t="str">
        <f>VLOOKUP(A35,clean!$A$2:$E$181,5,FALSE)</f>
        <v>OF32</v>
      </c>
      <c r="C35" s="20">
        <v>0.06178786</v>
      </c>
      <c r="D35" s="20">
        <v>0.00903418</v>
      </c>
      <c r="E35" s="20">
        <v>0.10974067</v>
      </c>
      <c r="F35" s="20">
        <v>0.81943729</v>
      </c>
      <c r="J35" s="11" t="str">
        <f t="shared" si="1"/>
        <v/>
      </c>
    </row>
    <row r="36">
      <c r="A36" s="28" t="s">
        <v>84</v>
      </c>
      <c r="B36" s="20" t="str">
        <f>VLOOKUP(A36,clean!$A$2:$E$181,5,FALSE)</f>
        <v>OF745</v>
      </c>
      <c r="C36" s="20">
        <v>0.08927161</v>
      </c>
      <c r="D36" s="20">
        <v>0.01657891</v>
      </c>
      <c r="E36" s="20">
        <v>0.12343499</v>
      </c>
      <c r="F36" s="20">
        <v>0.77071449</v>
      </c>
      <c r="J36" s="11" t="str">
        <f t="shared" si="1"/>
        <v/>
      </c>
    </row>
    <row r="37">
      <c r="A37" s="28" t="s">
        <v>86</v>
      </c>
      <c r="B37" s="20" t="str">
        <f>VLOOKUP(A37,clean!$A$2:$E$181,5,FALSE)</f>
        <v>GB29</v>
      </c>
      <c r="C37" s="20">
        <v>0.06160472</v>
      </c>
      <c r="D37" s="20">
        <v>0.00914949</v>
      </c>
      <c r="E37" s="20">
        <v>0.0676315</v>
      </c>
      <c r="F37" s="20">
        <v>0.86161429</v>
      </c>
      <c r="J37" s="11" t="str">
        <f t="shared" si="1"/>
        <v/>
      </c>
    </row>
    <row r="38">
      <c r="A38" s="28" t="s">
        <v>88</v>
      </c>
      <c r="B38" s="20" t="str">
        <f>VLOOKUP(A38,clean!$A$2:$E$181,5,FALSE)</f>
        <v>OF680</v>
      </c>
      <c r="C38" s="20">
        <v>0.06679375</v>
      </c>
      <c r="D38" s="20">
        <v>0.00911556</v>
      </c>
      <c r="E38" s="20">
        <v>0.05683457</v>
      </c>
      <c r="F38" s="20">
        <v>0.86725612</v>
      </c>
      <c r="J38" s="11" t="str">
        <f t="shared" si="1"/>
        <v/>
      </c>
    </row>
    <row r="39">
      <c r="A39" s="28" t="s">
        <v>90</v>
      </c>
      <c r="B39" s="20" t="str">
        <f>VLOOKUP(A39,clean!$A$2:$E$181,5,FALSE)</f>
        <v>OF705</v>
      </c>
      <c r="C39" s="20">
        <v>0.09017812</v>
      </c>
      <c r="D39" s="20">
        <v>0.01504532</v>
      </c>
      <c r="E39" s="20">
        <v>0.1192754</v>
      </c>
      <c r="F39" s="20">
        <v>0.77550116</v>
      </c>
      <c r="J39" s="11" t="str">
        <f t="shared" si="1"/>
        <v/>
      </c>
    </row>
    <row r="40">
      <c r="A40" s="28" t="s">
        <v>92</v>
      </c>
      <c r="B40" s="20" t="str">
        <f>VLOOKUP(A40,clean!$A$2:$E$181,5,FALSE)</f>
        <v>GB6</v>
      </c>
      <c r="C40" s="20">
        <v>0.0602157</v>
      </c>
      <c r="D40" s="20">
        <v>0.01106233</v>
      </c>
      <c r="E40" s="20">
        <v>0.05417045</v>
      </c>
      <c r="F40" s="20">
        <v>0.87455151</v>
      </c>
      <c r="J40" s="11" t="str">
        <f t="shared" si="1"/>
        <v/>
      </c>
    </row>
    <row r="41">
      <c r="A41" s="28" t="s">
        <v>94</v>
      </c>
      <c r="B41" s="20" t="str">
        <f>VLOOKUP(A41,clean!$A$2:$E$181,5,FALSE)</f>
        <v>OF125</v>
      </c>
      <c r="C41" s="20">
        <v>0.05171868</v>
      </c>
      <c r="D41" s="20">
        <v>0.00850083</v>
      </c>
      <c r="E41" s="20">
        <v>0.0669245</v>
      </c>
      <c r="F41" s="20">
        <v>0.87285599</v>
      </c>
      <c r="J41" s="11" t="str">
        <f t="shared" si="1"/>
        <v/>
      </c>
    </row>
    <row r="42">
      <c r="A42" s="28" t="s">
        <v>96</v>
      </c>
      <c r="B42" s="20" t="str">
        <f>VLOOKUP(A42,clean!$A$2:$E$181,5,FALSE)</f>
        <v>AE5</v>
      </c>
      <c r="C42" s="20">
        <v>0.05380881</v>
      </c>
      <c r="D42" s="20">
        <v>0.00805124</v>
      </c>
      <c r="E42" s="20">
        <v>0.05632629</v>
      </c>
      <c r="F42" s="20">
        <v>0.88181366</v>
      </c>
      <c r="J42" s="11" t="str">
        <f t="shared" si="1"/>
        <v/>
      </c>
    </row>
    <row r="43">
      <c r="A43" s="28" t="s">
        <v>98</v>
      </c>
      <c r="B43" s="20" t="str">
        <f>VLOOKUP(A43,clean!$A$2:$E$181,5,FALSE)</f>
        <v>GB8</v>
      </c>
      <c r="C43" s="20">
        <v>0.11554447</v>
      </c>
      <c r="D43" s="20">
        <v>0.01447129</v>
      </c>
      <c r="E43" s="20">
        <v>0.10035538</v>
      </c>
      <c r="F43" s="20">
        <v>0.76962886</v>
      </c>
      <c r="J43" s="11" t="str">
        <f t="shared" si="1"/>
        <v/>
      </c>
    </row>
    <row r="44">
      <c r="A44" s="28" t="s">
        <v>100</v>
      </c>
      <c r="B44" s="20" t="str">
        <f>VLOOKUP(A44,clean!$A$2:$E$181,5,FALSE)</f>
        <v>GB24</v>
      </c>
      <c r="C44" s="20">
        <v>0.09037386</v>
      </c>
      <c r="D44" s="20">
        <v>0.01168842</v>
      </c>
      <c r="E44" s="20">
        <v>0.0488626</v>
      </c>
      <c r="F44" s="20">
        <v>0.84907512</v>
      </c>
      <c r="J44" s="11" t="str">
        <f t="shared" si="1"/>
        <v/>
      </c>
    </row>
    <row r="45">
      <c r="A45" s="28" t="s">
        <v>102</v>
      </c>
      <c r="B45" s="20" t="str">
        <f>VLOOKUP(A45,clean!$A$2:$E$181,5,FALSE)</f>
        <v>GB7</v>
      </c>
      <c r="C45" s="20">
        <v>0.09028676</v>
      </c>
      <c r="D45" s="20">
        <v>0.01193118</v>
      </c>
      <c r="E45" s="20">
        <v>0.07290458</v>
      </c>
      <c r="F45" s="20">
        <v>0.82487747</v>
      </c>
      <c r="J45" s="11" t="str">
        <f t="shared" si="1"/>
        <v/>
      </c>
    </row>
    <row r="46">
      <c r="A46" s="28" t="s">
        <v>104</v>
      </c>
      <c r="B46" s="20" t="str">
        <f>VLOOKUP(A46,clean!$A$2:$E$181,5,FALSE)</f>
        <v>OF464</v>
      </c>
      <c r="C46" s="20">
        <v>0.10457511</v>
      </c>
      <c r="D46" s="20">
        <v>0.01559594</v>
      </c>
      <c r="E46" s="20">
        <v>0.3183218</v>
      </c>
      <c r="F46" s="20">
        <v>0.56150715</v>
      </c>
      <c r="J46" s="11" t="str">
        <f t="shared" si="1"/>
        <v/>
      </c>
    </row>
    <row r="47">
      <c r="A47" s="28" t="s">
        <v>106</v>
      </c>
      <c r="B47" s="20" t="str">
        <f>VLOOKUP(A47,clean!$A$2:$E$181,5,FALSE)</f>
        <v>OF700</v>
      </c>
      <c r="C47" s="20">
        <v>0.08234219</v>
      </c>
      <c r="D47" s="20">
        <v>0.01289748</v>
      </c>
      <c r="E47" s="20">
        <v>0.08803337</v>
      </c>
      <c r="F47" s="20">
        <v>0.81672696</v>
      </c>
      <c r="J47" s="11" t="str">
        <f t="shared" si="1"/>
        <v/>
      </c>
    </row>
    <row r="48">
      <c r="A48" s="28" t="s">
        <v>108</v>
      </c>
      <c r="B48" s="20" t="str">
        <f>VLOOKUP(A48,clean!$A$2:$E$181,5,FALSE)</f>
        <v>UK 36</v>
      </c>
      <c r="C48" s="20">
        <v>0.14685069</v>
      </c>
      <c r="D48" s="20">
        <v>0.57779515</v>
      </c>
      <c r="E48" s="20">
        <v>0.19882456</v>
      </c>
      <c r="F48" s="20">
        <v>0.0765296</v>
      </c>
      <c r="J48" s="11" t="str">
        <f t="shared" si="1"/>
        <v/>
      </c>
    </row>
    <row r="49">
      <c r="A49" s="28" t="s">
        <v>110</v>
      </c>
      <c r="B49" s="20" t="str">
        <f>VLOOKUP(A49,clean!$A$2:$E$181,5,FALSE)</f>
        <v>OF263</v>
      </c>
      <c r="C49" s="20">
        <v>0.05588294</v>
      </c>
      <c r="D49" s="20">
        <v>0.00954189</v>
      </c>
      <c r="E49" s="20">
        <v>0.06010745</v>
      </c>
      <c r="F49" s="20">
        <v>0.87446773</v>
      </c>
      <c r="J49" s="11" t="str">
        <f t="shared" si="1"/>
        <v/>
      </c>
    </row>
    <row r="50">
      <c r="A50" s="28" t="s">
        <v>112</v>
      </c>
      <c r="B50" s="20" t="str">
        <f>VLOOKUP(A50,clean!$A$2:$E$181,5,FALSE)</f>
        <v>OF416</v>
      </c>
      <c r="C50" s="20">
        <v>0.1115329</v>
      </c>
      <c r="D50" s="20">
        <v>0.0268385</v>
      </c>
      <c r="E50" s="20">
        <v>0.15899473</v>
      </c>
      <c r="F50" s="20">
        <v>0.70263387</v>
      </c>
      <c r="J50" s="11" t="str">
        <f t="shared" si="1"/>
        <v/>
      </c>
    </row>
    <row r="51">
      <c r="A51" s="28" t="s">
        <v>114</v>
      </c>
      <c r="B51" s="20" t="str">
        <f>VLOOKUP(A51,clean!$A$2:$E$181,5,FALSE)</f>
        <v>OF126</v>
      </c>
      <c r="C51" s="20">
        <v>0.14752555</v>
      </c>
      <c r="D51" s="20">
        <v>0.05778997</v>
      </c>
      <c r="E51" s="20">
        <v>0.24109026</v>
      </c>
      <c r="F51" s="20">
        <v>0.55359422</v>
      </c>
      <c r="J51" s="11" t="str">
        <f t="shared" si="1"/>
        <v/>
      </c>
    </row>
    <row r="52">
      <c r="A52" s="28" t="s">
        <v>116</v>
      </c>
      <c r="B52" s="20" t="str">
        <f>VLOOKUP(A52,clean!$A$2:$E$181,5,FALSE)</f>
        <v>OF649</v>
      </c>
      <c r="C52" s="20">
        <v>0.16657595</v>
      </c>
      <c r="D52" s="20">
        <v>0.02536838</v>
      </c>
      <c r="E52" s="20">
        <v>0.13540492</v>
      </c>
      <c r="F52" s="20">
        <v>0.67265075</v>
      </c>
      <c r="J52" s="11" t="str">
        <f t="shared" si="1"/>
        <v/>
      </c>
    </row>
    <row r="53">
      <c r="A53" s="28" t="s">
        <v>118</v>
      </c>
      <c r="B53" s="20" t="str">
        <f>VLOOKUP(A53,clean!$A$2:$E$181,5,FALSE)</f>
        <v>OF687</v>
      </c>
      <c r="C53" s="20">
        <v>0.10830403</v>
      </c>
      <c r="D53" s="20">
        <v>0.02359877</v>
      </c>
      <c r="E53" s="20">
        <v>0.34135816</v>
      </c>
      <c r="F53" s="20">
        <v>0.52673904</v>
      </c>
      <c r="J53" s="11" t="str">
        <f t="shared" si="1"/>
        <v/>
      </c>
    </row>
    <row r="54">
      <c r="A54" s="28" t="s">
        <v>120</v>
      </c>
      <c r="B54" s="20" t="str">
        <f>VLOOKUP(A54,clean!$A$2:$E$181,5,FALSE)</f>
        <v>OF2</v>
      </c>
      <c r="C54" s="20">
        <v>0.05046853</v>
      </c>
      <c r="D54" s="20">
        <v>0.01664646</v>
      </c>
      <c r="E54" s="20">
        <v>0.04553045</v>
      </c>
      <c r="F54" s="20">
        <v>0.88735456</v>
      </c>
      <c r="J54" s="11" t="str">
        <f t="shared" si="1"/>
        <v/>
      </c>
    </row>
    <row r="55">
      <c r="A55" s="28" t="s">
        <v>122</v>
      </c>
      <c r="B55" s="20" t="str">
        <f>VLOOKUP(A55,clean!$A$2:$E$181,5,FALSE)</f>
        <v>1-OF-4</v>
      </c>
      <c r="C55" s="20">
        <v>0.1431819</v>
      </c>
      <c r="D55" s="20">
        <v>0.02912754</v>
      </c>
      <c r="E55" s="20">
        <v>0.18407147</v>
      </c>
      <c r="F55" s="20">
        <v>0.64361908</v>
      </c>
      <c r="J55" s="11" t="str">
        <f t="shared" si="1"/>
        <v/>
      </c>
    </row>
    <row r="56">
      <c r="A56" s="28" t="s">
        <v>124</v>
      </c>
      <c r="B56" s="20" t="str">
        <f>VLOOKUP(A56,clean!$A$2:$E$181,5,FALSE)</f>
        <v>OF608</v>
      </c>
      <c r="C56" s="20">
        <v>0.06124547</v>
      </c>
      <c r="D56" s="20">
        <v>0.01256196</v>
      </c>
      <c r="E56" s="20">
        <v>0.07253838</v>
      </c>
      <c r="F56" s="20">
        <v>0.85365419</v>
      </c>
      <c r="J56" s="11" t="str">
        <f t="shared" si="1"/>
        <v/>
      </c>
    </row>
    <row r="57">
      <c r="A57" s="28" t="s">
        <v>126</v>
      </c>
      <c r="B57" s="20" t="str">
        <f>VLOOKUP(A57,clean!$A$2:$E$181,5,FALSE)</f>
        <v>OF354</v>
      </c>
      <c r="C57" s="20">
        <v>0.10157036</v>
      </c>
      <c r="D57" s="20">
        <v>0.0207487</v>
      </c>
      <c r="E57" s="20">
        <v>0.12598579</v>
      </c>
      <c r="F57" s="20">
        <v>0.75169514</v>
      </c>
      <c r="J57" s="11" t="str">
        <f t="shared" si="1"/>
        <v/>
      </c>
    </row>
    <row r="58">
      <c r="A58" s="28" t="s">
        <v>128</v>
      </c>
      <c r="B58" s="20" t="str">
        <f>VLOOKUP(A58,clean!$A$2:$E$181,5,FALSE)</f>
        <v>OF76</v>
      </c>
      <c r="C58" s="20">
        <v>0.11304856</v>
      </c>
      <c r="D58" s="20">
        <v>0.02063849</v>
      </c>
      <c r="E58" s="20">
        <v>0.13542077</v>
      </c>
      <c r="F58" s="20">
        <v>0.73089218</v>
      </c>
      <c r="J58" s="11" t="str">
        <f t="shared" si="1"/>
        <v/>
      </c>
    </row>
    <row r="59">
      <c r="A59" s="28" t="s">
        <v>130</v>
      </c>
      <c r="B59" s="20" t="str">
        <f>VLOOKUP(A59,clean!$A$2:$E$181,5,FALSE)</f>
        <v>OF3</v>
      </c>
      <c r="C59" s="20">
        <v>0.09857614</v>
      </c>
      <c r="D59" s="20">
        <v>0.01269757</v>
      </c>
      <c r="E59" s="20">
        <v>0.13560046</v>
      </c>
      <c r="F59" s="20">
        <v>0.75312583</v>
      </c>
      <c r="J59" s="11" t="str">
        <f t="shared" si="1"/>
        <v/>
      </c>
    </row>
    <row r="60">
      <c r="A60" s="28" t="s">
        <v>132</v>
      </c>
      <c r="B60" s="20" t="str">
        <f>VLOOKUP(A60,clean!$A$2:$E$181,5,FALSE)</f>
        <v>F7</v>
      </c>
      <c r="C60" s="20">
        <v>0.06515032</v>
      </c>
      <c r="D60" s="20">
        <v>0.00748169</v>
      </c>
      <c r="E60" s="20">
        <v>0.07879898</v>
      </c>
      <c r="F60" s="20">
        <v>0.84856902</v>
      </c>
      <c r="J60" s="11" t="str">
        <f t="shared" si="1"/>
        <v/>
      </c>
    </row>
    <row r="61">
      <c r="A61" s="28" t="s">
        <v>134</v>
      </c>
      <c r="B61" s="20" t="str">
        <f>VLOOKUP(A61,clean!$A$2:$E$181,5,FALSE)</f>
        <v>S335</v>
      </c>
      <c r="C61" s="20">
        <v>0.09864994</v>
      </c>
      <c r="D61" s="20">
        <v>0.01987051</v>
      </c>
      <c r="E61" s="20">
        <v>0.12224835</v>
      </c>
      <c r="F61" s="20">
        <v>0.75923119</v>
      </c>
      <c r="J61" s="11" t="str">
        <f t="shared" si="1"/>
        <v/>
      </c>
    </row>
    <row r="62">
      <c r="A62" s="28" t="s">
        <v>136</v>
      </c>
      <c r="B62" s="20" t="str">
        <f>VLOOKUP(A62,clean!$A$2:$E$181,5,FALSE)</f>
        <v>OF483</v>
      </c>
      <c r="C62" s="20">
        <v>0.04631775</v>
      </c>
      <c r="D62" s="20">
        <v>0.00752863</v>
      </c>
      <c r="E62" s="20">
        <v>0.05128881</v>
      </c>
      <c r="F62" s="20">
        <v>0.89486482</v>
      </c>
      <c r="J62" s="11" t="str">
        <f t="shared" si="1"/>
        <v/>
      </c>
    </row>
    <row r="63">
      <c r="A63" s="28" t="s">
        <v>138</v>
      </c>
      <c r="B63" s="20" t="str">
        <f>VLOOKUP(A63,clean!$A$2:$E$181,5,FALSE)</f>
        <v>GB3</v>
      </c>
      <c r="C63" s="20">
        <v>0.09003821</v>
      </c>
      <c r="D63" s="20">
        <v>0.0156349</v>
      </c>
      <c r="E63" s="20">
        <v>0.09523984</v>
      </c>
      <c r="F63" s="20">
        <v>0.79908705</v>
      </c>
      <c r="J63" s="11" t="str">
        <f t="shared" si="1"/>
        <v/>
      </c>
    </row>
    <row r="64">
      <c r="A64" s="28" t="s">
        <v>140</v>
      </c>
      <c r="B64" s="20" t="str">
        <f>VLOOKUP(A64,clean!$A$2:$E$181,5,FALSE)</f>
        <v>OF46</v>
      </c>
      <c r="C64" s="20">
        <v>0.0778376</v>
      </c>
      <c r="D64" s="20">
        <v>0.00925315</v>
      </c>
      <c r="E64" s="20">
        <v>0.05353886</v>
      </c>
      <c r="F64" s="20">
        <v>0.85937039</v>
      </c>
      <c r="J64" s="11" t="str">
        <f t="shared" si="1"/>
        <v/>
      </c>
    </row>
    <row r="65">
      <c r="A65" s="28" t="s">
        <v>142</v>
      </c>
      <c r="B65" s="20" t="str">
        <f>VLOOKUP(A65,clean!$A$2:$E$181,5,FALSE)</f>
        <v>GB27</v>
      </c>
      <c r="C65" s="20">
        <v>0.05755775</v>
      </c>
      <c r="D65" s="20">
        <v>0.0102681</v>
      </c>
      <c r="E65" s="20">
        <v>0.04474171</v>
      </c>
      <c r="F65" s="20">
        <v>0.88743244</v>
      </c>
      <c r="J65" s="11" t="str">
        <f t="shared" si="1"/>
        <v/>
      </c>
    </row>
    <row r="66">
      <c r="A66" s="28" t="s">
        <v>144</v>
      </c>
      <c r="B66" s="20" t="str">
        <f>VLOOKUP(A66,clean!$A$2:$E$181,5,FALSE)</f>
        <v>M35</v>
      </c>
      <c r="C66" s="20">
        <v>0.12294319</v>
      </c>
      <c r="D66" s="20">
        <v>0.01590348</v>
      </c>
      <c r="E66" s="20">
        <v>0.11479669</v>
      </c>
      <c r="F66" s="20">
        <v>0.74635664</v>
      </c>
      <c r="J66" s="11" t="str">
        <f t="shared" si="1"/>
        <v/>
      </c>
    </row>
    <row r="67">
      <c r="A67" s="28" t="s">
        <v>146</v>
      </c>
      <c r="B67" s="20" t="str">
        <f>VLOOKUP(A67,clean!$A$2:$E$181,5,FALSE)</f>
        <v>M14</v>
      </c>
      <c r="C67" s="20">
        <v>0.05043388</v>
      </c>
      <c r="D67" s="20">
        <v>0.00596483</v>
      </c>
      <c r="E67" s="20">
        <v>0.05141517</v>
      </c>
      <c r="F67" s="20">
        <v>0.89218613</v>
      </c>
      <c r="J67" s="11" t="str">
        <f t="shared" si="1"/>
        <v/>
      </c>
    </row>
    <row r="68">
      <c r="A68" s="28" t="s">
        <v>148</v>
      </c>
      <c r="B68" s="20" t="str">
        <f>VLOOKUP(A68,clean!$A$2:$E$181,5,FALSE)</f>
        <v>OF97</v>
      </c>
      <c r="C68" s="20">
        <v>0.06272452</v>
      </c>
      <c r="D68" s="20">
        <v>0.00703988</v>
      </c>
      <c r="E68" s="20">
        <v>0.05253478</v>
      </c>
      <c r="F68" s="20">
        <v>0.87770082</v>
      </c>
      <c r="J68" s="11" t="str">
        <f t="shared" si="1"/>
        <v/>
      </c>
    </row>
    <row r="69">
      <c r="A69" s="28" t="s">
        <v>150</v>
      </c>
      <c r="B69" s="20" t="str">
        <f>VLOOKUP(A69,clean!$A$2:$E$181,5,FALSE)</f>
        <v>M36</v>
      </c>
      <c r="C69" s="20">
        <v>0.08836419</v>
      </c>
      <c r="D69" s="20">
        <v>0.01052927</v>
      </c>
      <c r="E69" s="20">
        <v>0.11689733</v>
      </c>
      <c r="F69" s="20">
        <v>0.78420921</v>
      </c>
      <c r="J69" s="11" t="str">
        <f t="shared" si="1"/>
        <v/>
      </c>
    </row>
    <row r="70">
      <c r="A70" s="28" t="s">
        <v>152</v>
      </c>
      <c r="B70" s="20" t="str">
        <f>VLOOKUP(A70,clean!$A$2:$E$181,5,FALSE)</f>
        <v>M16</v>
      </c>
      <c r="C70" s="20">
        <v>0.15010345</v>
      </c>
      <c r="D70" s="20">
        <v>0.01736477</v>
      </c>
      <c r="E70" s="20">
        <v>0.14410205</v>
      </c>
      <c r="F70" s="20">
        <v>0.68842973</v>
      </c>
      <c r="J70" s="11" t="str">
        <f t="shared" si="1"/>
        <v/>
      </c>
    </row>
    <row r="71">
      <c r="A71" s="28" t="s">
        <v>154</v>
      </c>
      <c r="B71" s="20" t="str">
        <f>VLOOKUP(A71,clean!$A$2:$E$181,5,FALSE)</f>
        <v>M3</v>
      </c>
      <c r="C71" s="20">
        <v>0.13541252</v>
      </c>
      <c r="D71" s="20">
        <v>0.02652982</v>
      </c>
      <c r="E71" s="20">
        <v>0.17987366</v>
      </c>
      <c r="F71" s="20">
        <v>0.658184</v>
      </c>
      <c r="J71" s="11" t="str">
        <f t="shared" si="1"/>
        <v/>
      </c>
    </row>
    <row r="72">
      <c r="A72" s="28" t="s">
        <v>156</v>
      </c>
      <c r="B72" s="20" t="str">
        <f>VLOOKUP(A72,clean!$A$2:$E$181,5,FALSE)</f>
        <v>M17</v>
      </c>
      <c r="C72" s="20">
        <v>0.07182664</v>
      </c>
      <c r="D72" s="20">
        <v>0.0101856</v>
      </c>
      <c r="E72" s="20">
        <v>0.07428692</v>
      </c>
      <c r="F72" s="20">
        <v>0.84370084</v>
      </c>
      <c r="J72" s="11" t="str">
        <f t="shared" si="1"/>
        <v/>
      </c>
    </row>
    <row r="73">
      <c r="A73" s="28" t="s">
        <v>158</v>
      </c>
      <c r="B73" s="20" t="str">
        <f>VLOOKUP(A73,clean!$A$2:$E$181,5,FALSE)</f>
        <v>M21</v>
      </c>
      <c r="C73" s="20">
        <v>0.04774711</v>
      </c>
      <c r="D73" s="20">
        <v>0.0080645</v>
      </c>
      <c r="E73" s="20">
        <v>0.07625156</v>
      </c>
      <c r="F73" s="20">
        <v>0.86793682</v>
      </c>
      <c r="J73" s="11" t="str">
        <f t="shared" si="1"/>
        <v/>
      </c>
    </row>
    <row r="74">
      <c r="A74" s="28" t="s">
        <v>160</v>
      </c>
      <c r="B74" s="20" t="str">
        <f>VLOOKUP(A74,clean!$A$2:$E$181,5,FALSE)</f>
        <v>M32</v>
      </c>
      <c r="C74" s="20">
        <v>0.06610123</v>
      </c>
      <c r="D74" s="20">
        <v>0.01348092</v>
      </c>
      <c r="E74" s="20">
        <v>0.07894298</v>
      </c>
      <c r="F74" s="20">
        <v>0.84147487</v>
      </c>
      <c r="J74" s="11" t="str">
        <f t="shared" si="1"/>
        <v/>
      </c>
    </row>
    <row r="75">
      <c r="A75" s="28" t="s">
        <v>162</v>
      </c>
      <c r="B75" s="20" t="str">
        <f>VLOOKUP(A75,clean!$A$2:$E$181,5,FALSE)</f>
        <v>M26</v>
      </c>
      <c r="C75" s="20">
        <v>0.09727752</v>
      </c>
      <c r="D75" s="20">
        <v>0.01620426</v>
      </c>
      <c r="E75" s="20">
        <v>0.11347436</v>
      </c>
      <c r="F75" s="20">
        <v>0.77304386</v>
      </c>
      <c r="J75" s="11" t="str">
        <f t="shared" si="1"/>
        <v/>
      </c>
    </row>
    <row r="76">
      <c r="A76" s="28" t="s">
        <v>164</v>
      </c>
      <c r="B76" s="20" t="str">
        <f>VLOOKUP(A76,clean!$A$2:$E$181,5,FALSE)</f>
        <v>M28</v>
      </c>
      <c r="C76" s="20">
        <v>0.12123221</v>
      </c>
      <c r="D76" s="20">
        <v>0.01669926</v>
      </c>
      <c r="E76" s="20">
        <v>0.13378411</v>
      </c>
      <c r="F76" s="20">
        <v>0.72828442</v>
      </c>
      <c r="J76" s="11" t="str">
        <f t="shared" si="1"/>
        <v/>
      </c>
    </row>
    <row r="77">
      <c r="A77" s="28" t="s">
        <v>166</v>
      </c>
      <c r="B77" s="20" t="str">
        <f>VLOOKUP(A77,clean!$A$2:$E$181,5,FALSE)</f>
        <v>OF101</v>
      </c>
      <c r="C77" s="20">
        <v>0.13842591</v>
      </c>
      <c r="D77" s="20">
        <v>0.02228026</v>
      </c>
      <c r="E77" s="20">
        <v>0.16208871</v>
      </c>
      <c r="F77" s="20">
        <v>0.67720513</v>
      </c>
      <c r="J77" s="11" t="str">
        <f t="shared" si="1"/>
        <v/>
      </c>
    </row>
    <row r="78">
      <c r="A78" s="28" t="s">
        <v>168</v>
      </c>
      <c r="B78" s="20" t="str">
        <f>VLOOKUP(A78,clean!$A$2:$E$181,5,FALSE)</f>
        <v>S378</v>
      </c>
      <c r="C78" s="20">
        <v>0.06409521</v>
      </c>
      <c r="D78" s="20">
        <v>0.00928285</v>
      </c>
      <c r="E78" s="20">
        <v>0.05526571</v>
      </c>
      <c r="F78" s="20">
        <v>0.87135623</v>
      </c>
      <c r="J78" s="11" t="str">
        <f t="shared" si="1"/>
        <v/>
      </c>
    </row>
    <row r="79">
      <c r="A79" s="28" t="s">
        <v>170</v>
      </c>
      <c r="B79" s="20" t="str">
        <f>VLOOKUP(A79,clean!$A$2:$E$181,5,FALSE)</f>
        <v>GB2</v>
      </c>
      <c r="C79" s="20">
        <v>0.05610467</v>
      </c>
      <c r="D79" s="20">
        <v>0.00929121</v>
      </c>
      <c r="E79" s="20">
        <v>0.05051844</v>
      </c>
      <c r="F79" s="20">
        <v>0.88408569</v>
      </c>
      <c r="J79" s="11" t="str">
        <f t="shared" si="1"/>
        <v/>
      </c>
    </row>
    <row r="80">
      <c r="A80" s="28" t="s">
        <v>172</v>
      </c>
      <c r="B80" s="20" t="str">
        <f>VLOOKUP(A80,clean!$A$2:$E$181,5,FALSE)</f>
        <v>GB31</v>
      </c>
      <c r="C80" s="20">
        <v>0.06795675</v>
      </c>
      <c r="D80" s="20">
        <v>0.01010984</v>
      </c>
      <c r="E80" s="20">
        <v>0.07771292</v>
      </c>
      <c r="F80" s="20">
        <v>0.84422048</v>
      </c>
      <c r="J80" s="11" t="str">
        <f t="shared" si="1"/>
        <v/>
      </c>
    </row>
    <row r="81">
      <c r="A81" s="28" t="s">
        <v>174</v>
      </c>
      <c r="B81" s="20" t="str">
        <f>VLOOKUP(A81,clean!$A$2:$E$181,5,FALSE)</f>
        <v>F-1-A</v>
      </c>
      <c r="C81" s="20">
        <v>0.04886831</v>
      </c>
      <c r="D81" s="20">
        <v>0.00661423</v>
      </c>
      <c r="E81" s="20">
        <v>0.04129728</v>
      </c>
      <c r="F81" s="20">
        <v>0.90322017</v>
      </c>
      <c r="J81" s="11" t="str">
        <f t="shared" si="1"/>
        <v/>
      </c>
    </row>
    <row r="82">
      <c r="A82" s="28" t="s">
        <v>176</v>
      </c>
      <c r="B82" s="20" t="str">
        <f>VLOOKUP(A82,clean!$A$2:$E$181,5,FALSE)</f>
        <v>OF23</v>
      </c>
      <c r="C82" s="20">
        <v>0.04122052</v>
      </c>
      <c r="D82" s="20">
        <v>0.006216</v>
      </c>
      <c r="E82" s="20">
        <v>0.03749123</v>
      </c>
      <c r="F82" s="20">
        <v>0.91507225</v>
      </c>
      <c r="J82" s="11" t="str">
        <f t="shared" si="1"/>
        <v/>
      </c>
    </row>
    <row r="83">
      <c r="A83" s="28" t="s">
        <v>178</v>
      </c>
      <c r="B83" s="20" t="str">
        <f>VLOOKUP(A83,clean!$A$2:$E$181,5,FALSE)</f>
        <v>GB12</v>
      </c>
      <c r="C83" s="20">
        <v>0.1118244</v>
      </c>
      <c r="D83" s="20">
        <v>0.01762467</v>
      </c>
      <c r="E83" s="20">
        <v>0.13453093</v>
      </c>
      <c r="F83" s="20">
        <v>0.73602</v>
      </c>
      <c r="J83" s="11" t="str">
        <f t="shared" si="1"/>
        <v/>
      </c>
    </row>
    <row r="84">
      <c r="A84" s="28" t="s">
        <v>180</v>
      </c>
      <c r="B84" s="20" t="str">
        <f>VLOOKUP(A84,clean!$A$2:$E$181,5,FALSE)</f>
        <v>AE10</v>
      </c>
      <c r="C84" s="20">
        <v>0.06401596</v>
      </c>
      <c r="D84" s="20">
        <v>0.02278655</v>
      </c>
      <c r="E84" s="20">
        <v>0.0396492</v>
      </c>
      <c r="F84" s="20">
        <v>0.87354829</v>
      </c>
      <c r="J84" s="11" t="str">
        <f t="shared" si="1"/>
        <v/>
      </c>
    </row>
    <row r="85">
      <c r="A85" s="28" t="s">
        <v>182</v>
      </c>
      <c r="B85" s="20" t="str">
        <f>VLOOKUP(A85,clean!$A$2:$E$181,5,FALSE)</f>
        <v>OF56</v>
      </c>
      <c r="C85" s="20">
        <v>0.05666722</v>
      </c>
      <c r="D85" s="20">
        <v>0.01032073</v>
      </c>
      <c r="E85" s="20">
        <v>0.1105837</v>
      </c>
      <c r="F85" s="20">
        <v>0.82242834</v>
      </c>
      <c r="J85" s="11" t="str">
        <f t="shared" si="1"/>
        <v/>
      </c>
    </row>
    <row r="86">
      <c r="A86" s="28" t="s">
        <v>184</v>
      </c>
      <c r="B86" s="20" t="str">
        <f>VLOOKUP(A86,clean!$A$2:$E$181,5,FALSE)</f>
        <v>15-349</v>
      </c>
      <c r="C86" s="20">
        <v>0.08405783</v>
      </c>
      <c r="D86" s="20">
        <v>0.01477068</v>
      </c>
      <c r="E86" s="20">
        <v>0.12426303</v>
      </c>
      <c r="F86" s="20">
        <v>0.77690846</v>
      </c>
      <c r="J86" s="11" t="str">
        <f t="shared" si="1"/>
        <v/>
      </c>
    </row>
    <row r="87">
      <c r="A87" s="28" t="s">
        <v>186</v>
      </c>
      <c r="B87" s="20" t="str">
        <f>VLOOKUP(A87,clean!$A$2:$E$181,5,FALSE)</f>
        <v>OF635</v>
      </c>
      <c r="C87" s="20">
        <v>0.07645729</v>
      </c>
      <c r="D87" s="20">
        <v>0.01379656</v>
      </c>
      <c r="E87" s="20">
        <v>0.15085023</v>
      </c>
      <c r="F87" s="20">
        <v>0.75889592</v>
      </c>
      <c r="J87" s="11" t="str">
        <f t="shared" si="1"/>
        <v/>
      </c>
    </row>
    <row r="88">
      <c r="A88" s="28" t="s">
        <v>188</v>
      </c>
      <c r="B88" s="20" t="str">
        <f>VLOOKUP(A88,clean!$A$2:$E$181,5,FALSE)</f>
        <v>GB13</v>
      </c>
      <c r="C88" s="20">
        <v>0.05782825</v>
      </c>
      <c r="D88" s="20">
        <v>0.00883593</v>
      </c>
      <c r="E88" s="20">
        <v>0.06384984</v>
      </c>
      <c r="F88" s="20">
        <v>0.86948599</v>
      </c>
      <c r="J88" s="11" t="str">
        <f t="shared" si="1"/>
        <v/>
      </c>
    </row>
    <row r="89">
      <c r="A89" s="28" t="s">
        <v>190</v>
      </c>
      <c r="B89" s="20" t="str">
        <f>VLOOKUP(A89,clean!$A$2:$E$181,5,FALSE)</f>
        <v>F12</v>
      </c>
      <c r="C89" s="20">
        <v>0.05707169</v>
      </c>
      <c r="D89" s="20">
        <v>0.00804064</v>
      </c>
      <c r="E89" s="20">
        <v>0.05460068</v>
      </c>
      <c r="F89" s="20">
        <v>0.88028699</v>
      </c>
      <c r="J89" s="11" t="str">
        <f t="shared" si="1"/>
        <v>reps</v>
      </c>
    </row>
    <row r="90">
      <c r="A90" s="28" t="s">
        <v>192</v>
      </c>
      <c r="B90" s="20" t="str">
        <f>VLOOKUP(A90,clean!$A$2:$E$181,5,FALSE)</f>
        <v>OF554</v>
      </c>
      <c r="C90" s="20">
        <v>0.07428453</v>
      </c>
      <c r="D90" s="20">
        <v>0.01040209</v>
      </c>
      <c r="E90" s="20">
        <v>0.19406118</v>
      </c>
      <c r="F90" s="20">
        <v>0.7212522</v>
      </c>
      <c r="J90" s="11" t="str">
        <f t="shared" si="1"/>
        <v/>
      </c>
    </row>
    <row r="91">
      <c r="A91" s="28" t="s">
        <v>194</v>
      </c>
      <c r="B91" s="20" t="str">
        <f>VLOOKUP(A91,clean!$A$2:$E$181,5,FALSE)</f>
        <v>GB21</v>
      </c>
      <c r="C91" s="20">
        <v>0.05419156</v>
      </c>
      <c r="D91" s="20">
        <v>0.00795593</v>
      </c>
      <c r="E91" s="20">
        <v>0.04968939</v>
      </c>
      <c r="F91" s="20">
        <v>0.88816312</v>
      </c>
      <c r="J91" s="11" t="str">
        <f t="shared" si="1"/>
        <v/>
      </c>
    </row>
    <row r="92">
      <c r="A92" s="28" t="s">
        <v>196</v>
      </c>
      <c r="B92" s="20" t="str">
        <f>VLOOKUP(A92,clean!$A$2:$E$181,5,FALSE)</f>
        <v>GB14</v>
      </c>
      <c r="C92" s="20">
        <v>0.12544306</v>
      </c>
      <c r="D92" s="20">
        <v>0.0144526</v>
      </c>
      <c r="E92" s="20">
        <v>0.07917103</v>
      </c>
      <c r="F92" s="20">
        <v>0.7809333</v>
      </c>
      <c r="J92" s="11" t="str">
        <f t="shared" si="1"/>
        <v/>
      </c>
    </row>
    <row r="93">
      <c r="A93" s="28" t="s">
        <v>198</v>
      </c>
      <c r="B93" s="20" t="str">
        <f>VLOOKUP(A93,clean!$A$2:$E$181,5,FALSE)</f>
        <v>OF457</v>
      </c>
      <c r="C93" s="20">
        <v>0.05704461</v>
      </c>
      <c r="D93" s="20">
        <v>0.01008327</v>
      </c>
      <c r="E93" s="20">
        <v>0.15679916</v>
      </c>
      <c r="F93" s="20">
        <v>0.77607296</v>
      </c>
      <c r="J93" s="11" t="str">
        <f t="shared" si="1"/>
        <v/>
      </c>
    </row>
    <row r="94">
      <c r="A94" s="28" t="s">
        <v>200</v>
      </c>
      <c r="B94" s="20" t="str">
        <f>VLOOKUP(A94,clean!$A$2:$E$181,5,FALSE)</f>
        <v>GB26</v>
      </c>
      <c r="C94" s="20">
        <v>0.07821582</v>
      </c>
      <c r="D94" s="20">
        <v>0.01383886</v>
      </c>
      <c r="E94" s="20">
        <v>0.10612853</v>
      </c>
      <c r="F94" s="20">
        <v>0.80181679</v>
      </c>
      <c r="J94" s="11" t="str">
        <f t="shared" si="1"/>
        <v/>
      </c>
    </row>
    <row r="95">
      <c r="A95" s="28" t="s">
        <v>202</v>
      </c>
      <c r="B95" s="20" t="str">
        <f>VLOOKUP(A95,clean!$A$2:$E$181,5,FALSE)</f>
        <v>OF200</v>
      </c>
      <c r="C95" s="20">
        <v>0.09447369</v>
      </c>
      <c r="D95" s="20">
        <v>0.01275684</v>
      </c>
      <c r="E95" s="20">
        <v>0.11326839</v>
      </c>
      <c r="F95" s="20">
        <v>0.77950108</v>
      </c>
      <c r="J95" s="11" t="str">
        <f t="shared" si="1"/>
        <v/>
      </c>
    </row>
    <row r="96">
      <c r="A96" s="28" t="s">
        <v>204</v>
      </c>
      <c r="B96" s="20" t="str">
        <f>VLOOKUP(A96,clean!$A$2:$E$181,5,FALSE)</f>
        <v>OF509</v>
      </c>
      <c r="C96" s="20">
        <v>0.07942582</v>
      </c>
      <c r="D96" s="20">
        <v>0.01733319</v>
      </c>
      <c r="E96" s="20">
        <v>0.20775035</v>
      </c>
      <c r="F96" s="20">
        <v>0.69549064</v>
      </c>
      <c r="J96" s="11" t="str">
        <f t="shared" si="1"/>
        <v/>
      </c>
    </row>
    <row r="97">
      <c r="A97" s="28" t="s">
        <v>206</v>
      </c>
      <c r="B97" s="20" t="str">
        <f>VLOOKUP(A97,clean!$A$2:$E$181,5,FALSE)</f>
        <v>OF453</v>
      </c>
      <c r="C97" s="20">
        <v>0.11793565</v>
      </c>
      <c r="D97" s="20">
        <v>0.03245398</v>
      </c>
      <c r="E97" s="20">
        <v>0.09346804</v>
      </c>
      <c r="F97" s="20">
        <v>0.75614233</v>
      </c>
      <c r="J97" s="11" t="str">
        <f t="shared" si="1"/>
        <v/>
      </c>
    </row>
    <row r="98">
      <c r="A98" s="28" t="s">
        <v>208</v>
      </c>
      <c r="B98" s="20" t="str">
        <f>VLOOKUP(A98,clean!$A$2:$E$181,5,FALSE)</f>
        <v>15-155</v>
      </c>
      <c r="C98" s="20">
        <v>0.08134392</v>
      </c>
      <c r="D98" s="20">
        <v>0.01130194</v>
      </c>
      <c r="E98" s="20">
        <v>0.12306346</v>
      </c>
      <c r="F98" s="20">
        <v>0.78429068</v>
      </c>
      <c r="J98" s="11" t="str">
        <f t="shared" si="1"/>
        <v/>
      </c>
    </row>
    <row r="99">
      <c r="A99" s="28" t="s">
        <v>210</v>
      </c>
      <c r="B99" s="20" t="str">
        <f>VLOOKUP(A99,clean!$A$2:$E$181,5,FALSE)</f>
        <v>OF677</v>
      </c>
      <c r="C99" s="20">
        <v>0.09877615</v>
      </c>
      <c r="D99" s="20">
        <v>0.01575727</v>
      </c>
      <c r="E99" s="20">
        <v>0.10579879</v>
      </c>
      <c r="F99" s="20">
        <v>0.77966778</v>
      </c>
      <c r="J99" s="11" t="str">
        <f t="shared" si="1"/>
        <v/>
      </c>
    </row>
    <row r="100">
      <c r="A100" s="28" t="s">
        <v>212</v>
      </c>
      <c r="B100" s="20" t="str">
        <f>VLOOKUP(A100,clean!$A$2:$E$181,5,FALSE)</f>
        <v>OF373</v>
      </c>
      <c r="C100" s="20">
        <v>0.19787519</v>
      </c>
      <c r="D100" s="20">
        <v>0.03227044</v>
      </c>
      <c r="E100" s="20">
        <v>0.24747635</v>
      </c>
      <c r="F100" s="20">
        <v>0.52237802</v>
      </c>
      <c r="J100" s="11" t="str">
        <f t="shared" si="1"/>
        <v/>
      </c>
    </row>
    <row r="101">
      <c r="A101" s="28" t="s">
        <v>214</v>
      </c>
      <c r="B101" s="20" t="str">
        <f>VLOOKUP(A101,clean!$A$2:$E$181,5,FALSE)</f>
        <v>15-111</v>
      </c>
      <c r="C101" s="20">
        <v>0.06008644</v>
      </c>
      <c r="D101" s="20">
        <v>0.00999029</v>
      </c>
      <c r="E101" s="20">
        <v>0.06544836</v>
      </c>
      <c r="F101" s="20">
        <v>0.8644749</v>
      </c>
      <c r="J101" s="11" t="str">
        <f t="shared" si="1"/>
        <v/>
      </c>
    </row>
    <row r="102">
      <c r="A102" s="28" t="s">
        <v>216</v>
      </c>
      <c r="B102" s="20" t="str">
        <f>VLOOKUP(A102,clean!$A$2:$E$181,5,FALSE)</f>
        <v>OF602</v>
      </c>
      <c r="C102" s="20">
        <v>0.06842585</v>
      </c>
      <c r="D102" s="20">
        <v>0.01731544</v>
      </c>
      <c r="E102" s="20">
        <v>0.07963806</v>
      </c>
      <c r="F102" s="20">
        <v>0.83462066</v>
      </c>
      <c r="J102" s="11" t="str">
        <f t="shared" si="1"/>
        <v/>
      </c>
    </row>
    <row r="103">
      <c r="A103" s="28" t="s">
        <v>218</v>
      </c>
      <c r="B103" s="20" t="str">
        <f>VLOOKUP(A103,clean!$A$2:$E$181,5,FALSE)</f>
        <v>OF679</v>
      </c>
      <c r="C103" s="20">
        <v>0.03536732</v>
      </c>
      <c r="D103" s="20">
        <v>0.00570616</v>
      </c>
      <c r="E103" s="20">
        <v>0.03518067</v>
      </c>
      <c r="F103" s="20">
        <v>0.92374585</v>
      </c>
      <c r="J103" s="11" t="str">
        <f t="shared" si="1"/>
        <v/>
      </c>
    </row>
    <row r="104">
      <c r="A104" s="28" t="s">
        <v>220</v>
      </c>
      <c r="B104" s="20" t="str">
        <f>VLOOKUP(A104,clean!$A$2:$E$181,5,FALSE)</f>
        <v>OF696</v>
      </c>
      <c r="C104" s="20">
        <v>0.04578288</v>
      </c>
      <c r="D104" s="20">
        <v>0.00704662</v>
      </c>
      <c r="E104" s="20">
        <v>0.04192461</v>
      </c>
      <c r="F104" s="20">
        <v>0.90524589</v>
      </c>
      <c r="J104" s="11" t="str">
        <f t="shared" si="1"/>
        <v/>
      </c>
    </row>
    <row r="105">
      <c r="A105" s="28" t="s">
        <v>222</v>
      </c>
      <c r="B105" s="20" t="str">
        <f>VLOOKUP(A105,clean!$A$2:$E$181,5,FALSE)</f>
        <v>OF628</v>
      </c>
      <c r="C105" s="20">
        <v>0.06699592</v>
      </c>
      <c r="D105" s="20">
        <v>0.01103648</v>
      </c>
      <c r="E105" s="20">
        <v>0.08935862</v>
      </c>
      <c r="F105" s="20">
        <v>0.83260898</v>
      </c>
      <c r="J105" s="11" t="str">
        <f t="shared" si="1"/>
        <v/>
      </c>
    </row>
    <row r="106">
      <c r="A106" s="28" t="s">
        <v>224</v>
      </c>
      <c r="B106" s="20" t="str">
        <f>VLOOKUP(A106,clean!$A$2:$E$181,5,FALSE)</f>
        <v>GB28</v>
      </c>
      <c r="C106" s="20">
        <v>0.17364728</v>
      </c>
      <c r="D106" s="20">
        <v>0.02301599</v>
      </c>
      <c r="E106" s="20">
        <v>0.16541528</v>
      </c>
      <c r="F106" s="20">
        <v>0.63792145</v>
      </c>
      <c r="J106" s="11" t="str">
        <f t="shared" si="1"/>
        <v/>
      </c>
    </row>
    <row r="107">
      <c r="A107" s="28" t="s">
        <v>226</v>
      </c>
      <c r="B107" s="20" t="str">
        <f>VLOOKUP(A107,clean!$A$2:$E$181,5,FALSE)</f>
        <v>GB25</v>
      </c>
      <c r="C107" s="20">
        <v>0.0034675</v>
      </c>
      <c r="D107" s="20">
        <v>0.00114805</v>
      </c>
      <c r="E107" s="20">
        <v>0.00332416</v>
      </c>
      <c r="F107" s="20">
        <v>0.99206029</v>
      </c>
      <c r="J107" s="11" t="str">
        <f t="shared" si="1"/>
        <v/>
      </c>
    </row>
    <row r="108">
      <c r="A108" s="28" t="s">
        <v>228</v>
      </c>
      <c r="B108" s="20" t="str">
        <f>VLOOKUP(A108,clean!$A$2:$E$181,5,FALSE)</f>
        <v>GB23</v>
      </c>
      <c r="C108" s="20">
        <v>0.00423741</v>
      </c>
      <c r="D108" s="20">
        <v>0.00121929</v>
      </c>
      <c r="E108" s="20">
        <v>0.00371742</v>
      </c>
      <c r="F108" s="20">
        <v>0.99082588</v>
      </c>
      <c r="J108" s="11" t="str">
        <f t="shared" si="1"/>
        <v/>
      </c>
    </row>
    <row r="109">
      <c r="A109" s="28" t="s">
        <v>230</v>
      </c>
      <c r="B109" s="20" t="str">
        <f>VLOOKUP(A109,clean!$A$2:$E$181,5,FALSE)</f>
        <v>GB15</v>
      </c>
      <c r="C109" s="20">
        <v>0.03472621</v>
      </c>
      <c r="D109" s="20">
        <v>0.00458124</v>
      </c>
      <c r="E109" s="20">
        <v>0.02685957</v>
      </c>
      <c r="F109" s="20">
        <v>0.93383298</v>
      </c>
      <c r="J109" s="11" t="str">
        <f t="shared" si="1"/>
        <v>reps</v>
      </c>
    </row>
    <row r="110">
      <c r="A110" s="28" t="s">
        <v>232</v>
      </c>
      <c r="B110" s="20" t="str">
        <f>VLOOKUP(A110,clean!$A$2:$E$181,5,FALSE)</f>
        <v>M27</v>
      </c>
      <c r="C110" s="20">
        <v>0.10695351</v>
      </c>
      <c r="D110" s="20">
        <v>0.01545641</v>
      </c>
      <c r="E110" s="20">
        <v>0.11957438</v>
      </c>
      <c r="F110" s="20">
        <v>0.7580157</v>
      </c>
      <c r="J110" s="11" t="str">
        <f t="shared" si="1"/>
        <v/>
      </c>
    </row>
    <row r="111">
      <c r="A111" s="28" t="s">
        <v>234</v>
      </c>
      <c r="B111" s="20" t="str">
        <f>VLOOKUP(A111,clean!$A$2:$E$181,5,FALSE)</f>
        <v>M18</v>
      </c>
      <c r="C111" s="20">
        <v>0.00435521</v>
      </c>
      <c r="D111" s="20">
        <v>0.001229</v>
      </c>
      <c r="E111" s="20">
        <v>0.0034957</v>
      </c>
      <c r="F111" s="20">
        <v>0.99092009</v>
      </c>
      <c r="J111" s="11" t="str">
        <f t="shared" si="1"/>
        <v/>
      </c>
    </row>
    <row r="112">
      <c r="A112" s="28" t="s">
        <v>236</v>
      </c>
      <c r="B112" s="20" t="str">
        <f>VLOOKUP(A112,clean!$A$2:$E$181,5,FALSE)</f>
        <v>M29</v>
      </c>
      <c r="C112" s="20">
        <v>0.00516139</v>
      </c>
      <c r="D112" s="20">
        <v>0.00135694</v>
      </c>
      <c r="E112" s="20">
        <v>0.00479924</v>
      </c>
      <c r="F112" s="20">
        <v>0.98868243</v>
      </c>
      <c r="J112" s="11" t="str">
        <f t="shared" si="1"/>
        <v/>
      </c>
    </row>
    <row r="113">
      <c r="A113" s="28" t="s">
        <v>238</v>
      </c>
      <c r="B113" s="20" t="str">
        <f>VLOOKUP(A113,clean!$A$2:$E$181,5,FALSE)</f>
        <v>S503</v>
      </c>
      <c r="C113" s="20">
        <v>0.05797335</v>
      </c>
      <c r="D113" s="20">
        <v>0.00784635</v>
      </c>
      <c r="E113" s="20">
        <v>0.14144209</v>
      </c>
      <c r="F113" s="20">
        <v>0.79273822</v>
      </c>
      <c r="J113" s="11" t="str">
        <f t="shared" si="1"/>
        <v/>
      </c>
    </row>
    <row r="114">
      <c r="A114" s="28" t="s">
        <v>240</v>
      </c>
      <c r="B114" s="20" t="str">
        <f>VLOOKUP(A114,clean!$A$2:$E$181,5,FALSE)</f>
        <v>S373</v>
      </c>
      <c r="C114" s="20">
        <v>0.00678394</v>
      </c>
      <c r="D114" s="20">
        <v>0.00161024</v>
      </c>
      <c r="E114" s="20">
        <v>0.00641683</v>
      </c>
      <c r="F114" s="20">
        <v>0.985189</v>
      </c>
      <c r="J114" s="11" t="str">
        <f t="shared" si="1"/>
        <v/>
      </c>
    </row>
    <row r="115">
      <c r="A115" s="28" t="s">
        <v>242</v>
      </c>
      <c r="B115" s="20" t="str">
        <f>VLOOKUP(A115,clean!$A$2:$E$181,5,FALSE)</f>
        <v>S575</v>
      </c>
      <c r="C115" s="20">
        <v>0.04403481</v>
      </c>
      <c r="D115" s="20">
        <v>0.00608629</v>
      </c>
      <c r="E115" s="20">
        <v>0.05059468</v>
      </c>
      <c r="F115" s="20">
        <v>0.89928421</v>
      </c>
      <c r="J115" s="11" t="str">
        <f t="shared" si="1"/>
        <v/>
      </c>
    </row>
    <row r="116">
      <c r="A116" s="28" t="s">
        <v>244</v>
      </c>
      <c r="B116" s="20" t="str">
        <f>VLOOKUP(A116,clean!$A$2:$E$181,5,FALSE)</f>
        <v>AE3</v>
      </c>
      <c r="C116" s="20">
        <v>0.0357705</v>
      </c>
      <c r="D116" s="20">
        <v>0.01312895</v>
      </c>
      <c r="E116" s="20">
        <v>0.11670705</v>
      </c>
      <c r="F116" s="20">
        <v>0.83439349</v>
      </c>
      <c r="J116" s="11" t="str">
        <f t="shared" si="1"/>
        <v/>
      </c>
    </row>
    <row r="117">
      <c r="A117" s="28" t="s">
        <v>246</v>
      </c>
      <c r="B117" s="20" t="str">
        <f>VLOOKUP(A117,clean!$A$2:$E$181,5,FALSE)</f>
        <v>M13</v>
      </c>
      <c r="C117" s="20">
        <v>0.00624027</v>
      </c>
      <c r="D117" s="20">
        <v>0.00139228</v>
      </c>
      <c r="E117" s="20">
        <v>0.00670361</v>
      </c>
      <c r="F117" s="20">
        <v>0.98566383</v>
      </c>
      <c r="J117" s="11" t="str">
        <f t="shared" si="1"/>
        <v/>
      </c>
    </row>
    <row r="118">
      <c r="A118" s="28" t="s">
        <v>248</v>
      </c>
      <c r="B118" s="20" t="str">
        <f>VLOOKUP(A118,clean!$A$2:$E$181,5,FALSE)</f>
        <v>M20</v>
      </c>
      <c r="C118" s="20">
        <v>0.00560699</v>
      </c>
      <c r="D118" s="20">
        <v>0.00128675</v>
      </c>
      <c r="E118" s="20">
        <v>0.00425678</v>
      </c>
      <c r="F118" s="20">
        <v>0.98884948</v>
      </c>
      <c r="J118" s="11" t="str">
        <f t="shared" si="1"/>
        <v/>
      </c>
    </row>
    <row r="119">
      <c r="A119" s="28" t="s">
        <v>250</v>
      </c>
      <c r="B119" s="20" t="str">
        <f>VLOOKUP(A119,clean!$A$2:$E$181,5,FALSE)</f>
        <v>OF96</v>
      </c>
      <c r="C119" s="20">
        <v>0.01220803</v>
      </c>
      <c r="D119" s="20">
        <v>0.62659068</v>
      </c>
      <c r="E119" s="20">
        <v>0.01003849</v>
      </c>
      <c r="F119" s="20">
        <v>0.3511628</v>
      </c>
      <c r="J119" s="11" t="str">
        <f t="shared" si="1"/>
        <v/>
      </c>
    </row>
    <row r="120">
      <c r="A120" s="28" t="s">
        <v>252</v>
      </c>
      <c r="B120" s="20" t="str">
        <f>VLOOKUP(A120,clean!$A$2:$E$181,5,FALSE)</f>
        <v>S439</v>
      </c>
      <c r="C120" s="20">
        <v>0.00366658</v>
      </c>
      <c r="D120" s="20">
        <v>9.901E-4</v>
      </c>
      <c r="E120" s="20">
        <v>0.00356864</v>
      </c>
      <c r="F120" s="20">
        <v>0.99177468</v>
      </c>
      <c r="J120" s="11" t="str">
        <f t="shared" si="1"/>
        <v/>
      </c>
    </row>
    <row r="121">
      <c r="A121" s="28" t="s">
        <v>254</v>
      </c>
      <c r="B121" s="20" t="str">
        <f>VLOOKUP(A121,clean!$A$2:$E$181,5,FALSE)</f>
        <v>UK25</v>
      </c>
      <c r="C121" s="20">
        <v>0.06330201</v>
      </c>
      <c r="D121" s="20">
        <v>0.00979887</v>
      </c>
      <c r="E121" s="20">
        <v>0.06971432</v>
      </c>
      <c r="F121" s="20">
        <v>0.8571848</v>
      </c>
      <c r="J121" s="11" t="str">
        <f t="shared" si="1"/>
        <v/>
      </c>
    </row>
    <row r="122">
      <c r="A122" s="28" t="s">
        <v>256</v>
      </c>
      <c r="B122" s="20" t="str">
        <f>VLOOKUP(A122,clean!$A$2:$E$181,5,FALSE)</f>
        <v>OF11</v>
      </c>
      <c r="C122" s="20">
        <v>0.0061377</v>
      </c>
      <c r="D122" s="20">
        <v>0.0011939</v>
      </c>
      <c r="E122" s="20">
        <v>0.00564427</v>
      </c>
      <c r="F122" s="20">
        <v>0.98702413</v>
      </c>
      <c r="J122" s="11" t="str">
        <f t="shared" si="1"/>
        <v/>
      </c>
    </row>
    <row r="123">
      <c r="A123" s="28" t="s">
        <v>258</v>
      </c>
      <c r="B123" s="20" t="str">
        <f>VLOOKUP(A123,clean!$A$2:$E$181,5,FALSE)</f>
        <v>OF662</v>
      </c>
      <c r="C123" s="20">
        <v>0.00894263</v>
      </c>
      <c r="D123" s="20">
        <v>0.00144187</v>
      </c>
      <c r="E123" s="20">
        <v>0.01059702</v>
      </c>
      <c r="F123" s="20">
        <v>0.97901847</v>
      </c>
      <c r="J123" s="11" t="str">
        <f t="shared" si="1"/>
        <v/>
      </c>
    </row>
    <row r="124">
      <c r="A124" s="28" t="s">
        <v>260</v>
      </c>
      <c r="B124" s="20" t="str">
        <f>VLOOKUP(A124,clean!$A$2:$E$181,5,FALSE)</f>
        <v>M4</v>
      </c>
      <c r="C124" s="20">
        <v>0.00730284</v>
      </c>
      <c r="D124" s="20">
        <v>0.00123098</v>
      </c>
      <c r="E124" s="20">
        <v>0.00746609</v>
      </c>
      <c r="F124" s="20">
        <v>0.98400009</v>
      </c>
      <c r="J124" s="11" t="str">
        <f t="shared" si="1"/>
        <v/>
      </c>
    </row>
    <row r="125">
      <c r="A125" s="28" t="s">
        <v>262</v>
      </c>
      <c r="B125" s="20" t="str">
        <f>VLOOKUP(A125,clean!$A$2:$E$181,5,FALSE)</f>
        <v>1-OF-2</v>
      </c>
      <c r="C125" s="20">
        <v>0.0061587</v>
      </c>
      <c r="D125" s="20">
        <v>0.0011083</v>
      </c>
      <c r="E125" s="20">
        <v>0.00521205</v>
      </c>
      <c r="F125" s="20">
        <v>0.98752095</v>
      </c>
      <c r="J125" s="11" t="str">
        <f t="shared" si="1"/>
        <v/>
      </c>
    </row>
    <row r="126">
      <c r="A126" s="28" t="s">
        <v>264</v>
      </c>
      <c r="B126" s="20" t="str">
        <f>VLOOKUP(A126,clean!$A$2:$E$181,5,FALSE)</f>
        <v>OF443</v>
      </c>
      <c r="C126" s="20">
        <v>0.00699093</v>
      </c>
      <c r="D126" s="20">
        <v>0.00127662</v>
      </c>
      <c r="E126" s="20">
        <v>0.02203391</v>
      </c>
      <c r="F126" s="20">
        <v>0.96969854</v>
      </c>
      <c r="J126" s="11" t="str">
        <f t="shared" si="1"/>
        <v/>
      </c>
    </row>
    <row r="127">
      <c r="A127" s="28" t="s">
        <v>266</v>
      </c>
      <c r="B127" s="20" t="str">
        <f>VLOOKUP(A127,clean!$A$2:$E$181,5,FALSE)</f>
        <v>OF98</v>
      </c>
      <c r="C127" s="20">
        <v>0.00388819</v>
      </c>
      <c r="D127" s="20">
        <v>0.00123864</v>
      </c>
      <c r="E127" s="20">
        <v>0.00958244</v>
      </c>
      <c r="F127" s="20">
        <v>0.98529073</v>
      </c>
      <c r="J127" s="11" t="str">
        <f t="shared" si="1"/>
        <v/>
      </c>
    </row>
    <row r="128">
      <c r="A128" s="28" t="s">
        <v>268</v>
      </c>
      <c r="B128" s="20" t="str">
        <f>VLOOKUP(A128,clean!$A$2:$E$181,5,FALSE)</f>
        <v>GB4</v>
      </c>
      <c r="C128" s="20">
        <v>0.00385973</v>
      </c>
      <c r="D128" s="20">
        <v>9.4734E-4</v>
      </c>
      <c r="E128" s="20">
        <v>0.00335561</v>
      </c>
      <c r="F128" s="20">
        <v>0.99183732</v>
      </c>
      <c r="J128" s="11" t="str">
        <f t="shared" si="1"/>
        <v/>
      </c>
    </row>
    <row r="129">
      <c r="A129" s="28" t="s">
        <v>270</v>
      </c>
      <c r="B129" s="20" t="str">
        <f>VLOOKUP(A129,clean!$A$2:$E$181,5,FALSE)</f>
        <v>M22</v>
      </c>
      <c r="C129" s="20">
        <v>0.06622091</v>
      </c>
      <c r="D129" s="20">
        <v>0.02410516</v>
      </c>
      <c r="E129" s="20">
        <v>0.09560625</v>
      </c>
      <c r="F129" s="20">
        <v>0.81406768</v>
      </c>
      <c r="J129" s="11" t="str">
        <f t="shared" si="1"/>
        <v/>
      </c>
    </row>
    <row r="130">
      <c r="A130" s="28" t="s">
        <v>272</v>
      </c>
      <c r="B130" s="20" t="str">
        <f>VLOOKUP(A130,clean!$A$2:$E$181,5,FALSE)</f>
        <v>OF682</v>
      </c>
      <c r="C130" s="20">
        <v>0.07852621</v>
      </c>
      <c r="D130" s="20">
        <v>0.03699255</v>
      </c>
      <c r="E130" s="20">
        <v>0.12777499</v>
      </c>
      <c r="F130" s="20">
        <v>0.75670625</v>
      </c>
      <c r="J130" s="11" t="str">
        <f t="shared" si="1"/>
        <v/>
      </c>
    </row>
    <row r="131">
      <c r="A131" s="28" t="s">
        <v>274</v>
      </c>
      <c r="B131" s="20" t="str">
        <f>VLOOKUP(A131,clean!$A$2:$E$181,5,FALSE)</f>
        <v>GB20</v>
      </c>
      <c r="C131" s="20">
        <v>0.00455636</v>
      </c>
      <c r="D131" s="20">
        <v>0.00108416</v>
      </c>
      <c r="E131" s="20">
        <v>0.00372073</v>
      </c>
      <c r="F131" s="20">
        <v>0.99063875</v>
      </c>
      <c r="J131" s="11" t="str">
        <f t="shared" si="1"/>
        <v/>
      </c>
    </row>
    <row r="132">
      <c r="A132" s="28" t="s">
        <v>276</v>
      </c>
      <c r="B132" s="20" t="str">
        <f>VLOOKUP(A132,clean!$A$2:$E$181,5,FALSE)</f>
        <v>OF683</v>
      </c>
      <c r="C132" s="20">
        <v>0.00623501</v>
      </c>
      <c r="D132" s="20">
        <v>0.00140841</v>
      </c>
      <c r="E132" s="20">
        <v>0.00559965</v>
      </c>
      <c r="F132" s="20">
        <v>0.98675692</v>
      </c>
      <c r="J132" s="11" t="str">
        <f t="shared" si="1"/>
        <v/>
      </c>
    </row>
    <row r="133">
      <c r="A133" s="28" t="s">
        <v>278</v>
      </c>
      <c r="B133" s="20" t="str">
        <f>VLOOKUP(A133,clean!$A$2:$E$181,5,FALSE)</f>
        <v>OF201</v>
      </c>
      <c r="C133" s="20">
        <v>0.00394634</v>
      </c>
      <c r="D133" s="20">
        <v>0.00100537</v>
      </c>
      <c r="E133" s="20">
        <v>0.00337327</v>
      </c>
      <c r="F133" s="20">
        <v>0.99167502</v>
      </c>
      <c r="J133" s="11" t="str">
        <f t="shared" si="1"/>
        <v/>
      </c>
    </row>
    <row r="134">
      <c r="A134" s="28" t="s">
        <v>280</v>
      </c>
      <c r="B134" s="20" t="str">
        <f>VLOOKUP(A134,clean!$A$2:$E$181,5,FALSE)</f>
        <v>M2</v>
      </c>
      <c r="C134" s="20">
        <v>0.00665527</v>
      </c>
      <c r="D134" s="20">
        <v>0.00135778</v>
      </c>
      <c r="E134" s="20">
        <v>0.00593963</v>
      </c>
      <c r="F134" s="20">
        <v>0.98604732</v>
      </c>
      <c r="J134" s="11" t="str">
        <f t="shared" si="1"/>
        <v/>
      </c>
    </row>
    <row r="135">
      <c r="A135" s="28" t="s">
        <v>282</v>
      </c>
      <c r="B135" s="20" t="str">
        <f>VLOOKUP(A135,clean!$A$2:$E$181,5,FALSE)</f>
        <v>OF99</v>
      </c>
      <c r="C135" s="20">
        <v>0.00754427</v>
      </c>
      <c r="D135" s="20">
        <v>0.06465403</v>
      </c>
      <c r="E135" s="20">
        <v>0.00482456</v>
      </c>
      <c r="F135" s="20">
        <v>0.92297713</v>
      </c>
      <c r="J135" s="11" t="str">
        <f t="shared" si="1"/>
        <v/>
      </c>
    </row>
    <row r="136">
      <c r="A136" s="28" t="s">
        <v>284</v>
      </c>
      <c r="B136" s="20" t="str">
        <f>VLOOKUP(A136,clean!$A$2:$E$181,5,FALSE)</f>
        <v>GB10</v>
      </c>
      <c r="C136" s="20">
        <v>0.00598577</v>
      </c>
      <c r="D136" s="20">
        <v>0.00140259</v>
      </c>
      <c r="E136" s="20">
        <v>0.00576449</v>
      </c>
      <c r="F136" s="20">
        <v>0.98684715</v>
      </c>
      <c r="J136" s="11" t="str">
        <f t="shared" si="1"/>
        <v/>
      </c>
    </row>
    <row r="137">
      <c r="A137" s="28" t="s">
        <v>286</v>
      </c>
      <c r="B137" s="20" t="str">
        <f>VLOOKUP(A137,clean!$A$2:$E$181,5,FALSE)</f>
        <v>GB5</v>
      </c>
      <c r="C137" s="20">
        <v>0.05299177</v>
      </c>
      <c r="D137" s="20">
        <v>0.00661261</v>
      </c>
      <c r="E137" s="20">
        <v>0.06642729</v>
      </c>
      <c r="F137" s="20">
        <v>0.87396832</v>
      </c>
      <c r="J137" s="11" t="str">
        <f t="shared" si="1"/>
        <v/>
      </c>
    </row>
    <row r="138">
      <c r="A138" s="28" t="s">
        <v>288</v>
      </c>
      <c r="B138" s="20" t="str">
        <f>VLOOKUP(A138,clean!$A$2:$E$181,5,FALSE)</f>
        <v>OF57</v>
      </c>
      <c r="C138" s="20">
        <v>0.0060609</v>
      </c>
      <c r="D138" s="20">
        <v>0.00125566</v>
      </c>
      <c r="E138" s="20">
        <v>0.00560077</v>
      </c>
      <c r="F138" s="20">
        <v>0.98708266</v>
      </c>
      <c r="J138" s="11" t="str">
        <f t="shared" si="1"/>
        <v>reps</v>
      </c>
    </row>
    <row r="139">
      <c r="A139" s="28" t="s">
        <v>290</v>
      </c>
      <c r="B139" s="20" t="str">
        <f>VLOOKUP(A139,clean!$A$2:$E$181,5,FALSE)</f>
        <v>OF512</v>
      </c>
      <c r="C139" s="20">
        <v>0.11396243</v>
      </c>
      <c r="D139" s="20">
        <v>0.01467771</v>
      </c>
      <c r="E139" s="20">
        <v>0.09731391</v>
      </c>
      <c r="F139" s="20">
        <v>0.77404595</v>
      </c>
      <c r="J139" s="11" t="str">
        <f t="shared" si="1"/>
        <v/>
      </c>
    </row>
    <row r="140">
      <c r="A140" s="28" t="s">
        <v>292</v>
      </c>
      <c r="B140" s="20" t="str">
        <f>VLOOKUP(A140,clean!$A$2:$E$181,5,FALSE)</f>
        <v>M31</v>
      </c>
      <c r="C140" s="20">
        <v>0.09688164</v>
      </c>
      <c r="D140" s="20">
        <v>0.01126364</v>
      </c>
      <c r="E140" s="20">
        <v>0.05466255</v>
      </c>
      <c r="F140" s="20">
        <v>0.83719217</v>
      </c>
      <c r="J140" s="11" t="str">
        <f t="shared" si="1"/>
        <v/>
      </c>
    </row>
    <row r="141">
      <c r="A141" s="28" t="s">
        <v>294</v>
      </c>
      <c r="B141" s="20" t="str">
        <f>VLOOKUP(A141,clean!$A$2:$E$181,5,FALSE)</f>
        <v>OF21</v>
      </c>
      <c r="C141" s="20">
        <v>0.01969828</v>
      </c>
      <c r="D141" s="20">
        <v>0.00348478</v>
      </c>
      <c r="E141" s="20">
        <v>0.01898198</v>
      </c>
      <c r="F141" s="20">
        <v>0.95783497</v>
      </c>
      <c r="J141" s="11" t="str">
        <f t="shared" si="1"/>
        <v/>
      </c>
    </row>
    <row r="142">
      <c r="A142" s="28" t="s">
        <v>296</v>
      </c>
      <c r="B142" s="20" t="str">
        <f>VLOOKUP(A142,clean!$A$2:$E$181,5,FALSE)</f>
        <v>OF132</v>
      </c>
      <c r="C142" s="20">
        <v>0.01462843</v>
      </c>
      <c r="D142" s="20">
        <v>0.00241634</v>
      </c>
      <c r="E142" s="20">
        <v>0.02202856</v>
      </c>
      <c r="F142" s="20">
        <v>0.96092668</v>
      </c>
      <c r="J142" s="11" t="str">
        <f t="shared" si="1"/>
        <v/>
      </c>
    </row>
    <row r="143">
      <c r="A143" s="28" t="s">
        <v>298</v>
      </c>
      <c r="B143" s="20" t="str">
        <f>VLOOKUP(A143,clean!$A$2:$E$181,5,FALSE)</f>
        <v>OF393</v>
      </c>
      <c r="C143" s="20">
        <v>0.01966232</v>
      </c>
      <c r="D143" s="20">
        <v>0.00382512</v>
      </c>
      <c r="E143" s="20">
        <v>0.02678939</v>
      </c>
      <c r="F143" s="20">
        <v>0.94972317</v>
      </c>
      <c r="J143" s="11" t="str">
        <f t="shared" si="1"/>
        <v/>
      </c>
    </row>
    <row r="144">
      <c r="A144" s="28" t="s">
        <v>300</v>
      </c>
      <c r="B144" s="20" t="str">
        <f>VLOOKUP(A144,clean!$A$2:$E$181,5,FALSE)</f>
        <v>OF759</v>
      </c>
      <c r="C144" s="20">
        <v>0.03254126</v>
      </c>
      <c r="D144" s="20">
        <v>0.00674734</v>
      </c>
      <c r="E144" s="20">
        <v>0.03864697</v>
      </c>
      <c r="F144" s="20">
        <v>0.92206443</v>
      </c>
      <c r="J144" s="11" t="str">
        <f t="shared" si="1"/>
        <v/>
      </c>
    </row>
    <row r="145">
      <c r="A145" s="28" t="s">
        <v>302</v>
      </c>
      <c r="B145" s="20" t="str">
        <f>VLOOKUP(A145,clean!$A$2:$E$181,5,FALSE)</f>
        <v>OF674</v>
      </c>
      <c r="C145" s="20">
        <v>0.12132072</v>
      </c>
      <c r="D145" s="20">
        <v>0.02041523</v>
      </c>
      <c r="E145" s="20">
        <v>0.11878225</v>
      </c>
      <c r="F145" s="20">
        <v>0.73948179</v>
      </c>
      <c r="J145" s="11" t="str">
        <f t="shared" si="1"/>
        <v/>
      </c>
    </row>
    <row r="146">
      <c r="A146" s="28" t="s">
        <v>304</v>
      </c>
      <c r="B146" s="20" t="str">
        <f>VLOOKUP(A146,clean!$A$2:$E$181,5,FALSE)</f>
        <v>OF693</v>
      </c>
      <c r="C146" s="20">
        <v>0.1048977</v>
      </c>
      <c r="D146" s="20">
        <v>0.03144436</v>
      </c>
      <c r="E146" s="20">
        <v>0.1605202</v>
      </c>
      <c r="F146" s="20">
        <v>0.70313774</v>
      </c>
      <c r="J146" s="11" t="str">
        <f t="shared" si="1"/>
        <v/>
      </c>
    </row>
    <row r="147">
      <c r="A147" s="28" t="s">
        <v>306</v>
      </c>
      <c r="B147" s="20" t="str">
        <f>VLOOKUP(A147,clean!$A$2:$E$181,5,FALSE)</f>
        <v>OF423</v>
      </c>
      <c r="C147" s="20">
        <v>0.13984618</v>
      </c>
      <c r="D147" s="20">
        <v>0.0577072</v>
      </c>
      <c r="E147" s="20">
        <v>0.23168046</v>
      </c>
      <c r="F147" s="20">
        <v>0.57076616</v>
      </c>
      <c r="J147" s="11" t="str">
        <f t="shared" si="1"/>
        <v/>
      </c>
    </row>
    <row r="148">
      <c r="A148" s="28" t="s">
        <v>308</v>
      </c>
      <c r="B148" s="20" t="str">
        <f>VLOOKUP(A148,clean!$A$2:$E$181,5,FALSE)</f>
        <v>OF559</v>
      </c>
      <c r="C148" s="20">
        <v>0.176302</v>
      </c>
      <c r="D148" s="20">
        <v>0.0471004</v>
      </c>
      <c r="E148" s="20">
        <v>0.12027864</v>
      </c>
      <c r="F148" s="20">
        <v>0.65631896</v>
      </c>
      <c r="J148" s="11" t="str">
        <f t="shared" si="1"/>
        <v/>
      </c>
    </row>
    <row r="149">
      <c r="A149" s="28" t="s">
        <v>310</v>
      </c>
      <c r="B149" s="20" t="str">
        <f>VLOOKUP(A149,clean!$A$2:$E$181,5,FALSE)</f>
        <v>15-10</v>
      </c>
      <c r="C149" s="20">
        <v>0.11117749</v>
      </c>
      <c r="D149" s="20">
        <v>0.01895548</v>
      </c>
      <c r="E149" s="20">
        <v>0.3276749</v>
      </c>
      <c r="F149" s="20">
        <v>0.54219213</v>
      </c>
      <c r="J149" s="11" t="str">
        <f t="shared" si="1"/>
        <v/>
      </c>
    </row>
    <row r="150">
      <c r="A150" s="28" t="s">
        <v>312</v>
      </c>
      <c r="B150" s="20" t="str">
        <f>VLOOKUP(A150,clean!$A$2:$E$181,5,FALSE)</f>
        <v>OF202</v>
      </c>
      <c r="C150" s="20">
        <v>0.0098445</v>
      </c>
      <c r="D150" s="20">
        <v>0.00159414</v>
      </c>
      <c r="E150" s="20">
        <v>0.00656379</v>
      </c>
      <c r="F150" s="20">
        <v>0.98199757</v>
      </c>
      <c r="J150" s="11" t="str">
        <f t="shared" si="1"/>
        <v/>
      </c>
    </row>
    <row r="151">
      <c r="A151" s="28" t="s">
        <v>314</v>
      </c>
      <c r="B151" s="20" t="str">
        <f>VLOOKUP(A151,clean!$A$2:$E$181,5,FALSE)</f>
        <v>OF211</v>
      </c>
      <c r="C151" s="20">
        <v>0.12997399</v>
      </c>
      <c r="D151" s="20">
        <v>0.02906114</v>
      </c>
      <c r="E151" s="20">
        <v>0.19682684</v>
      </c>
      <c r="F151" s="20">
        <v>0.64413803</v>
      </c>
      <c r="J151" s="11" t="str">
        <f t="shared" si="1"/>
        <v/>
      </c>
    </row>
    <row r="152">
      <c r="A152" s="28" t="s">
        <v>316</v>
      </c>
      <c r="B152" s="20" t="str">
        <f>VLOOKUP(A152,clean!$A$2:$E$181,5,FALSE)</f>
        <v>OF58</v>
      </c>
      <c r="C152" s="20">
        <v>0.05384978</v>
      </c>
      <c r="D152" s="20">
        <v>0.0172528</v>
      </c>
      <c r="E152" s="20">
        <v>0.06475044</v>
      </c>
      <c r="F152" s="20">
        <v>0.86414698</v>
      </c>
      <c r="J152" s="11" t="str">
        <f t="shared" si="1"/>
        <v/>
      </c>
    </row>
    <row r="153">
      <c r="A153" s="28" t="s">
        <v>318</v>
      </c>
      <c r="B153" s="20" t="str">
        <f>VLOOKUP(A153,clean!$A$2:$E$181,5,FALSE)</f>
        <v>OF61</v>
      </c>
      <c r="C153" s="20">
        <v>0.00352012</v>
      </c>
      <c r="D153" s="20">
        <v>8.0049E-4</v>
      </c>
      <c r="E153" s="20">
        <v>0.0023199</v>
      </c>
      <c r="F153" s="20">
        <v>0.99335949</v>
      </c>
      <c r="J153" s="11" t="str">
        <f t="shared" si="1"/>
        <v/>
      </c>
    </row>
    <row r="154">
      <c r="A154" s="28" t="s">
        <v>320</v>
      </c>
      <c r="B154" s="20" t="str">
        <f>VLOOKUP(A154,clean!$A$2:$E$181,5,FALSE)</f>
        <v>OF654</v>
      </c>
      <c r="C154" s="20">
        <v>0.11196035</v>
      </c>
      <c r="D154" s="20">
        <v>0.02020075</v>
      </c>
      <c r="E154" s="20">
        <v>0.14363279</v>
      </c>
      <c r="F154" s="20">
        <v>0.7242061</v>
      </c>
      <c r="J154" s="11" t="str">
        <f t="shared" si="1"/>
        <v>reps</v>
      </c>
    </row>
    <row r="155">
      <c r="A155" s="28" t="s">
        <v>322</v>
      </c>
      <c r="B155" s="20" t="str">
        <f>VLOOKUP(A155,clean!$A$2:$E$181,5,FALSE)</f>
        <v>OF657</v>
      </c>
      <c r="C155" s="20">
        <v>0.00660945</v>
      </c>
      <c r="D155" s="20">
        <v>0.00129763</v>
      </c>
      <c r="E155" s="20">
        <v>0.00525453</v>
      </c>
      <c r="F155" s="20">
        <v>0.98683838</v>
      </c>
      <c r="J155" s="11" t="str">
        <f t="shared" si="1"/>
        <v>reps</v>
      </c>
    </row>
    <row r="156">
      <c r="A156" s="28" t="s">
        <v>324</v>
      </c>
      <c r="B156" s="20" t="str">
        <f>VLOOKUP(A156,clean!$A$2:$E$181,5,FALSE)</f>
        <v>OF8</v>
      </c>
      <c r="C156" s="20">
        <v>0.00370726</v>
      </c>
      <c r="D156" s="20">
        <v>9.0211E-4</v>
      </c>
      <c r="E156" s="20">
        <v>0.00298099</v>
      </c>
      <c r="F156" s="20">
        <v>0.99240964</v>
      </c>
      <c r="J156" s="11" t="str">
        <f t="shared" si="1"/>
        <v/>
      </c>
    </row>
    <row r="157">
      <c r="A157" s="28" t="s">
        <v>326</v>
      </c>
      <c r="B157" s="20" t="str">
        <f>VLOOKUP(A157,clean!$A$2:$E$181,5,FALSE)</f>
        <v>OF733</v>
      </c>
      <c r="C157" s="20">
        <v>0.00670659</v>
      </c>
      <c r="D157" s="20">
        <v>0.00166562</v>
      </c>
      <c r="E157" s="20">
        <v>0.00585769</v>
      </c>
      <c r="F157" s="20">
        <v>0.9857701</v>
      </c>
      <c r="J157" s="11" t="str">
        <f t="shared" si="1"/>
        <v/>
      </c>
    </row>
    <row r="158">
      <c r="A158" s="28" t="s">
        <v>328</v>
      </c>
      <c r="B158" s="20" t="str">
        <f>VLOOKUP(A158,clean!$A$2:$E$181,5,FALSE)</f>
        <v>GB18</v>
      </c>
      <c r="C158" s="20">
        <v>0.00461684</v>
      </c>
      <c r="D158" s="20">
        <v>0.0011017</v>
      </c>
      <c r="E158" s="20">
        <v>0.0037769</v>
      </c>
      <c r="F158" s="20">
        <v>0.99050455</v>
      </c>
      <c r="J158" s="11" t="str">
        <f t="shared" si="1"/>
        <v/>
      </c>
    </row>
    <row r="159">
      <c r="A159" s="28" t="s">
        <v>329</v>
      </c>
      <c r="B159" s="20" t="str">
        <f>VLOOKUP(A159,clean!$A$2:$E$181,5,FALSE)</f>
        <v>S59</v>
      </c>
      <c r="C159" s="20">
        <v>0.0064538</v>
      </c>
      <c r="D159" s="20">
        <v>0.00166374</v>
      </c>
      <c r="E159" s="20">
        <v>0.00783628</v>
      </c>
      <c r="F159" s="20">
        <v>0.98404618</v>
      </c>
      <c r="J159" s="11" t="str">
        <f t="shared" si="1"/>
        <v/>
      </c>
    </row>
    <row r="160">
      <c r="A160" s="28" t="s">
        <v>330</v>
      </c>
      <c r="B160" s="20" t="str">
        <f>VLOOKUP(A160,clean!$A$2:$E$181,5,FALSE)</f>
        <v>S630</v>
      </c>
      <c r="C160" s="20">
        <v>0.00489677</v>
      </c>
      <c r="D160" s="20">
        <v>0.00117247</v>
      </c>
      <c r="E160" s="20">
        <v>0.00608753</v>
      </c>
      <c r="F160" s="20">
        <v>0.98784322</v>
      </c>
      <c r="J160" s="11" t="str">
        <f t="shared" si="1"/>
        <v/>
      </c>
    </row>
    <row r="161">
      <c r="A161" s="28" t="s">
        <v>331</v>
      </c>
      <c r="B161" s="20" t="str">
        <f>VLOOKUP(A161,clean!$A$2:$E$181,5,FALSE)</f>
        <v>OF76</v>
      </c>
      <c r="C161" s="20">
        <v>0.00436357</v>
      </c>
      <c r="D161" s="20">
        <v>0.00108167</v>
      </c>
      <c r="E161" s="20">
        <v>0.00557019</v>
      </c>
      <c r="F161" s="20">
        <v>0.98898457</v>
      </c>
      <c r="J161" s="11" t="str">
        <f t="shared" si="1"/>
        <v/>
      </c>
    </row>
    <row r="162">
      <c r="A162" s="28" t="s">
        <v>332</v>
      </c>
      <c r="B162" s="20" t="str">
        <f>VLOOKUP(A162,clean!$A$2:$E$181,5,FALSE)</f>
        <v>M11</v>
      </c>
      <c r="C162" s="20">
        <v>0.00680055</v>
      </c>
      <c r="D162" s="20">
        <v>0.00156993</v>
      </c>
      <c r="E162" s="20">
        <v>0.01195689</v>
      </c>
      <c r="F162" s="20">
        <v>0.97967263</v>
      </c>
      <c r="J162" s="11" t="str">
        <f t="shared" si="1"/>
        <v/>
      </c>
    </row>
    <row r="163">
      <c r="A163" s="28" t="s">
        <v>333</v>
      </c>
      <c r="B163" s="20" t="str">
        <f>VLOOKUP(A163,clean!$A$2:$E$181,5,FALSE)</f>
        <v>M7</v>
      </c>
      <c r="C163" s="20">
        <v>0.00659754</v>
      </c>
      <c r="D163" s="20">
        <v>0.00156155</v>
      </c>
      <c r="E163" s="20">
        <v>0.02435658</v>
      </c>
      <c r="F163" s="20">
        <v>0.96748433</v>
      </c>
      <c r="J163" s="11" t="str">
        <f t="shared" si="1"/>
        <v/>
      </c>
    </row>
    <row r="164">
      <c r="A164" s="28" t="s">
        <v>334</v>
      </c>
      <c r="B164" s="20" t="str">
        <f>VLOOKUP(A164,clean!$A$2:$E$181,5,FALSE)</f>
        <v>M23</v>
      </c>
      <c r="C164" s="20">
        <v>0.00478937</v>
      </c>
      <c r="D164" s="20">
        <v>0.00126988</v>
      </c>
      <c r="E164" s="20">
        <v>0.00980094</v>
      </c>
      <c r="F164" s="20">
        <v>0.98413981</v>
      </c>
      <c r="J164" s="11" t="str">
        <f t="shared" si="1"/>
        <v/>
      </c>
    </row>
    <row r="165">
      <c r="A165" s="28" t="s">
        <v>335</v>
      </c>
      <c r="B165" s="20" t="str">
        <f>VLOOKUP(A165,clean!$A$2:$E$181,5,FALSE)</f>
        <v>M24</v>
      </c>
      <c r="C165" s="20">
        <v>0.1080274</v>
      </c>
      <c r="D165" s="20">
        <v>0.01508921</v>
      </c>
      <c r="E165" s="20">
        <v>0.14186327</v>
      </c>
      <c r="F165" s="20">
        <v>0.73502012</v>
      </c>
      <c r="J165" s="11" t="str">
        <f t="shared" si="1"/>
        <v/>
      </c>
    </row>
    <row r="166">
      <c r="A166" s="28" t="s">
        <v>337</v>
      </c>
      <c r="B166" s="20" t="str">
        <f>VLOOKUP(A166,clean!$A$2:$E$181,5,FALSE)</f>
        <v>M5</v>
      </c>
      <c r="C166" s="20">
        <v>0.00544799</v>
      </c>
      <c r="D166" s="20">
        <v>0.00124753</v>
      </c>
      <c r="E166" s="20">
        <v>0.01490252</v>
      </c>
      <c r="F166" s="20">
        <v>0.97840196</v>
      </c>
      <c r="J166" s="11" t="str">
        <f t="shared" si="1"/>
        <v/>
      </c>
    </row>
    <row r="167">
      <c r="A167" s="28" t="s">
        <v>338</v>
      </c>
      <c r="B167" s="20" t="str">
        <f>VLOOKUP(A167,clean!$A$2:$E$181,5,FALSE)</f>
        <v>M12</v>
      </c>
      <c r="C167" s="20">
        <v>0.01074798</v>
      </c>
      <c r="D167" s="20">
        <v>0.00223002</v>
      </c>
      <c r="E167" s="20">
        <v>0.01334582</v>
      </c>
      <c r="F167" s="20">
        <v>0.97367618</v>
      </c>
      <c r="J167" s="11" t="str">
        <f t="shared" si="1"/>
        <v/>
      </c>
    </row>
    <row r="168">
      <c r="A168" s="28" t="s">
        <v>340</v>
      </c>
      <c r="B168" s="20" t="str">
        <f>VLOOKUP(A168,clean!$A$2:$E$181,5,FALSE)</f>
        <v>GB22</v>
      </c>
      <c r="C168" s="20">
        <v>0.00507844</v>
      </c>
      <c r="D168" s="20">
        <v>0.00103258</v>
      </c>
      <c r="E168" s="20">
        <v>0.004096</v>
      </c>
      <c r="F168" s="20">
        <v>0.98979298</v>
      </c>
      <c r="J168" s="11" t="str">
        <f t="shared" si="1"/>
        <v/>
      </c>
    </row>
    <row r="169">
      <c r="A169" s="28" t="s">
        <v>342</v>
      </c>
      <c r="B169" s="20" t="str">
        <f>VLOOKUP(A169,clean!$A$2:$E$181,5,FALSE)</f>
        <v>M34</v>
      </c>
      <c r="C169" s="20">
        <v>0.00502809</v>
      </c>
      <c r="D169" s="20">
        <v>0.00106864</v>
      </c>
      <c r="E169" s="20">
        <v>0.00398406</v>
      </c>
      <c r="F169" s="20">
        <v>0.98991921</v>
      </c>
      <c r="J169" s="11" t="str">
        <f t="shared" si="1"/>
        <v/>
      </c>
    </row>
    <row r="170">
      <c r="A170" s="28" t="s">
        <v>344</v>
      </c>
      <c r="B170" s="20" t="str">
        <f>VLOOKUP(A170,clean!$A$2:$E$181,5,FALSE)</f>
        <v>S227</v>
      </c>
      <c r="C170" s="20">
        <v>0.06735271</v>
      </c>
      <c r="D170" s="20">
        <v>0.01442673</v>
      </c>
      <c r="E170" s="20">
        <v>0.07785973</v>
      </c>
      <c r="F170" s="20">
        <v>0.84036083</v>
      </c>
      <c r="J170" s="11" t="str">
        <f t="shared" si="1"/>
        <v/>
      </c>
    </row>
    <row r="171">
      <c r="A171" s="28" t="s">
        <v>346</v>
      </c>
      <c r="B171" s="20" t="str">
        <f>VLOOKUP(A171,clean!$A$2:$E$181,5,FALSE)</f>
        <v>S483</v>
      </c>
      <c r="C171" s="20">
        <v>0.00458453</v>
      </c>
      <c r="D171" s="20">
        <v>0.0011139</v>
      </c>
      <c r="E171" s="20">
        <v>0.00342233</v>
      </c>
      <c r="F171" s="20">
        <v>0.99087924</v>
      </c>
      <c r="J171" s="11" t="str">
        <f t="shared" si="1"/>
        <v/>
      </c>
    </row>
    <row r="172">
      <c r="A172" s="28" t="s">
        <v>348</v>
      </c>
      <c r="B172" s="20" t="str">
        <f>VLOOKUP(A172,clean!$A$2:$E$181,5,FALSE)</f>
        <v>OF755</v>
      </c>
      <c r="C172" s="20">
        <v>0.13439112</v>
      </c>
      <c r="D172" s="20">
        <v>0.02358058</v>
      </c>
      <c r="E172" s="20">
        <v>0.15731282</v>
      </c>
      <c r="F172" s="20">
        <v>0.68471547</v>
      </c>
      <c r="J172" s="11" t="str">
        <f t="shared" si="1"/>
        <v/>
      </c>
    </row>
    <row r="173">
      <c r="A173" s="28" t="s">
        <v>350</v>
      </c>
      <c r="B173" s="20" t="str">
        <f>VLOOKUP(A173,clean!$A$2:$E$181,5,FALSE)</f>
        <v>M33</v>
      </c>
      <c r="C173" s="20">
        <v>0.00735901</v>
      </c>
      <c r="D173" s="20">
        <v>0.00165867</v>
      </c>
      <c r="E173" s="20">
        <v>0.00877681</v>
      </c>
      <c r="F173" s="20">
        <v>0.98220551</v>
      </c>
      <c r="J173" s="11" t="str">
        <f t="shared" si="1"/>
        <v/>
      </c>
    </row>
    <row r="174">
      <c r="A174" s="28" t="s">
        <v>352</v>
      </c>
      <c r="B174" s="20" t="str">
        <f>VLOOKUP(A174,clean!$A$2:$E$181,5,FALSE)</f>
        <v>M10</v>
      </c>
      <c r="C174" s="20">
        <v>0.08892461</v>
      </c>
      <c r="D174" s="20">
        <v>0.02245076</v>
      </c>
      <c r="E174" s="20">
        <v>0.06645709</v>
      </c>
      <c r="F174" s="20">
        <v>0.82216754</v>
      </c>
      <c r="J174" s="11" t="str">
        <f t="shared" si="1"/>
        <v/>
      </c>
    </row>
    <row r="175">
      <c r="A175" s="28" t="s">
        <v>354</v>
      </c>
      <c r="B175" s="20" t="str">
        <f>VLOOKUP(A175,clean!$A$2:$E$181,5,FALSE)</f>
        <v>M19</v>
      </c>
      <c r="C175" s="20">
        <v>0.00443506</v>
      </c>
      <c r="D175" s="20">
        <v>9.2842E-4</v>
      </c>
      <c r="E175" s="20">
        <v>0.00282251</v>
      </c>
      <c r="F175" s="20">
        <v>0.991814</v>
      </c>
      <c r="J175" s="11" t="str">
        <f t="shared" si="1"/>
        <v/>
      </c>
    </row>
    <row r="176">
      <c r="A176" s="28" t="s">
        <v>356</v>
      </c>
      <c r="B176" s="20" t="str">
        <f>VLOOKUP(A176,clean!$A$2:$E$181,5,FALSE)</f>
        <v>M30</v>
      </c>
      <c r="C176" s="20">
        <v>0.00701856</v>
      </c>
      <c r="D176" s="20">
        <v>0.00137089</v>
      </c>
      <c r="E176" s="20">
        <v>0.00707732</v>
      </c>
      <c r="F176" s="20">
        <v>0.98453323</v>
      </c>
    </row>
    <row r="177">
      <c r="A177" s="28" t="s">
        <v>358</v>
      </c>
      <c r="B177" s="20" t="str">
        <f>VLOOKUP(A177,clean!$A$2:$E$181,5,FALSE)</f>
        <v>OF680</v>
      </c>
      <c r="C177" s="20">
        <v>0.10241253</v>
      </c>
      <c r="D177" s="20">
        <v>0.01599745</v>
      </c>
      <c r="E177" s="20">
        <v>0.07130671</v>
      </c>
      <c r="F177" s="20">
        <v>0.8102833</v>
      </c>
    </row>
    <row r="178">
      <c r="A178" s="28" t="s">
        <v>360</v>
      </c>
      <c r="B178" s="20" t="str">
        <f>VLOOKUP(A178,clean!$A$2:$E$181,5,FALSE)</f>
        <v>AE10</v>
      </c>
      <c r="C178" s="20">
        <v>0.08926795</v>
      </c>
      <c r="D178" s="20">
        <v>0.01320646</v>
      </c>
      <c r="E178" s="20">
        <v>0.09640685</v>
      </c>
      <c r="F178" s="20">
        <v>0.80111873</v>
      </c>
    </row>
    <row r="179">
      <c r="A179" s="28" t="s">
        <v>362</v>
      </c>
      <c r="B179" s="20" t="str">
        <f>VLOOKUP(A179,clean!$A$2:$E$181,5,FALSE)</f>
        <v>OF453</v>
      </c>
      <c r="C179" s="20">
        <v>0.00738952</v>
      </c>
      <c r="D179" s="20">
        <v>0.00150991</v>
      </c>
      <c r="E179" s="20">
        <v>0.01057751</v>
      </c>
      <c r="F179" s="20">
        <v>0.98052305</v>
      </c>
    </row>
    <row r="180">
      <c r="A180" s="28" t="s">
        <v>364</v>
      </c>
      <c r="B180" s="20" t="str">
        <f>VLOOKUP(A180,clean!$A$2:$E$181,5,FALSE)</f>
        <v>OF132</v>
      </c>
      <c r="C180" s="20">
        <v>0.01993051</v>
      </c>
      <c r="D180" s="20">
        <v>0.00424143</v>
      </c>
      <c r="E180" s="20">
        <v>0.02766127</v>
      </c>
      <c r="F180" s="20">
        <v>0.94816678</v>
      </c>
    </row>
    <row r="181">
      <c r="A181" s="28" t="s">
        <v>366</v>
      </c>
      <c r="B181" s="20" t="str">
        <f>VLOOKUP(A181,clean!$A$2:$E$181,5,FALSE)</f>
        <v>OF759</v>
      </c>
      <c r="C181" s="20">
        <v>0.00694703</v>
      </c>
      <c r="D181" s="20">
        <v>0.00155737</v>
      </c>
      <c r="E181" s="20">
        <v>0.0085894</v>
      </c>
      <c r="F181" s="20">
        <v>0.9829062</v>
      </c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1.22" defaultRowHeight="15.0"/>
  <sheetData>
    <row r="1">
      <c r="A1" s="50"/>
      <c r="B1" s="51" t="s">
        <v>847</v>
      </c>
      <c r="E1" s="50"/>
      <c r="F1" s="50"/>
      <c r="G1" s="50"/>
      <c r="H1" s="50"/>
      <c r="I1" s="50"/>
      <c r="J1" s="50"/>
      <c r="K1" s="50"/>
      <c r="L1" s="50"/>
      <c r="M1" s="50"/>
      <c r="O1" s="50"/>
      <c r="P1" s="52" t="s">
        <v>848</v>
      </c>
      <c r="S1" s="50"/>
      <c r="T1" s="50"/>
      <c r="U1" s="50"/>
      <c r="V1" s="50"/>
      <c r="W1" s="50"/>
      <c r="X1" s="50"/>
      <c r="Y1" s="50"/>
      <c r="Z1" s="50"/>
      <c r="AA1" s="50"/>
    </row>
    <row r="2">
      <c r="A2" s="50"/>
      <c r="B2" s="53">
        <v>1.0</v>
      </c>
      <c r="C2" s="53">
        <v>2.0</v>
      </c>
      <c r="D2" s="53">
        <v>3.0</v>
      </c>
      <c r="E2" s="53">
        <v>4.0</v>
      </c>
      <c r="F2" s="53">
        <v>5.0</v>
      </c>
      <c r="G2" s="53">
        <v>6.0</v>
      </c>
      <c r="H2" s="53">
        <v>7.0</v>
      </c>
      <c r="I2" s="53">
        <v>8.0</v>
      </c>
      <c r="J2" s="53">
        <v>9.0</v>
      </c>
      <c r="K2" s="53">
        <v>10.0</v>
      </c>
      <c r="L2" s="53">
        <v>11.0</v>
      </c>
      <c r="M2" s="53">
        <v>12.0</v>
      </c>
      <c r="O2" s="50"/>
      <c r="P2" s="53">
        <v>1.0</v>
      </c>
      <c r="Q2" s="53">
        <v>2.0</v>
      </c>
      <c r="R2" s="53">
        <v>3.0</v>
      </c>
      <c r="S2" s="53">
        <v>4.0</v>
      </c>
      <c r="T2" s="53">
        <v>5.0</v>
      </c>
      <c r="U2" s="53">
        <v>6.0</v>
      </c>
      <c r="V2" s="53">
        <v>7.0</v>
      </c>
      <c r="W2" s="53">
        <v>8.0</v>
      </c>
      <c r="X2" s="53">
        <v>9.0</v>
      </c>
      <c r="Y2" s="53">
        <v>10.0</v>
      </c>
      <c r="Z2" s="53">
        <v>11.0</v>
      </c>
      <c r="AA2" s="53">
        <v>12.0</v>
      </c>
    </row>
    <row r="3">
      <c r="A3" s="54" t="s">
        <v>849</v>
      </c>
      <c r="B3" s="55" t="s">
        <v>16</v>
      </c>
      <c r="C3" s="55" t="s">
        <v>32</v>
      </c>
      <c r="D3" s="55" t="s">
        <v>48</v>
      </c>
      <c r="E3" s="55" t="s">
        <v>64</v>
      </c>
      <c r="F3" s="55" t="s">
        <v>80</v>
      </c>
      <c r="G3" s="55" t="s">
        <v>96</v>
      </c>
      <c r="H3" s="55" t="s">
        <v>112</v>
      </c>
      <c r="I3" s="55" t="s">
        <v>128</v>
      </c>
      <c r="J3" s="55" t="s">
        <v>144</v>
      </c>
      <c r="K3" s="55" t="s">
        <v>160</v>
      </c>
      <c r="L3" s="55" t="s">
        <v>176</v>
      </c>
      <c r="M3" s="55" t="s">
        <v>192</v>
      </c>
      <c r="O3" s="54" t="s">
        <v>849</v>
      </c>
      <c r="P3" s="55" t="s">
        <v>208</v>
      </c>
      <c r="Q3" s="55" t="s">
        <v>224</v>
      </c>
      <c r="R3" s="55" t="s">
        <v>240</v>
      </c>
      <c r="S3" s="55" t="s">
        <v>256</v>
      </c>
      <c r="T3" s="55" t="s">
        <v>272</v>
      </c>
      <c r="U3" s="55" t="s">
        <v>288</v>
      </c>
      <c r="V3" s="55" t="s">
        <v>304</v>
      </c>
      <c r="W3" s="55" t="s">
        <v>320</v>
      </c>
      <c r="X3" s="55" t="s">
        <v>332</v>
      </c>
      <c r="Y3" s="55" t="s">
        <v>344</v>
      </c>
      <c r="Z3" s="55" t="s">
        <v>360</v>
      </c>
      <c r="AA3" s="55"/>
    </row>
    <row r="4">
      <c r="A4" s="54" t="s">
        <v>850</v>
      </c>
      <c r="B4" s="55" t="s">
        <v>18</v>
      </c>
      <c r="C4" s="55" t="s">
        <v>34</v>
      </c>
      <c r="D4" s="55" t="s">
        <v>50</v>
      </c>
      <c r="E4" s="55" t="s">
        <v>66</v>
      </c>
      <c r="F4" s="55" t="s">
        <v>82</v>
      </c>
      <c r="G4" s="55" t="s">
        <v>98</v>
      </c>
      <c r="H4" s="55" t="s">
        <v>114</v>
      </c>
      <c r="I4" s="55" t="s">
        <v>130</v>
      </c>
      <c r="J4" s="55" t="s">
        <v>146</v>
      </c>
      <c r="K4" s="55" t="s">
        <v>162</v>
      </c>
      <c r="L4" s="55" t="s">
        <v>178</v>
      </c>
      <c r="M4" s="55" t="s">
        <v>194</v>
      </c>
      <c r="O4" s="54" t="s">
        <v>850</v>
      </c>
      <c r="P4" s="55" t="s">
        <v>210</v>
      </c>
      <c r="Q4" s="55" t="s">
        <v>226</v>
      </c>
      <c r="R4" s="55" t="s">
        <v>242</v>
      </c>
      <c r="S4" s="55" t="s">
        <v>258</v>
      </c>
      <c r="T4" s="55" t="s">
        <v>274</v>
      </c>
      <c r="U4" s="55" t="s">
        <v>290</v>
      </c>
      <c r="V4" s="55" t="s">
        <v>306</v>
      </c>
      <c r="W4" s="55" t="s">
        <v>322</v>
      </c>
      <c r="X4" s="55" t="s">
        <v>333</v>
      </c>
      <c r="Y4" s="55" t="s">
        <v>346</v>
      </c>
      <c r="Z4" s="55" t="s">
        <v>362</v>
      </c>
      <c r="AA4" s="55"/>
    </row>
    <row r="5">
      <c r="A5" s="54" t="s">
        <v>851</v>
      </c>
      <c r="B5" s="55" t="s">
        <v>20</v>
      </c>
      <c r="C5" s="55" t="s">
        <v>36</v>
      </c>
      <c r="D5" s="55" t="s">
        <v>52</v>
      </c>
      <c r="E5" s="55" t="s">
        <v>68</v>
      </c>
      <c r="F5" s="55" t="s">
        <v>84</v>
      </c>
      <c r="G5" s="55" t="s">
        <v>100</v>
      </c>
      <c r="H5" s="55" t="s">
        <v>116</v>
      </c>
      <c r="I5" s="55" t="s">
        <v>132</v>
      </c>
      <c r="J5" s="55" t="s">
        <v>148</v>
      </c>
      <c r="K5" s="55" t="s">
        <v>164</v>
      </c>
      <c r="L5" s="55" t="s">
        <v>180</v>
      </c>
      <c r="M5" s="55" t="s">
        <v>196</v>
      </c>
      <c r="O5" s="54" t="s">
        <v>851</v>
      </c>
      <c r="P5" s="55" t="s">
        <v>212</v>
      </c>
      <c r="Q5" s="55" t="s">
        <v>228</v>
      </c>
      <c r="R5" s="55" t="s">
        <v>244</v>
      </c>
      <c r="S5" s="55" t="s">
        <v>260</v>
      </c>
      <c r="T5" s="55" t="s">
        <v>276</v>
      </c>
      <c r="U5" s="55" t="s">
        <v>292</v>
      </c>
      <c r="V5" s="55" t="s">
        <v>308</v>
      </c>
      <c r="W5" s="55" t="s">
        <v>324</v>
      </c>
      <c r="X5" s="55" t="s">
        <v>334</v>
      </c>
      <c r="Y5" s="55" t="s">
        <v>348</v>
      </c>
      <c r="Z5" s="55" t="s">
        <v>364</v>
      </c>
      <c r="AA5" s="55"/>
    </row>
    <row r="6">
      <c r="A6" s="54" t="s">
        <v>852</v>
      </c>
      <c r="B6" s="55" t="s">
        <v>22</v>
      </c>
      <c r="C6" s="55" t="s">
        <v>38</v>
      </c>
      <c r="D6" s="55" t="s">
        <v>54</v>
      </c>
      <c r="E6" s="55" t="s">
        <v>70</v>
      </c>
      <c r="F6" s="55" t="s">
        <v>86</v>
      </c>
      <c r="G6" s="55" t="s">
        <v>102</v>
      </c>
      <c r="H6" s="55" t="s">
        <v>118</v>
      </c>
      <c r="I6" s="55" t="s">
        <v>134</v>
      </c>
      <c r="J6" s="55" t="s">
        <v>150</v>
      </c>
      <c r="K6" s="55" t="s">
        <v>166</v>
      </c>
      <c r="L6" s="55" t="s">
        <v>182</v>
      </c>
      <c r="M6" s="55" t="s">
        <v>198</v>
      </c>
      <c r="O6" s="54" t="s">
        <v>852</v>
      </c>
      <c r="P6" s="55" t="s">
        <v>214</v>
      </c>
      <c r="Q6" s="55" t="s">
        <v>230</v>
      </c>
      <c r="R6" s="55" t="s">
        <v>246</v>
      </c>
      <c r="S6" s="55" t="s">
        <v>262</v>
      </c>
      <c r="T6" s="55" t="s">
        <v>278</v>
      </c>
      <c r="U6" s="55" t="s">
        <v>294</v>
      </c>
      <c r="V6" s="55" t="s">
        <v>310</v>
      </c>
      <c r="W6" s="55" t="s">
        <v>326</v>
      </c>
      <c r="X6" s="55" t="s">
        <v>335</v>
      </c>
      <c r="Y6" s="55" t="s">
        <v>350</v>
      </c>
      <c r="Z6" s="55" t="s">
        <v>366</v>
      </c>
      <c r="AA6" s="55"/>
    </row>
    <row r="7">
      <c r="A7" s="54" t="s">
        <v>853</v>
      </c>
      <c r="B7" s="55" t="s">
        <v>24</v>
      </c>
      <c r="C7" s="55" t="s">
        <v>40</v>
      </c>
      <c r="D7" s="55" t="s">
        <v>56</v>
      </c>
      <c r="E7" s="55" t="s">
        <v>72</v>
      </c>
      <c r="F7" s="55" t="s">
        <v>88</v>
      </c>
      <c r="G7" s="55" t="s">
        <v>104</v>
      </c>
      <c r="H7" s="55" t="s">
        <v>120</v>
      </c>
      <c r="I7" s="55" t="s">
        <v>136</v>
      </c>
      <c r="J7" s="55" t="s">
        <v>152</v>
      </c>
      <c r="K7" s="55" t="s">
        <v>168</v>
      </c>
      <c r="L7" s="55" t="s">
        <v>184</v>
      </c>
      <c r="M7" s="55" t="s">
        <v>200</v>
      </c>
      <c r="O7" s="54" t="s">
        <v>853</v>
      </c>
      <c r="P7" s="55" t="s">
        <v>216</v>
      </c>
      <c r="Q7" s="55" t="s">
        <v>232</v>
      </c>
      <c r="R7" s="55" t="s">
        <v>248</v>
      </c>
      <c r="S7" s="55" t="s">
        <v>264</v>
      </c>
      <c r="T7" s="55" t="s">
        <v>280</v>
      </c>
      <c r="U7" s="55" t="s">
        <v>296</v>
      </c>
      <c r="V7" s="55" t="s">
        <v>312</v>
      </c>
      <c r="W7" s="55" t="s">
        <v>328</v>
      </c>
      <c r="X7" s="55" t="s">
        <v>337</v>
      </c>
      <c r="Y7" s="55" t="s">
        <v>352</v>
      </c>
      <c r="Z7" s="55"/>
      <c r="AA7" s="55"/>
    </row>
    <row r="8">
      <c r="A8" s="54" t="s">
        <v>854</v>
      </c>
      <c r="B8" s="55" t="s">
        <v>26</v>
      </c>
      <c r="C8" s="55" t="s">
        <v>42</v>
      </c>
      <c r="D8" s="55" t="s">
        <v>58</v>
      </c>
      <c r="E8" s="55" t="s">
        <v>74</v>
      </c>
      <c r="F8" s="55" t="s">
        <v>90</v>
      </c>
      <c r="G8" s="55" t="s">
        <v>106</v>
      </c>
      <c r="H8" s="55" t="s">
        <v>122</v>
      </c>
      <c r="I8" s="55" t="s">
        <v>138</v>
      </c>
      <c r="J8" s="55" t="s">
        <v>154</v>
      </c>
      <c r="K8" s="55" t="s">
        <v>170</v>
      </c>
      <c r="L8" s="55" t="s">
        <v>186</v>
      </c>
      <c r="M8" s="55" t="s">
        <v>202</v>
      </c>
      <c r="O8" s="54" t="s">
        <v>854</v>
      </c>
      <c r="P8" s="55" t="s">
        <v>218</v>
      </c>
      <c r="Q8" s="55" t="s">
        <v>234</v>
      </c>
      <c r="R8" s="55" t="s">
        <v>250</v>
      </c>
      <c r="S8" s="55" t="s">
        <v>266</v>
      </c>
      <c r="T8" s="55" t="s">
        <v>282</v>
      </c>
      <c r="U8" s="55" t="s">
        <v>298</v>
      </c>
      <c r="V8" s="55" t="s">
        <v>314</v>
      </c>
      <c r="W8" s="55" t="s">
        <v>329</v>
      </c>
      <c r="X8" s="55" t="s">
        <v>338</v>
      </c>
      <c r="Y8" s="55" t="s">
        <v>354</v>
      </c>
      <c r="Z8" s="55"/>
      <c r="AA8" s="55"/>
    </row>
    <row r="9">
      <c r="A9" s="54" t="s">
        <v>855</v>
      </c>
      <c r="B9" s="55" t="s">
        <v>28</v>
      </c>
      <c r="C9" s="55" t="s">
        <v>44</v>
      </c>
      <c r="D9" s="55" t="s">
        <v>60</v>
      </c>
      <c r="E9" s="55" t="s">
        <v>76</v>
      </c>
      <c r="F9" s="55" t="s">
        <v>92</v>
      </c>
      <c r="G9" s="55" t="s">
        <v>108</v>
      </c>
      <c r="H9" s="55" t="s">
        <v>124</v>
      </c>
      <c r="I9" s="55" t="s">
        <v>140</v>
      </c>
      <c r="J9" s="55" t="s">
        <v>156</v>
      </c>
      <c r="K9" s="55" t="s">
        <v>172</v>
      </c>
      <c r="L9" s="55" t="s">
        <v>188</v>
      </c>
      <c r="M9" s="55" t="s">
        <v>204</v>
      </c>
      <c r="O9" s="54" t="s">
        <v>855</v>
      </c>
      <c r="P9" s="55" t="s">
        <v>220</v>
      </c>
      <c r="Q9" s="55" t="s">
        <v>236</v>
      </c>
      <c r="R9" s="55" t="s">
        <v>252</v>
      </c>
      <c r="S9" s="55" t="s">
        <v>268</v>
      </c>
      <c r="T9" s="55" t="s">
        <v>284</v>
      </c>
      <c r="U9" s="55" t="s">
        <v>300</v>
      </c>
      <c r="V9" s="55" t="s">
        <v>316</v>
      </c>
      <c r="W9" s="55" t="s">
        <v>330</v>
      </c>
      <c r="X9" s="55" t="s">
        <v>340</v>
      </c>
      <c r="Y9" s="55" t="s">
        <v>356</v>
      </c>
      <c r="Z9" s="55"/>
      <c r="AA9" s="55"/>
    </row>
    <row r="10">
      <c r="A10" s="54" t="s">
        <v>856</v>
      </c>
      <c r="B10" s="55" t="s">
        <v>30</v>
      </c>
      <c r="C10" s="55" t="s">
        <v>46</v>
      </c>
      <c r="D10" s="55" t="s">
        <v>62</v>
      </c>
      <c r="E10" s="55" t="s">
        <v>78</v>
      </c>
      <c r="F10" s="55" t="s">
        <v>94</v>
      </c>
      <c r="G10" s="55" t="s">
        <v>110</v>
      </c>
      <c r="H10" s="55" t="s">
        <v>126</v>
      </c>
      <c r="I10" s="55" t="s">
        <v>142</v>
      </c>
      <c r="J10" s="55" t="s">
        <v>158</v>
      </c>
      <c r="K10" s="55" t="s">
        <v>174</v>
      </c>
      <c r="L10" s="55" t="s">
        <v>190</v>
      </c>
      <c r="M10" s="55" t="s">
        <v>206</v>
      </c>
      <c r="O10" s="54" t="s">
        <v>856</v>
      </c>
      <c r="P10" s="55" t="s">
        <v>222</v>
      </c>
      <c r="Q10" s="55" t="s">
        <v>238</v>
      </c>
      <c r="R10" s="55" t="s">
        <v>254</v>
      </c>
      <c r="S10" s="55" t="s">
        <v>270</v>
      </c>
      <c r="T10" s="55" t="s">
        <v>286</v>
      </c>
      <c r="U10" s="55" t="s">
        <v>302</v>
      </c>
      <c r="V10" s="55" t="s">
        <v>318</v>
      </c>
      <c r="W10" s="55" t="s">
        <v>331</v>
      </c>
      <c r="X10" s="55" t="s">
        <v>342</v>
      </c>
      <c r="Y10" s="55" t="s">
        <v>358</v>
      </c>
      <c r="Z10" s="55"/>
      <c r="AA10" s="55"/>
    </row>
    <row r="11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</row>
    <row r="12">
      <c r="A12" s="50"/>
      <c r="B12" s="51" t="s">
        <v>857</v>
      </c>
      <c r="F12" s="50"/>
      <c r="G12" s="50"/>
      <c r="H12" s="50"/>
      <c r="I12" s="50"/>
      <c r="J12" s="50"/>
      <c r="K12" s="50"/>
      <c r="L12" s="50"/>
      <c r="M12" s="50"/>
      <c r="O12" s="50"/>
      <c r="P12" s="52" t="s">
        <v>858</v>
      </c>
      <c r="T12" s="50"/>
      <c r="U12" s="50"/>
      <c r="V12" s="50"/>
      <c r="W12" s="50"/>
      <c r="X12" s="50"/>
      <c r="Y12" s="50"/>
      <c r="Z12" s="50"/>
      <c r="AA12" s="50"/>
    </row>
    <row r="13">
      <c r="A13" s="50"/>
      <c r="B13" s="53">
        <v>1.0</v>
      </c>
      <c r="C13" s="53">
        <v>2.0</v>
      </c>
      <c r="D13" s="53">
        <v>3.0</v>
      </c>
      <c r="E13" s="53">
        <v>4.0</v>
      </c>
      <c r="F13" s="53">
        <v>5.0</v>
      </c>
      <c r="G13" s="53">
        <v>6.0</v>
      </c>
      <c r="H13" s="53">
        <v>7.0</v>
      </c>
      <c r="I13" s="53">
        <v>8.0</v>
      </c>
      <c r="J13" s="53">
        <v>9.0</v>
      </c>
      <c r="K13" s="53">
        <v>10.0</v>
      </c>
      <c r="L13" s="53">
        <v>11.0</v>
      </c>
      <c r="M13" s="53">
        <v>12.0</v>
      </c>
      <c r="O13" s="50"/>
      <c r="P13" s="53">
        <v>1.0</v>
      </c>
      <c r="Q13" s="53">
        <v>2.0</v>
      </c>
      <c r="R13" s="53">
        <v>3.0</v>
      </c>
      <c r="S13" s="53">
        <v>4.0</v>
      </c>
      <c r="T13" s="53">
        <v>5.0</v>
      </c>
      <c r="U13" s="53">
        <v>6.0</v>
      </c>
      <c r="V13" s="53">
        <v>7.0</v>
      </c>
      <c r="W13" s="53">
        <v>8.0</v>
      </c>
      <c r="X13" s="53">
        <v>9.0</v>
      </c>
      <c r="Y13" s="53">
        <v>10.0</v>
      </c>
      <c r="Z13" s="53">
        <v>11.0</v>
      </c>
      <c r="AA13" s="53">
        <v>12.0</v>
      </c>
    </row>
    <row r="14">
      <c r="A14" s="54" t="s">
        <v>849</v>
      </c>
      <c r="B14" s="56">
        <v>12.942122186495178</v>
      </c>
      <c r="C14" s="56">
        <v>19.39671273813971</v>
      </c>
      <c r="D14" s="56">
        <v>22.580645161290324</v>
      </c>
      <c r="E14" s="56">
        <v>5.732177263969174</v>
      </c>
      <c r="F14" s="56">
        <v>15.898058252427184</v>
      </c>
      <c r="G14" s="56">
        <v>14.278055754110078</v>
      </c>
      <c r="H14" s="56">
        <v>13.95434462444772</v>
      </c>
      <c r="I14" s="57">
        <v>0.0</v>
      </c>
      <c r="J14" s="56">
        <v>14.11465892597968</v>
      </c>
      <c r="K14" s="57">
        <v>0.0</v>
      </c>
      <c r="L14" s="56">
        <v>17.381919756221432</v>
      </c>
      <c r="M14" s="56">
        <v>18.924665856622113</v>
      </c>
      <c r="O14" s="54" t="s">
        <v>849</v>
      </c>
      <c r="P14" s="56">
        <v>18.24628545700135</v>
      </c>
      <c r="Q14" s="56">
        <v>0.0</v>
      </c>
      <c r="R14" s="56">
        <v>17.65066144047036</v>
      </c>
      <c r="S14" s="56">
        <v>16.816693944353517</v>
      </c>
      <c r="T14" s="57">
        <v>0.0</v>
      </c>
      <c r="U14" s="56">
        <v>13.44375963020031</v>
      </c>
      <c r="V14" s="57">
        <v>0.0</v>
      </c>
      <c r="W14" s="56">
        <v>8.606557377049182</v>
      </c>
      <c r="X14" s="56">
        <v>13.085782366957904</v>
      </c>
      <c r="Y14" s="56">
        <v>8.974358974358974</v>
      </c>
      <c r="Z14" s="56">
        <v>18.59521776259607</v>
      </c>
      <c r="AA14" s="56"/>
    </row>
    <row r="15">
      <c r="A15" s="54" t="s">
        <v>850</v>
      </c>
      <c r="B15" s="56">
        <v>21.963562753036438</v>
      </c>
      <c r="C15" s="56">
        <v>18.775933609958507</v>
      </c>
      <c r="D15" s="56">
        <v>23.319327731092436</v>
      </c>
      <c r="E15" s="57">
        <v>0.0</v>
      </c>
      <c r="F15" s="56">
        <v>14.090909090909092</v>
      </c>
      <c r="G15" s="56">
        <v>20.17219182491149</v>
      </c>
      <c r="H15" s="57">
        <v>0.0</v>
      </c>
      <c r="I15" s="56">
        <v>19.26166794185157</v>
      </c>
      <c r="J15" s="56">
        <v>10.727878211227402</v>
      </c>
      <c r="K15" s="56">
        <v>8.480176211453745</v>
      </c>
      <c r="L15" s="56">
        <v>17.307692307692307</v>
      </c>
      <c r="M15" s="56">
        <v>18.318485523385302</v>
      </c>
      <c r="O15" s="54" t="s">
        <v>850</v>
      </c>
      <c r="P15" s="56">
        <v>12.97113071371291</v>
      </c>
      <c r="Q15" s="56">
        <v>16.477272727272727</v>
      </c>
      <c r="R15" s="57">
        <v>0.0</v>
      </c>
      <c r="S15" s="56">
        <v>17.240041386445938</v>
      </c>
      <c r="T15" s="56">
        <v>20.821727019498606</v>
      </c>
      <c r="U15" s="56">
        <v>0.0</v>
      </c>
      <c r="V15" s="57">
        <v>0.0</v>
      </c>
      <c r="W15" s="56">
        <v>9.787018255578094</v>
      </c>
      <c r="X15" s="56">
        <v>20.192307692307693</v>
      </c>
      <c r="Y15" s="56">
        <v>19.49743213499633</v>
      </c>
      <c r="Z15" s="56">
        <v>21.277915632754343</v>
      </c>
      <c r="AA15" s="56"/>
    </row>
    <row r="16">
      <c r="A16" s="54" t="s">
        <v>851</v>
      </c>
      <c r="B16" s="56">
        <v>23.564593301435405</v>
      </c>
      <c r="C16" s="57">
        <v>0.0</v>
      </c>
      <c r="D16" s="56">
        <v>18.458351504579156</v>
      </c>
      <c r="E16" s="56">
        <v>13.636363636363637</v>
      </c>
      <c r="F16" s="56">
        <v>16.359447004608295</v>
      </c>
      <c r="G16" s="56">
        <v>22.292418772563177</v>
      </c>
      <c r="H16" s="56">
        <v>21.835443037974684</v>
      </c>
      <c r="I16" s="56">
        <v>23.4984984984985</v>
      </c>
      <c r="J16" s="56">
        <v>12.124463519313306</v>
      </c>
      <c r="K16" s="56">
        <v>14.02706656912948</v>
      </c>
      <c r="L16" s="56">
        <v>18.59521776259607</v>
      </c>
      <c r="M16" s="56">
        <v>22.15370018975332</v>
      </c>
      <c r="O16" s="54" t="s">
        <v>851</v>
      </c>
      <c r="P16" s="57">
        <v>0.0</v>
      </c>
      <c r="Q16" s="56">
        <v>17.401215805471125</v>
      </c>
      <c r="R16" s="56">
        <v>13.076311605723372</v>
      </c>
      <c r="S16" s="56">
        <v>13.235294117647058</v>
      </c>
      <c r="T16" s="56">
        <v>17.880873279544375</v>
      </c>
      <c r="U16" s="56">
        <v>9.520123839009287</v>
      </c>
      <c r="V16" s="56">
        <v>10.535197685631632</v>
      </c>
      <c r="W16" s="56">
        <v>15.378447722899296</v>
      </c>
      <c r="X16" s="56">
        <v>18.702770780856422</v>
      </c>
      <c r="Y16" s="57">
        <v>0.0</v>
      </c>
      <c r="Z16" s="56">
        <v>12.623762376237623</v>
      </c>
      <c r="AA16" s="56"/>
    </row>
    <row r="17">
      <c r="A17" s="54" t="s">
        <v>852</v>
      </c>
      <c r="B17" s="56">
        <v>20.798319327731093</v>
      </c>
      <c r="C17" s="57">
        <v>0.0</v>
      </c>
      <c r="D17" s="56">
        <v>14.697802197802199</v>
      </c>
      <c r="E17" s="57">
        <v>0.0</v>
      </c>
      <c r="F17" s="56">
        <v>17.53359880537581</v>
      </c>
      <c r="G17" s="56">
        <v>21.09375</v>
      </c>
      <c r="H17" s="56">
        <v>6.203007518796994</v>
      </c>
      <c r="I17" s="56">
        <v>23.36423118865867</v>
      </c>
      <c r="J17" s="56">
        <v>17.138364779874216</v>
      </c>
      <c r="K17" s="56">
        <v>11.149584487534627</v>
      </c>
      <c r="L17" s="56">
        <v>14.39179632248939</v>
      </c>
      <c r="M17" s="56">
        <v>15.786240786240787</v>
      </c>
      <c r="O17" s="54" t="s">
        <v>852</v>
      </c>
      <c r="P17" s="56">
        <v>11.059479553903346</v>
      </c>
      <c r="Q17" s="56">
        <v>6.036662452591653</v>
      </c>
      <c r="R17" s="56">
        <v>12.745098039215687</v>
      </c>
      <c r="S17" s="56">
        <v>11.760812003530452</v>
      </c>
      <c r="T17" s="56">
        <v>15.335051546391751</v>
      </c>
      <c r="U17" s="56">
        <v>19.738688179586113</v>
      </c>
      <c r="V17" s="56">
        <v>0.0</v>
      </c>
      <c r="W17" s="56">
        <v>13.619119878603946</v>
      </c>
      <c r="X17" s="57">
        <v>0.0</v>
      </c>
      <c r="Y17" s="56">
        <v>20.989304812834224</v>
      </c>
      <c r="Z17" s="56">
        <v>17.95774647887324</v>
      </c>
      <c r="AA17" s="56"/>
    </row>
    <row r="18">
      <c r="A18" s="54" t="s">
        <v>853</v>
      </c>
      <c r="B18" s="56">
        <v>23.2311320754717</v>
      </c>
      <c r="C18" s="56">
        <v>21.3768115942029</v>
      </c>
      <c r="D18" s="56">
        <v>16.477272727272727</v>
      </c>
      <c r="E18" s="56">
        <v>20.575221238938052</v>
      </c>
      <c r="F18" s="56">
        <v>20.192307692307693</v>
      </c>
      <c r="G18" s="56">
        <v>20.575221238938052</v>
      </c>
      <c r="H18" s="57">
        <v>0.0</v>
      </c>
      <c r="I18" s="56">
        <v>22.427101200686106</v>
      </c>
      <c r="J18" s="56">
        <v>11.74911660777385</v>
      </c>
      <c r="K18" s="56">
        <v>22.058823529411764</v>
      </c>
      <c r="L18" s="56">
        <v>16.568296795952783</v>
      </c>
      <c r="M18" s="56">
        <v>20.384615384615383</v>
      </c>
      <c r="O18" s="54" t="s">
        <v>853</v>
      </c>
      <c r="P18" s="56">
        <v>17.53731343283582</v>
      </c>
      <c r="Q18" s="57">
        <v>0.0</v>
      </c>
      <c r="R18" s="56">
        <v>11.945169712793735</v>
      </c>
      <c r="S18" s="56">
        <v>16.379310344827587</v>
      </c>
      <c r="T18" s="56">
        <v>16.044776119402986</v>
      </c>
      <c r="U18" s="56">
        <v>12.623762376237623</v>
      </c>
      <c r="V18" s="56">
        <v>17.04244031830239</v>
      </c>
      <c r="W18" s="56">
        <v>9.848484848484848</v>
      </c>
      <c r="X18" s="56">
        <v>16.991457554725038</v>
      </c>
      <c r="Y18" s="57">
        <v>0.0</v>
      </c>
      <c r="Z18" s="56"/>
      <c r="AA18" s="56"/>
    </row>
    <row r="19">
      <c r="A19" s="54" t="s">
        <v>854</v>
      </c>
      <c r="B19" s="56">
        <v>16.20234604105572</v>
      </c>
      <c r="C19" s="56">
        <v>21.86847599164927</v>
      </c>
      <c r="D19" s="56">
        <v>12.844408427876823</v>
      </c>
      <c r="E19" s="56">
        <v>14.035087719298247</v>
      </c>
      <c r="F19" s="56">
        <v>11.595174262734586</v>
      </c>
      <c r="G19" s="56">
        <v>21.314496314496314</v>
      </c>
      <c r="H19" s="56">
        <v>16.913746630727765</v>
      </c>
      <c r="I19" s="56">
        <v>11.535008976660682</v>
      </c>
      <c r="J19" s="57">
        <v>0.0</v>
      </c>
      <c r="K19" s="56">
        <v>18.246285457001353</v>
      </c>
      <c r="L19" s="56">
        <v>16.587212563095907</v>
      </c>
      <c r="M19" s="56">
        <v>19.875298940895114</v>
      </c>
      <c r="O19" s="54" t="s">
        <v>854</v>
      </c>
      <c r="P19" s="56">
        <v>0.0</v>
      </c>
      <c r="Q19" s="56">
        <v>15.763546798029557</v>
      </c>
      <c r="R19" s="56">
        <v>16.753710830126444</v>
      </c>
      <c r="S19" s="56">
        <v>8.55263157894737</v>
      </c>
      <c r="T19" s="56">
        <v>17.55213505461768</v>
      </c>
      <c r="U19" s="56">
        <v>21.1439588688946</v>
      </c>
      <c r="V19" s="57">
        <v>0.0</v>
      </c>
      <c r="W19" s="56">
        <v>10.645933014354068</v>
      </c>
      <c r="X19" s="56">
        <v>22.06457925636008</v>
      </c>
      <c r="Y19" s="56">
        <v>16.82561307901907</v>
      </c>
      <c r="Z19" s="56"/>
      <c r="AA19" s="56"/>
    </row>
    <row r="20">
      <c r="A20" s="54" t="s">
        <v>855</v>
      </c>
      <c r="B20" s="56">
        <v>22.487437185929647</v>
      </c>
      <c r="C20" s="56">
        <v>21.402877697841728</v>
      </c>
      <c r="D20" s="56">
        <v>18.82461918484973</v>
      </c>
      <c r="E20" s="57">
        <v>0.0</v>
      </c>
      <c r="F20" s="57">
        <v>0.0</v>
      </c>
      <c r="G20" s="56">
        <v>14.503149055283416</v>
      </c>
      <c r="H20" s="56">
        <v>17.09277807063785</v>
      </c>
      <c r="I20" s="56">
        <v>16.087344028520498</v>
      </c>
      <c r="J20" s="57">
        <v>0.0</v>
      </c>
      <c r="K20" s="56">
        <v>19.360902255639097</v>
      </c>
      <c r="L20" s="56">
        <v>20.934959349593495</v>
      </c>
      <c r="M20" s="57">
        <v>0.0</v>
      </c>
      <c r="O20" s="54" t="s">
        <v>855</v>
      </c>
      <c r="P20" s="56">
        <v>18.147555961626313</v>
      </c>
      <c r="Q20" s="56">
        <v>19.434137291280148</v>
      </c>
      <c r="R20" s="56">
        <v>10.727878211227402</v>
      </c>
      <c r="S20" s="56">
        <v>17.130115424973766</v>
      </c>
      <c r="T20" s="56">
        <v>17.5852694018784</v>
      </c>
      <c r="U20" s="56">
        <v>17.95774647887324</v>
      </c>
      <c r="V20" s="56">
        <v>0.0</v>
      </c>
      <c r="W20" s="56">
        <v>13.15165876777251</v>
      </c>
      <c r="X20" s="56">
        <v>10.941893158388002</v>
      </c>
      <c r="Y20" s="56">
        <v>15.963855421686747</v>
      </c>
      <c r="Z20" s="56"/>
      <c r="AA20" s="57"/>
    </row>
    <row r="21">
      <c r="A21" s="54" t="s">
        <v>856</v>
      </c>
      <c r="B21" s="56">
        <v>17.682926829268293</v>
      </c>
      <c r="C21" s="56">
        <v>18.221870763669227</v>
      </c>
      <c r="D21" s="56">
        <v>19.371482176360225</v>
      </c>
      <c r="E21" s="56">
        <v>20.562130177514792</v>
      </c>
      <c r="F21" s="56">
        <v>18.70805369127517</v>
      </c>
      <c r="G21" s="56">
        <v>12.613542526837325</v>
      </c>
      <c r="H21" s="56">
        <v>20.468277945619334</v>
      </c>
      <c r="I21" s="56">
        <v>22.32142857142857</v>
      </c>
      <c r="J21" s="56">
        <v>19.47717231222386</v>
      </c>
      <c r="K21" s="56">
        <v>18.500866551126517</v>
      </c>
      <c r="L21" s="56">
        <v>17.53359880537581</v>
      </c>
      <c r="M21" s="56">
        <v>21.277915632754343</v>
      </c>
      <c r="O21" s="54" t="s">
        <v>856</v>
      </c>
      <c r="P21" s="56">
        <v>13.575780654988577</v>
      </c>
      <c r="Q21" s="56">
        <v>8.731019522776574</v>
      </c>
      <c r="R21" s="56">
        <v>0.0</v>
      </c>
      <c r="S21" s="56">
        <v>7.954545454545453</v>
      </c>
      <c r="T21" s="56">
        <v>9.042553191489361</v>
      </c>
      <c r="U21" s="57">
        <v>0.0</v>
      </c>
      <c r="V21" s="56">
        <v>5.46875</v>
      </c>
      <c r="W21" s="56">
        <v>7.698961937716263</v>
      </c>
      <c r="X21" s="56">
        <v>16.544532130777903</v>
      </c>
      <c r="Y21" s="56">
        <v>20.192307692307693</v>
      </c>
      <c r="Z21" s="56"/>
      <c r="AA21" s="56"/>
    </row>
    <row r="22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</row>
    <row r="23">
      <c r="A23" s="50"/>
      <c r="B23" s="52" t="s">
        <v>859</v>
      </c>
      <c r="F23" s="50"/>
      <c r="G23" s="50"/>
      <c r="H23" s="50"/>
      <c r="I23" s="50"/>
      <c r="J23" s="50"/>
      <c r="K23" s="50"/>
      <c r="L23" s="50"/>
      <c r="M23" s="50"/>
      <c r="O23" s="50"/>
      <c r="P23" s="52" t="s">
        <v>860</v>
      </c>
      <c r="T23" s="50"/>
      <c r="U23" s="50"/>
      <c r="V23" s="50"/>
      <c r="W23" s="50"/>
      <c r="X23" s="50"/>
      <c r="Y23" s="50"/>
      <c r="Z23" s="50"/>
      <c r="AA23" s="50"/>
    </row>
    <row r="24">
      <c r="A24" s="50"/>
      <c r="B24" s="53">
        <v>1.0</v>
      </c>
      <c r="C24" s="53">
        <v>2.0</v>
      </c>
      <c r="D24" s="53">
        <v>3.0</v>
      </c>
      <c r="E24" s="53">
        <v>4.0</v>
      </c>
      <c r="F24" s="53">
        <v>5.0</v>
      </c>
      <c r="G24" s="53">
        <v>6.0</v>
      </c>
      <c r="H24" s="53">
        <v>7.0</v>
      </c>
      <c r="I24" s="53">
        <v>8.0</v>
      </c>
      <c r="J24" s="53">
        <v>9.0</v>
      </c>
      <c r="K24" s="53">
        <v>10.0</v>
      </c>
      <c r="L24" s="53">
        <v>11.0</v>
      </c>
      <c r="M24" s="53">
        <v>12.0</v>
      </c>
      <c r="O24" s="50"/>
      <c r="P24" s="53">
        <v>1.0</v>
      </c>
      <c r="Q24" s="53">
        <v>2.0</v>
      </c>
      <c r="R24" s="53">
        <v>3.0</v>
      </c>
      <c r="S24" s="53">
        <v>4.0</v>
      </c>
      <c r="T24" s="53">
        <v>5.0</v>
      </c>
      <c r="U24" s="53">
        <v>6.0</v>
      </c>
      <c r="V24" s="53">
        <v>7.0</v>
      </c>
      <c r="W24" s="53">
        <v>8.0</v>
      </c>
      <c r="X24" s="53">
        <v>9.0</v>
      </c>
      <c r="Y24" s="53">
        <v>10.0</v>
      </c>
      <c r="Z24" s="53">
        <v>11.0</v>
      </c>
      <c r="AA24" s="53">
        <v>12.0</v>
      </c>
    </row>
    <row r="25">
      <c r="A25" s="54" t="s">
        <v>849</v>
      </c>
      <c r="B25" s="56">
        <v>12.057877813504822</v>
      </c>
      <c r="C25" s="56">
        <v>5.603287261860291</v>
      </c>
      <c r="D25" s="56">
        <v>2.4193548387096775</v>
      </c>
      <c r="E25" s="56">
        <v>19.267822736030826</v>
      </c>
      <c r="F25" s="56">
        <v>9.101941747572816</v>
      </c>
      <c r="G25" s="56">
        <v>10.721944245889922</v>
      </c>
      <c r="H25" s="56">
        <v>11.04565537555228</v>
      </c>
      <c r="I25" s="57">
        <v>20.0</v>
      </c>
      <c r="J25" s="56">
        <v>10.88534107402032</v>
      </c>
      <c r="K25" s="57">
        <v>20.0</v>
      </c>
      <c r="L25" s="56">
        <v>7.618080243778567</v>
      </c>
      <c r="M25" s="56">
        <v>6.075334143377886</v>
      </c>
      <c r="O25" s="54" t="s">
        <v>849</v>
      </c>
      <c r="P25" s="56">
        <v>6.753714542998649</v>
      </c>
      <c r="Q25" s="57">
        <v>25.0</v>
      </c>
      <c r="R25" s="56">
        <v>7.3493385595296425</v>
      </c>
      <c r="S25" s="56">
        <v>8.183306055646481</v>
      </c>
      <c r="T25" s="57">
        <v>20.0</v>
      </c>
      <c r="U25" s="56">
        <v>11.55624036979969</v>
      </c>
      <c r="V25" s="57">
        <v>20.0</v>
      </c>
      <c r="W25" s="56">
        <v>16.39344262295082</v>
      </c>
      <c r="X25" s="56">
        <v>11.914217633042096</v>
      </c>
      <c r="Y25" s="56">
        <v>16.025641025641026</v>
      </c>
      <c r="Z25" s="56">
        <v>6.4047822374039285</v>
      </c>
      <c r="AA25" s="56"/>
    </row>
    <row r="26">
      <c r="A26" s="54" t="s">
        <v>850</v>
      </c>
      <c r="B26" s="56">
        <v>3.0364372469635628</v>
      </c>
      <c r="C26" s="56">
        <v>6.224066390041494</v>
      </c>
      <c r="D26" s="56">
        <v>1.680672268907563</v>
      </c>
      <c r="E26" s="57">
        <v>20.0</v>
      </c>
      <c r="F26" s="56">
        <v>10.909090909090908</v>
      </c>
      <c r="G26" s="56">
        <v>4.82780817508851</v>
      </c>
      <c r="H26" s="57">
        <v>25.0</v>
      </c>
      <c r="I26" s="56">
        <v>5.738332058148432</v>
      </c>
      <c r="J26" s="56">
        <v>14.272121788772598</v>
      </c>
      <c r="K26" s="56">
        <v>16.519823788546255</v>
      </c>
      <c r="L26" s="56">
        <v>7.6923076923076925</v>
      </c>
      <c r="M26" s="56">
        <v>6.681514476614699</v>
      </c>
      <c r="O26" s="54" t="s">
        <v>850</v>
      </c>
      <c r="P26" s="56">
        <v>12.02886928628709</v>
      </c>
      <c r="Q26" s="56">
        <v>8.522727272727273</v>
      </c>
      <c r="R26" s="57">
        <v>20.0</v>
      </c>
      <c r="S26" s="56">
        <v>7.759958613554061</v>
      </c>
      <c r="T26" s="56">
        <v>4.178272980501393</v>
      </c>
      <c r="U26" s="57">
        <v>25.0</v>
      </c>
      <c r="V26" s="57">
        <v>20.0</v>
      </c>
      <c r="W26" s="56">
        <v>15.212981744421906</v>
      </c>
      <c r="X26" s="56">
        <v>4.8076923076923075</v>
      </c>
      <c r="Y26" s="56">
        <v>5.502567865003668</v>
      </c>
      <c r="Z26" s="56">
        <v>3.722084367245657</v>
      </c>
      <c r="AA26" s="56"/>
    </row>
    <row r="27">
      <c r="A27" s="54" t="s">
        <v>851</v>
      </c>
      <c r="B27" s="56">
        <v>1.4354066985645935</v>
      </c>
      <c r="C27" s="57">
        <v>25.0</v>
      </c>
      <c r="D27" s="56">
        <v>6.541648495420846</v>
      </c>
      <c r="E27" s="56">
        <v>11.363636363636363</v>
      </c>
      <c r="F27" s="56">
        <v>8.640552995391705</v>
      </c>
      <c r="G27" s="56">
        <v>2.7075812274368234</v>
      </c>
      <c r="H27" s="56">
        <v>3.1645569620253164</v>
      </c>
      <c r="I27" s="56">
        <v>1.5015015015015014</v>
      </c>
      <c r="J27" s="56">
        <v>12.875536480686694</v>
      </c>
      <c r="K27" s="56">
        <v>10.97293343087052</v>
      </c>
      <c r="L27" s="56">
        <v>6.4047822374039285</v>
      </c>
      <c r="M27" s="56">
        <v>2.8462998102466797</v>
      </c>
      <c r="O27" s="54" t="s">
        <v>851</v>
      </c>
      <c r="P27" s="57">
        <v>20.0</v>
      </c>
      <c r="Q27" s="56">
        <v>7.598784194528876</v>
      </c>
      <c r="R27" s="56">
        <v>11.923688394276628</v>
      </c>
      <c r="S27" s="56">
        <v>11.764705882352942</v>
      </c>
      <c r="T27" s="56">
        <v>7.119126720455624</v>
      </c>
      <c r="U27" s="56">
        <v>15.479876160990713</v>
      </c>
      <c r="V27" s="56">
        <v>14.464802314368368</v>
      </c>
      <c r="W27" s="56">
        <v>9.621552277100704</v>
      </c>
      <c r="X27" s="56">
        <v>6.297229219143577</v>
      </c>
      <c r="Y27" s="57">
        <v>20.0</v>
      </c>
      <c r="Z27" s="56">
        <v>12.376237623762377</v>
      </c>
      <c r="AA27" s="56"/>
    </row>
    <row r="28">
      <c r="A28" s="54" t="s">
        <v>852</v>
      </c>
      <c r="B28" s="56">
        <v>4.201680672268908</v>
      </c>
      <c r="C28" s="57">
        <v>25.0</v>
      </c>
      <c r="D28" s="56">
        <v>10.302197802197801</v>
      </c>
      <c r="E28" s="57">
        <v>20.0</v>
      </c>
      <c r="F28" s="56">
        <v>7.466401194624189</v>
      </c>
      <c r="G28" s="56">
        <v>3.90625</v>
      </c>
      <c r="H28" s="56">
        <v>18.796992481203006</v>
      </c>
      <c r="I28" s="56">
        <v>1.6357688113413302</v>
      </c>
      <c r="J28" s="56">
        <v>7.861635220125786</v>
      </c>
      <c r="K28" s="56">
        <v>13.850415512465373</v>
      </c>
      <c r="L28" s="56">
        <v>10.60820367751061</v>
      </c>
      <c r="M28" s="56">
        <v>9.213759213759213</v>
      </c>
      <c r="O28" s="54" t="s">
        <v>852</v>
      </c>
      <c r="P28" s="56">
        <v>13.940520446096654</v>
      </c>
      <c r="Q28" s="56">
        <v>18.963337547408347</v>
      </c>
      <c r="R28" s="56">
        <v>12.254901960784313</v>
      </c>
      <c r="S28" s="56">
        <v>13.239187996469548</v>
      </c>
      <c r="T28" s="56">
        <v>9.664948453608249</v>
      </c>
      <c r="U28" s="56">
        <v>5.261311820413889</v>
      </c>
      <c r="V28" s="57">
        <v>25.0</v>
      </c>
      <c r="W28" s="56">
        <v>11.380880121396054</v>
      </c>
      <c r="X28" s="57">
        <v>20.0</v>
      </c>
      <c r="Y28" s="56">
        <v>4.010695187165775</v>
      </c>
      <c r="Z28" s="56">
        <v>7.042253521126761</v>
      </c>
      <c r="AA28" s="56"/>
    </row>
    <row r="29">
      <c r="A29" s="54" t="s">
        <v>853</v>
      </c>
      <c r="B29" s="56">
        <v>1.7688679245283017</v>
      </c>
      <c r="C29" s="56">
        <v>3.6231884057971016</v>
      </c>
      <c r="D29" s="56">
        <v>8.522727272727273</v>
      </c>
      <c r="E29" s="56">
        <v>4.424778761061947</v>
      </c>
      <c r="F29" s="56">
        <v>4.8076923076923075</v>
      </c>
      <c r="G29" s="56">
        <v>4.424778761061947</v>
      </c>
      <c r="H29" s="57">
        <v>20.0</v>
      </c>
      <c r="I29" s="56">
        <v>2.5728987993138936</v>
      </c>
      <c r="J29" s="56">
        <v>13.25088339222615</v>
      </c>
      <c r="K29" s="56">
        <v>2.9411764705882355</v>
      </c>
      <c r="L29" s="56">
        <v>8.431703204047217</v>
      </c>
      <c r="M29" s="56">
        <v>4.615384615384616</v>
      </c>
      <c r="O29" s="54" t="s">
        <v>853</v>
      </c>
      <c r="P29" s="56">
        <v>7.462686567164179</v>
      </c>
      <c r="Q29" s="57">
        <v>20.0</v>
      </c>
      <c r="R29" s="56">
        <v>13.054830287206265</v>
      </c>
      <c r="S29" s="56">
        <v>8.620689655172415</v>
      </c>
      <c r="T29" s="56">
        <v>8.955223880597014</v>
      </c>
      <c r="U29" s="56">
        <v>12.376237623762377</v>
      </c>
      <c r="V29" s="56">
        <v>7.957559681697612</v>
      </c>
      <c r="W29" s="56">
        <v>15.151515151515152</v>
      </c>
      <c r="X29" s="56">
        <v>8.00854244527496</v>
      </c>
      <c r="Y29" s="57">
        <v>20.0</v>
      </c>
      <c r="Z29" s="56"/>
      <c r="AA29" s="56"/>
    </row>
    <row r="30">
      <c r="A30" s="54" t="s">
        <v>854</v>
      </c>
      <c r="B30" s="56">
        <v>8.79765395894428</v>
      </c>
      <c r="C30" s="56">
        <v>3.131524008350731</v>
      </c>
      <c r="D30" s="56">
        <v>12.155591572123177</v>
      </c>
      <c r="E30" s="56">
        <v>10.964912280701753</v>
      </c>
      <c r="F30" s="56">
        <v>13.404825737265414</v>
      </c>
      <c r="G30" s="56">
        <v>3.6855036855036856</v>
      </c>
      <c r="H30" s="56">
        <v>8.086253369272237</v>
      </c>
      <c r="I30" s="56">
        <v>13.464991023339318</v>
      </c>
      <c r="J30" s="57">
        <v>20.0</v>
      </c>
      <c r="K30" s="56">
        <v>6.753714542998648</v>
      </c>
      <c r="L30" s="56">
        <v>8.412787436904093</v>
      </c>
      <c r="M30" s="56">
        <v>5.124701059104885</v>
      </c>
      <c r="O30" s="54" t="s">
        <v>854</v>
      </c>
      <c r="P30" s="57">
        <v>25.0</v>
      </c>
      <c r="Q30" s="56">
        <v>9.236453201970443</v>
      </c>
      <c r="R30" s="56">
        <v>8.246289169873556</v>
      </c>
      <c r="S30" s="56">
        <v>16.44736842105263</v>
      </c>
      <c r="T30" s="56">
        <v>7.447864945382323</v>
      </c>
      <c r="U30" s="56">
        <v>3.856041131105399</v>
      </c>
      <c r="V30" s="57">
        <v>20.0</v>
      </c>
      <c r="W30" s="56">
        <v>14.354066985645932</v>
      </c>
      <c r="X30" s="56">
        <v>2.9354207436399213</v>
      </c>
      <c r="Y30" s="56">
        <v>8.174386920980927</v>
      </c>
      <c r="Z30" s="56"/>
      <c r="AA30" s="56"/>
    </row>
    <row r="31">
      <c r="A31" s="54" t="s">
        <v>855</v>
      </c>
      <c r="B31" s="56">
        <v>2.512562814070352</v>
      </c>
      <c r="C31" s="56">
        <v>3.597122302158273</v>
      </c>
      <c r="D31" s="56">
        <v>6.175380815150269</v>
      </c>
      <c r="E31" s="57">
        <v>20.0</v>
      </c>
      <c r="F31" s="57">
        <v>20.0</v>
      </c>
      <c r="G31" s="56">
        <v>10.496850944716584</v>
      </c>
      <c r="H31" s="56">
        <v>7.9072219293621515</v>
      </c>
      <c r="I31" s="56">
        <v>8.9126559714795</v>
      </c>
      <c r="J31" s="57">
        <v>20.0</v>
      </c>
      <c r="K31" s="56">
        <v>5.639097744360902</v>
      </c>
      <c r="L31" s="56">
        <v>4.065040650406504</v>
      </c>
      <c r="M31" s="57">
        <v>20.0</v>
      </c>
      <c r="O31" s="54" t="s">
        <v>855</v>
      </c>
      <c r="P31" s="56">
        <v>6.8524440383736875</v>
      </c>
      <c r="Q31" s="56">
        <v>5.565862708719852</v>
      </c>
      <c r="R31" s="56">
        <v>14.272121788772598</v>
      </c>
      <c r="S31" s="56">
        <v>7.869884575026233</v>
      </c>
      <c r="T31" s="56">
        <v>7.414730598121601</v>
      </c>
      <c r="U31" s="56">
        <v>7.042253521126761</v>
      </c>
      <c r="V31" s="57">
        <v>25.0</v>
      </c>
      <c r="W31" s="56">
        <v>11.84834123222749</v>
      </c>
      <c r="X31" s="56">
        <v>14.058106841611998</v>
      </c>
      <c r="Y31" s="56">
        <v>9.036144578313253</v>
      </c>
      <c r="Z31" s="56"/>
      <c r="AA31" s="57"/>
    </row>
    <row r="32">
      <c r="A32" s="54" t="s">
        <v>856</v>
      </c>
      <c r="B32" s="56">
        <v>7.317073170731708</v>
      </c>
      <c r="C32" s="56">
        <v>6.778129236330773</v>
      </c>
      <c r="D32" s="56">
        <v>5.6285178236397755</v>
      </c>
      <c r="E32" s="56">
        <v>4.437869822485207</v>
      </c>
      <c r="F32" s="56">
        <v>6.2919463087248335</v>
      </c>
      <c r="G32" s="56">
        <v>12.386457473162675</v>
      </c>
      <c r="H32" s="56">
        <v>4.531722054380665</v>
      </c>
      <c r="I32" s="56">
        <v>2.678571428571429</v>
      </c>
      <c r="J32" s="56">
        <v>5.52282768777614</v>
      </c>
      <c r="K32" s="56">
        <v>6.499133448873483</v>
      </c>
      <c r="L32" s="56">
        <v>7.466401194624191</v>
      </c>
      <c r="M32" s="56">
        <v>3.722084367245657</v>
      </c>
      <c r="O32" s="54" t="s">
        <v>856</v>
      </c>
      <c r="P32" s="56">
        <v>11.424219345011423</v>
      </c>
      <c r="Q32" s="56">
        <v>16.268980477223426</v>
      </c>
      <c r="R32" s="57">
        <v>25.0</v>
      </c>
      <c r="S32" s="56">
        <v>17.045454545454547</v>
      </c>
      <c r="T32" s="56">
        <v>15.957446808510639</v>
      </c>
      <c r="U32" s="57">
        <v>20.0</v>
      </c>
      <c r="V32" s="56">
        <v>19.53125</v>
      </c>
      <c r="W32" s="56">
        <v>17.301038062283737</v>
      </c>
      <c r="X32" s="56">
        <v>8.455467869222097</v>
      </c>
      <c r="Y32" s="56">
        <v>4.8076923076923075</v>
      </c>
      <c r="Z32" s="56"/>
      <c r="AA32" s="56"/>
    </row>
    <row r="34">
      <c r="A34" s="50"/>
      <c r="B34" s="52" t="s">
        <v>861</v>
      </c>
      <c r="E34" s="50"/>
      <c r="F34" s="50"/>
      <c r="G34" s="50"/>
      <c r="H34" s="50"/>
      <c r="I34" s="50"/>
      <c r="J34" s="50"/>
      <c r="K34" s="50"/>
      <c r="L34" s="50"/>
      <c r="M34" s="50"/>
      <c r="O34" s="50"/>
      <c r="P34" s="52" t="s">
        <v>862</v>
      </c>
      <c r="S34" s="50"/>
      <c r="T34" s="50"/>
      <c r="U34" s="50"/>
      <c r="V34" s="50"/>
      <c r="W34" s="50"/>
      <c r="X34" s="50"/>
      <c r="Y34" s="50"/>
      <c r="Z34" s="50"/>
      <c r="AA34" s="50"/>
    </row>
    <row r="35">
      <c r="A35" s="50"/>
      <c r="B35" s="53">
        <v>1.0</v>
      </c>
      <c r="C35" s="53">
        <v>2.0</v>
      </c>
      <c r="D35" s="53">
        <v>3.0</v>
      </c>
      <c r="E35" s="53">
        <v>4.0</v>
      </c>
      <c r="F35" s="53">
        <v>5.0</v>
      </c>
      <c r="G35" s="53">
        <v>6.0</v>
      </c>
      <c r="H35" s="53">
        <v>7.0</v>
      </c>
      <c r="I35" s="53">
        <v>8.0</v>
      </c>
      <c r="J35" s="53">
        <v>9.0</v>
      </c>
      <c r="K35" s="53">
        <v>10.0</v>
      </c>
      <c r="L35" s="53">
        <v>11.0</v>
      </c>
      <c r="M35" s="53">
        <v>12.0</v>
      </c>
      <c r="O35" s="50"/>
      <c r="P35" s="53">
        <v>1.0</v>
      </c>
      <c r="Q35" s="53">
        <v>2.0</v>
      </c>
      <c r="R35" s="53">
        <v>3.0</v>
      </c>
      <c r="S35" s="53">
        <v>4.0</v>
      </c>
      <c r="T35" s="53">
        <v>5.0</v>
      </c>
      <c r="U35" s="53">
        <v>6.0</v>
      </c>
      <c r="V35" s="53">
        <v>7.0</v>
      </c>
      <c r="W35" s="53">
        <v>8.0</v>
      </c>
      <c r="X35" s="53">
        <v>9.0</v>
      </c>
      <c r="Y35" s="53">
        <v>10.0</v>
      </c>
      <c r="Z35" s="53">
        <v>11.0</v>
      </c>
      <c r="AA35" s="53">
        <v>12.0</v>
      </c>
    </row>
    <row r="36">
      <c r="A36" s="54" t="s">
        <v>849</v>
      </c>
      <c r="B36" s="58" t="s">
        <v>409</v>
      </c>
      <c r="C36" s="58" t="s">
        <v>741</v>
      </c>
      <c r="D36" s="58" t="s">
        <v>765</v>
      </c>
      <c r="E36" s="59" t="s">
        <v>750</v>
      </c>
      <c r="F36" s="59" t="s">
        <v>688</v>
      </c>
      <c r="G36" s="59" t="s">
        <v>424</v>
      </c>
      <c r="H36" s="59" t="s">
        <v>653</v>
      </c>
      <c r="I36" s="59" t="s">
        <v>770</v>
      </c>
      <c r="J36" s="59" t="s">
        <v>579</v>
      </c>
      <c r="K36" s="59" t="s">
        <v>571</v>
      </c>
      <c r="L36" s="59" t="s">
        <v>634</v>
      </c>
      <c r="M36" s="59" t="s">
        <v>679</v>
      </c>
      <c r="O36" s="54" t="s">
        <v>849</v>
      </c>
      <c r="P36" s="58">
        <v>302.0</v>
      </c>
      <c r="Q36" s="58" t="s">
        <v>481</v>
      </c>
      <c r="R36" s="58" t="s">
        <v>792</v>
      </c>
      <c r="S36" s="58" t="s">
        <v>603</v>
      </c>
      <c r="T36" s="58" t="s">
        <v>732</v>
      </c>
      <c r="U36" s="58" t="s">
        <v>690</v>
      </c>
      <c r="V36" s="58" t="s">
        <v>743</v>
      </c>
      <c r="W36" s="58" t="s">
        <v>710</v>
      </c>
      <c r="X36" s="58" t="s">
        <v>515</v>
      </c>
      <c r="Y36" s="58" t="s">
        <v>786</v>
      </c>
      <c r="Z36" s="59" t="s">
        <v>420</v>
      </c>
      <c r="AA36" s="55"/>
    </row>
    <row r="37">
      <c r="A37" s="54" t="s">
        <v>850</v>
      </c>
      <c r="B37" s="58" t="s">
        <v>599</v>
      </c>
      <c r="C37" s="60" t="s">
        <v>831</v>
      </c>
      <c r="D37" s="58" t="s">
        <v>595</v>
      </c>
      <c r="E37" s="59" t="s">
        <v>736</v>
      </c>
      <c r="F37" s="59" t="s">
        <v>643</v>
      </c>
      <c r="G37" s="59" t="s">
        <v>502</v>
      </c>
      <c r="H37" s="59" t="s">
        <v>609</v>
      </c>
      <c r="I37" s="59" t="s">
        <v>641</v>
      </c>
      <c r="J37" s="59" t="s">
        <v>523</v>
      </c>
      <c r="K37" s="59" t="s">
        <v>555</v>
      </c>
      <c r="L37" s="59" t="s">
        <v>442</v>
      </c>
      <c r="M37" s="59" t="s">
        <v>466</v>
      </c>
      <c r="O37" s="54" t="s">
        <v>850</v>
      </c>
      <c r="P37" s="58">
        <v>304.0</v>
      </c>
      <c r="Q37" s="58" t="s">
        <v>475</v>
      </c>
      <c r="R37" s="58" t="s">
        <v>810</v>
      </c>
      <c r="S37" s="58" t="s">
        <v>721</v>
      </c>
      <c r="T37" s="58" t="s">
        <v>463</v>
      </c>
      <c r="U37" s="58" t="s">
        <v>676</v>
      </c>
      <c r="V37" s="58" t="s">
        <v>656</v>
      </c>
      <c r="W37" s="58" t="s">
        <v>718</v>
      </c>
      <c r="X37" s="58" t="s">
        <v>591</v>
      </c>
      <c r="Y37" s="58" t="s">
        <v>801</v>
      </c>
      <c r="Z37" s="58">
        <v>299.0</v>
      </c>
      <c r="AA37" s="55"/>
    </row>
    <row r="38">
      <c r="A38" s="54" t="s">
        <v>851</v>
      </c>
      <c r="B38" s="58" t="s">
        <v>452</v>
      </c>
      <c r="C38" s="58" t="s">
        <v>593</v>
      </c>
      <c r="D38" s="58" t="s">
        <v>788</v>
      </c>
      <c r="E38" s="59" t="s">
        <v>672</v>
      </c>
      <c r="F38" s="59" t="s">
        <v>759</v>
      </c>
      <c r="G38" s="59" t="s">
        <v>473</v>
      </c>
      <c r="H38" s="59" t="s">
        <v>706</v>
      </c>
      <c r="I38" s="59" t="s">
        <v>435</v>
      </c>
      <c r="J38" s="59" t="s">
        <v>779</v>
      </c>
      <c r="K38" s="59" t="s">
        <v>559</v>
      </c>
      <c r="L38" s="59" t="s">
        <v>420</v>
      </c>
      <c r="M38" s="59" t="s">
        <v>446</v>
      </c>
      <c r="O38" s="54" t="s">
        <v>851</v>
      </c>
      <c r="P38" s="58">
        <v>307.0</v>
      </c>
      <c r="Q38" s="58" t="s">
        <v>471</v>
      </c>
      <c r="R38" s="58" t="s">
        <v>422</v>
      </c>
      <c r="S38" s="58" t="s">
        <v>583</v>
      </c>
      <c r="T38" s="58" t="s">
        <v>734</v>
      </c>
      <c r="U38" s="58" t="s">
        <v>569</v>
      </c>
      <c r="V38" s="58" t="s">
        <v>682</v>
      </c>
      <c r="W38" s="58" t="s">
        <v>775</v>
      </c>
      <c r="X38" s="58" t="s">
        <v>550</v>
      </c>
      <c r="Y38" s="58" t="s">
        <v>763</v>
      </c>
      <c r="Z38" s="58" t="s">
        <v>611</v>
      </c>
      <c r="AA38" s="55"/>
    </row>
    <row r="39">
      <c r="A39" s="54" t="s">
        <v>852</v>
      </c>
      <c r="B39" s="58" t="s">
        <v>433</v>
      </c>
      <c r="C39" s="58" t="s">
        <v>457</v>
      </c>
      <c r="D39" s="59" t="s">
        <v>418</v>
      </c>
      <c r="E39" s="59" t="s">
        <v>772</v>
      </c>
      <c r="F39" s="59" t="s">
        <v>483</v>
      </c>
      <c r="G39" s="59" t="s">
        <v>500</v>
      </c>
      <c r="H39" s="59" t="s">
        <v>739</v>
      </c>
      <c r="I39" s="59" t="s">
        <v>790</v>
      </c>
      <c r="J39" s="59" t="s">
        <v>581</v>
      </c>
      <c r="K39" s="59" t="s">
        <v>601</v>
      </c>
      <c r="L39" s="59" t="s">
        <v>684</v>
      </c>
      <c r="M39" s="59" t="s">
        <v>663</v>
      </c>
      <c r="O39" s="54" t="s">
        <v>852</v>
      </c>
      <c r="P39" s="58">
        <v>309.0</v>
      </c>
      <c r="Q39" s="58" t="s">
        <v>448</v>
      </c>
      <c r="R39" s="58" t="s">
        <v>521</v>
      </c>
      <c r="S39" s="58" t="s">
        <v>390</v>
      </c>
      <c r="T39" s="58" t="s">
        <v>619</v>
      </c>
      <c r="U39" s="58" t="s">
        <v>625</v>
      </c>
      <c r="V39" s="58" t="s">
        <v>400</v>
      </c>
      <c r="W39" s="58" t="s">
        <v>757</v>
      </c>
      <c r="X39" s="58" t="s">
        <v>553</v>
      </c>
      <c r="Y39" s="58" t="s">
        <v>574</v>
      </c>
      <c r="Z39" s="58" t="s">
        <v>767</v>
      </c>
      <c r="AA39" s="55"/>
    </row>
    <row r="40">
      <c r="A40" s="54" t="s">
        <v>853</v>
      </c>
      <c r="B40" s="55" t="s">
        <v>437</v>
      </c>
      <c r="C40" s="58" t="s">
        <v>588</v>
      </c>
      <c r="D40" s="59" t="s">
        <v>636</v>
      </c>
      <c r="E40" s="59" t="s">
        <v>411</v>
      </c>
      <c r="F40" s="59" t="s">
        <v>729</v>
      </c>
      <c r="G40" s="59" t="s">
        <v>667</v>
      </c>
      <c r="H40" s="59" t="s">
        <v>613</v>
      </c>
      <c r="I40" s="59" t="s">
        <v>670</v>
      </c>
      <c r="J40" s="59" t="s">
        <v>528</v>
      </c>
      <c r="K40" s="59" t="s">
        <v>796</v>
      </c>
      <c r="L40" s="59" t="s">
        <v>404</v>
      </c>
      <c r="M40" s="59" t="s">
        <v>477</v>
      </c>
      <c r="O40" s="54" t="s">
        <v>853</v>
      </c>
      <c r="P40" s="58">
        <v>311.0</v>
      </c>
      <c r="Q40" s="58" t="s">
        <v>557</v>
      </c>
      <c r="R40" s="58" t="s">
        <v>543</v>
      </c>
      <c r="S40" s="58" t="s">
        <v>660</v>
      </c>
      <c r="T40" s="58" t="s">
        <v>539</v>
      </c>
      <c r="U40" s="58" t="s">
        <v>611</v>
      </c>
      <c r="V40" s="58" t="s">
        <v>622</v>
      </c>
      <c r="W40" s="58" t="s">
        <v>455</v>
      </c>
      <c r="X40" s="58" t="s">
        <v>586</v>
      </c>
      <c r="Y40" s="58" t="s">
        <v>512</v>
      </c>
      <c r="Z40" s="55"/>
      <c r="AA40" s="55"/>
    </row>
    <row r="41">
      <c r="A41" s="54" t="s">
        <v>854</v>
      </c>
      <c r="B41" s="58" t="s">
        <v>450</v>
      </c>
      <c r="C41" s="58" t="s">
        <v>487</v>
      </c>
      <c r="D41" s="59" t="s">
        <v>658</v>
      </c>
      <c r="E41" s="59" t="s">
        <v>694</v>
      </c>
      <c r="F41" s="59" t="s">
        <v>752</v>
      </c>
      <c r="G41" s="59" t="s">
        <v>748</v>
      </c>
      <c r="H41" s="59" t="s">
        <v>396</v>
      </c>
      <c r="I41" s="59" t="s">
        <v>485</v>
      </c>
      <c r="J41" s="59" t="s">
        <v>564</v>
      </c>
      <c r="K41" s="59" t="s">
        <v>460</v>
      </c>
      <c r="L41" s="59" t="s">
        <v>704</v>
      </c>
      <c r="M41" s="59" t="s">
        <v>616</v>
      </c>
      <c r="O41" s="54" t="s">
        <v>854</v>
      </c>
      <c r="P41" s="58">
        <v>313.0</v>
      </c>
      <c r="Q41" s="58" t="s">
        <v>533</v>
      </c>
      <c r="R41" s="58" t="s">
        <v>777</v>
      </c>
      <c r="S41" s="58" t="s">
        <v>781</v>
      </c>
      <c r="T41" s="58" t="s">
        <v>784</v>
      </c>
      <c r="U41" s="58" t="s">
        <v>650</v>
      </c>
      <c r="V41" s="58" t="s">
        <v>629</v>
      </c>
      <c r="W41" s="58" t="s">
        <v>813</v>
      </c>
      <c r="X41" s="58" t="s">
        <v>519</v>
      </c>
      <c r="Y41" s="58" t="s">
        <v>536</v>
      </c>
      <c r="Z41" s="55"/>
      <c r="AA41" s="55"/>
    </row>
    <row r="42">
      <c r="A42" s="54" t="s">
        <v>855</v>
      </c>
      <c r="B42" s="58" t="s">
        <v>504</v>
      </c>
      <c r="C42" s="58" t="s">
        <v>805</v>
      </c>
      <c r="D42" s="59" t="s">
        <v>631</v>
      </c>
      <c r="E42" s="59" t="s">
        <v>413</v>
      </c>
      <c r="F42" s="59" t="s">
        <v>498</v>
      </c>
      <c r="G42" s="59" t="s">
        <v>818</v>
      </c>
      <c r="H42" s="59" t="s">
        <v>699</v>
      </c>
      <c r="I42" s="59" t="s">
        <v>665</v>
      </c>
      <c r="J42" s="59" t="s">
        <v>530</v>
      </c>
      <c r="K42" s="59" t="s">
        <v>489</v>
      </c>
      <c r="L42" s="59" t="s">
        <v>444</v>
      </c>
      <c r="M42" s="59" t="s">
        <v>674</v>
      </c>
      <c r="O42" s="54" t="s">
        <v>855</v>
      </c>
      <c r="P42" s="58">
        <v>314.0</v>
      </c>
      <c r="Q42" s="58" t="s">
        <v>562</v>
      </c>
      <c r="R42" s="58" t="s">
        <v>798</v>
      </c>
      <c r="S42" s="58" t="s">
        <v>491</v>
      </c>
      <c r="T42" s="58" t="s">
        <v>440</v>
      </c>
      <c r="U42" s="58" t="s">
        <v>767</v>
      </c>
      <c r="V42" s="58" t="s">
        <v>692</v>
      </c>
      <c r="W42" s="58" t="s">
        <v>816</v>
      </c>
      <c r="X42" s="58" t="s">
        <v>469</v>
      </c>
      <c r="Y42" s="58" t="s">
        <v>567</v>
      </c>
      <c r="Z42" s="55"/>
      <c r="AA42" s="55"/>
    </row>
    <row r="43">
      <c r="A43" s="54" t="s">
        <v>856</v>
      </c>
      <c r="B43" s="58" t="s">
        <v>541</v>
      </c>
      <c r="C43" s="58" t="s">
        <v>715</v>
      </c>
      <c r="D43" s="59" t="s">
        <v>406</v>
      </c>
      <c r="E43" s="59" t="s">
        <v>686</v>
      </c>
      <c r="F43" s="59" t="s">
        <v>607</v>
      </c>
      <c r="G43" s="59" t="s">
        <v>638</v>
      </c>
      <c r="H43" s="59" t="s">
        <v>646</v>
      </c>
      <c r="I43" s="59" t="s">
        <v>479</v>
      </c>
      <c r="J43" s="59" t="s">
        <v>545</v>
      </c>
      <c r="K43" s="59" t="s">
        <v>426</v>
      </c>
      <c r="L43" s="59" t="s">
        <v>431</v>
      </c>
      <c r="M43" s="58">
        <v>299.0</v>
      </c>
      <c r="O43" s="54" t="s">
        <v>856</v>
      </c>
      <c r="P43" s="58">
        <v>318.0</v>
      </c>
      <c r="Q43" s="58" t="s">
        <v>803</v>
      </c>
      <c r="R43" s="58" t="s">
        <v>820</v>
      </c>
      <c r="S43" s="58" t="s">
        <v>547</v>
      </c>
      <c r="T43" s="58" t="s">
        <v>496</v>
      </c>
      <c r="U43" s="58" t="s">
        <v>724</v>
      </c>
      <c r="V43" s="58" t="s">
        <v>701</v>
      </c>
      <c r="W43" s="58" t="s">
        <v>821</v>
      </c>
      <c r="X43" s="58" t="s">
        <v>577</v>
      </c>
      <c r="Y43" s="59" t="s">
        <v>729</v>
      </c>
      <c r="Z43" s="55"/>
      <c r="AA43" s="55"/>
    </row>
  </sheetData>
  <mergeCells count="8">
    <mergeCell ref="B1:D1"/>
    <mergeCell ref="P1:R1"/>
    <mergeCell ref="B12:E12"/>
    <mergeCell ref="P12:S12"/>
    <mergeCell ref="B23:E23"/>
    <mergeCell ref="P23:S23"/>
    <mergeCell ref="B34:D34"/>
    <mergeCell ref="P34:R34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sheetData>
    <row r="1">
      <c r="A1" s="31" t="s">
        <v>822</v>
      </c>
      <c r="B1" s="11" t="s">
        <v>372</v>
      </c>
      <c r="C1" s="11" t="s">
        <v>375</v>
      </c>
      <c r="D1" s="31" t="s">
        <v>863</v>
      </c>
      <c r="E1" s="33" t="s">
        <v>825</v>
      </c>
      <c r="F1" s="31" t="s">
        <v>826</v>
      </c>
      <c r="G1" s="31" t="s">
        <v>864</v>
      </c>
      <c r="H1" s="31" t="s">
        <v>828</v>
      </c>
      <c r="I1" s="31" t="s">
        <v>827</v>
      </c>
    </row>
    <row r="2">
      <c r="A2" s="31" t="s">
        <v>16</v>
      </c>
      <c r="B2" s="16" t="s">
        <v>408</v>
      </c>
      <c r="C2" s="11" t="s">
        <v>409</v>
      </c>
      <c r="D2" s="35">
        <v>12.057877813504822</v>
      </c>
      <c r="E2" s="33">
        <v>50.0</v>
      </c>
      <c r="F2" s="31">
        <v>0.0</v>
      </c>
      <c r="G2" s="61" t="str">
        <f t="shared" ref="G2:G181" si="1">if(isblank(H2),,I2*H2)</f>
        <v/>
      </c>
      <c r="I2" s="35">
        <v>41.46666666666667</v>
      </c>
    </row>
    <row r="3">
      <c r="A3" s="31" t="s">
        <v>18</v>
      </c>
      <c r="B3" s="16" t="s">
        <v>598</v>
      </c>
      <c r="C3" s="11" t="s">
        <v>599</v>
      </c>
      <c r="D3" s="35">
        <v>3.0364372469635628</v>
      </c>
      <c r="E3" s="33">
        <v>20.0</v>
      </c>
      <c r="F3" s="35">
        <f t="shared" ref="F3:F12" si="2">E3-D3</f>
        <v>16.96356275</v>
      </c>
      <c r="G3" s="61">
        <f t="shared" si="1"/>
        <v>2793.333333</v>
      </c>
      <c r="H3" s="35">
        <f t="shared" ref="H3:H8" si="3">if(F3&gt;25,25,F3)</f>
        <v>16.96356275</v>
      </c>
      <c r="I3" s="35">
        <v>164.66666666666666</v>
      </c>
    </row>
    <row r="4">
      <c r="A4" s="31" t="s">
        <v>20</v>
      </c>
      <c r="B4" s="19" t="s">
        <v>451</v>
      </c>
      <c r="C4" s="11" t="s">
        <v>452</v>
      </c>
      <c r="D4" s="35">
        <v>1.4354066985645935</v>
      </c>
      <c r="E4" s="33">
        <v>50.0</v>
      </c>
      <c r="F4" s="35">
        <f t="shared" si="2"/>
        <v>48.5645933</v>
      </c>
      <c r="G4" s="61">
        <f t="shared" si="1"/>
        <v>8708.333333</v>
      </c>
      <c r="H4" s="11">
        <f t="shared" si="3"/>
        <v>25</v>
      </c>
      <c r="I4" s="35">
        <v>348.3333333333333</v>
      </c>
    </row>
    <row r="5">
      <c r="A5" s="31" t="s">
        <v>22</v>
      </c>
      <c r="B5" s="16" t="s">
        <v>432</v>
      </c>
      <c r="C5" s="11" t="s">
        <v>433</v>
      </c>
      <c r="D5" s="35">
        <v>4.201680672268908</v>
      </c>
      <c r="E5" s="33">
        <v>50.0</v>
      </c>
      <c r="F5" s="35">
        <f t="shared" si="2"/>
        <v>45.79831933</v>
      </c>
      <c r="G5" s="61">
        <f t="shared" si="1"/>
        <v>2975</v>
      </c>
      <c r="H5" s="11">
        <f t="shared" si="3"/>
        <v>25</v>
      </c>
      <c r="I5" s="35">
        <v>119.0</v>
      </c>
    </row>
    <row r="6">
      <c r="A6" s="31" t="s">
        <v>24</v>
      </c>
      <c r="B6" s="16" t="s">
        <v>436</v>
      </c>
      <c r="C6" s="31" t="s">
        <v>437</v>
      </c>
      <c r="D6" s="35">
        <v>1.7688679245283017</v>
      </c>
      <c r="E6" s="33">
        <v>50.0</v>
      </c>
      <c r="F6" s="35">
        <f t="shared" si="2"/>
        <v>48.23113208</v>
      </c>
      <c r="G6" s="61">
        <f t="shared" si="1"/>
        <v>7066.666667</v>
      </c>
      <c r="H6" s="11">
        <f t="shared" si="3"/>
        <v>25</v>
      </c>
      <c r="I6" s="35">
        <v>282.6666666666667</v>
      </c>
    </row>
    <row r="7">
      <c r="A7" s="31" t="s">
        <v>26</v>
      </c>
      <c r="B7" s="16" t="s">
        <v>449</v>
      </c>
      <c r="C7" s="11" t="s">
        <v>450</v>
      </c>
      <c r="D7" s="35">
        <v>8.79765395894428</v>
      </c>
      <c r="E7" s="33">
        <v>50.0</v>
      </c>
      <c r="F7" s="35">
        <f t="shared" si="2"/>
        <v>41.20234604</v>
      </c>
      <c r="G7" s="61">
        <f t="shared" si="1"/>
        <v>1420.833333</v>
      </c>
      <c r="H7" s="11">
        <f t="shared" si="3"/>
        <v>25</v>
      </c>
      <c r="I7" s="35">
        <v>56.833333333333336</v>
      </c>
    </row>
    <row r="8">
      <c r="A8" s="31" t="s">
        <v>28</v>
      </c>
      <c r="B8" s="16" t="s">
        <v>503</v>
      </c>
      <c r="C8" s="11" t="s">
        <v>504</v>
      </c>
      <c r="D8" s="35">
        <v>2.512562814070352</v>
      </c>
      <c r="E8" s="33">
        <v>50.0</v>
      </c>
      <c r="F8" s="35">
        <f t="shared" si="2"/>
        <v>47.48743719</v>
      </c>
      <c r="G8" s="61">
        <f t="shared" si="1"/>
        <v>4975</v>
      </c>
      <c r="H8" s="11">
        <f t="shared" si="3"/>
        <v>25</v>
      </c>
      <c r="I8" s="35">
        <v>199.0</v>
      </c>
    </row>
    <row r="9">
      <c r="A9" s="31" t="s">
        <v>30</v>
      </c>
      <c r="B9" s="16" t="s">
        <v>540</v>
      </c>
      <c r="C9" s="11" t="s">
        <v>541</v>
      </c>
      <c r="D9" s="35">
        <v>7.317073170731708</v>
      </c>
      <c r="E9" s="33">
        <v>50.0</v>
      </c>
      <c r="F9" s="35">
        <f t="shared" si="2"/>
        <v>42.68292683</v>
      </c>
      <c r="G9" s="61">
        <f t="shared" si="1"/>
        <v>1366.666667</v>
      </c>
      <c r="H9" s="62">
        <v>20.0</v>
      </c>
      <c r="I9" s="35">
        <v>68.33333333333333</v>
      </c>
    </row>
    <row r="10">
      <c r="A10" s="31" t="s">
        <v>32</v>
      </c>
      <c r="B10" s="19" t="s">
        <v>740</v>
      </c>
      <c r="C10" s="11" t="s">
        <v>741</v>
      </c>
      <c r="D10" s="35">
        <v>5.603287261860291</v>
      </c>
      <c r="E10" s="33">
        <v>50.0</v>
      </c>
      <c r="F10" s="35">
        <f t="shared" si="2"/>
        <v>44.39671274</v>
      </c>
      <c r="G10" s="61">
        <f t="shared" si="1"/>
        <v>1784.666667</v>
      </c>
      <c r="H10" s="62">
        <v>20.0</v>
      </c>
      <c r="I10" s="35">
        <v>89.23333333333335</v>
      </c>
    </row>
    <row r="11">
      <c r="A11" s="31" t="s">
        <v>34</v>
      </c>
      <c r="B11" s="19" t="s">
        <v>760</v>
      </c>
      <c r="C11" s="36" t="s">
        <v>831</v>
      </c>
      <c r="D11" s="35">
        <v>6.224066390041494</v>
      </c>
      <c r="E11" s="33">
        <v>50.0</v>
      </c>
      <c r="F11" s="35">
        <f t="shared" si="2"/>
        <v>43.77593361</v>
      </c>
      <c r="G11" s="61">
        <f t="shared" si="1"/>
        <v>2008.333333</v>
      </c>
      <c r="H11" s="11">
        <f t="shared" ref="H11:H12" si="4">if(F11&gt;25,25,F11)</f>
        <v>25</v>
      </c>
      <c r="I11" s="35">
        <v>80.33333333333333</v>
      </c>
    </row>
    <row r="12">
      <c r="A12" s="31" t="s">
        <v>36</v>
      </c>
      <c r="B12" s="19" t="s">
        <v>592</v>
      </c>
      <c r="C12" s="11" t="s">
        <v>593</v>
      </c>
      <c r="D12" s="35">
        <v>25.0</v>
      </c>
      <c r="E12" s="33">
        <v>50.0</v>
      </c>
      <c r="F12" s="35">
        <f t="shared" si="2"/>
        <v>25</v>
      </c>
      <c r="G12" s="61">
        <f t="shared" si="1"/>
        <v>440.8333333</v>
      </c>
      <c r="H12" s="39">
        <f t="shared" si="4"/>
        <v>25</v>
      </c>
      <c r="I12" s="35">
        <v>17.633333333333333</v>
      </c>
    </row>
    <row r="13">
      <c r="A13" s="31" t="s">
        <v>38</v>
      </c>
      <c r="B13" s="16" t="s">
        <v>456</v>
      </c>
      <c r="C13" s="11" t="s">
        <v>457</v>
      </c>
      <c r="D13" s="35">
        <v>25.0</v>
      </c>
      <c r="E13" s="33">
        <v>50.0</v>
      </c>
      <c r="F13" s="31">
        <v>0.0</v>
      </c>
      <c r="G13" s="61" t="str">
        <f t="shared" si="1"/>
        <v/>
      </c>
      <c r="H13" s="39"/>
      <c r="I13" s="35">
        <v>24.233333333333334</v>
      </c>
    </row>
    <row r="14">
      <c r="A14" s="31" t="s">
        <v>40</v>
      </c>
      <c r="B14" s="19" t="s">
        <v>587</v>
      </c>
      <c r="C14" s="11" t="s">
        <v>588</v>
      </c>
      <c r="D14" s="35">
        <v>3.6231884057971016</v>
      </c>
      <c r="E14" s="33">
        <v>50.0</v>
      </c>
      <c r="F14" s="35">
        <f t="shared" ref="F14:F74" si="5">E14-D14</f>
        <v>46.37681159</v>
      </c>
      <c r="G14" s="61">
        <f t="shared" si="1"/>
        <v>3450</v>
      </c>
      <c r="H14" s="11">
        <f t="shared" ref="H14:H26" si="6">if(F14&gt;25,25,F14)</f>
        <v>25</v>
      </c>
      <c r="I14" s="35">
        <v>138.0</v>
      </c>
    </row>
    <row r="15">
      <c r="A15" s="31" t="s">
        <v>42</v>
      </c>
      <c r="B15" s="19" t="s">
        <v>486</v>
      </c>
      <c r="C15" s="11" t="s">
        <v>487</v>
      </c>
      <c r="D15" s="35">
        <v>3.131524008350731</v>
      </c>
      <c r="E15" s="33">
        <v>50.0</v>
      </c>
      <c r="F15" s="35">
        <f t="shared" si="5"/>
        <v>46.86847599</v>
      </c>
      <c r="G15" s="61">
        <f t="shared" si="1"/>
        <v>3991.666667</v>
      </c>
      <c r="H15" s="11">
        <f t="shared" si="6"/>
        <v>25</v>
      </c>
      <c r="I15" s="35">
        <v>159.66666666666666</v>
      </c>
    </row>
    <row r="16">
      <c r="A16" s="31" t="s">
        <v>44</v>
      </c>
      <c r="B16" s="19" t="s">
        <v>804</v>
      </c>
      <c r="C16" s="11" t="s">
        <v>805</v>
      </c>
      <c r="D16" s="35">
        <v>3.597122302158273</v>
      </c>
      <c r="E16" s="33">
        <v>50.0</v>
      </c>
      <c r="F16" s="35">
        <f t="shared" si="5"/>
        <v>46.4028777</v>
      </c>
      <c r="G16" s="61">
        <f t="shared" si="1"/>
        <v>3475</v>
      </c>
      <c r="H16" s="11">
        <f t="shared" si="6"/>
        <v>25</v>
      </c>
      <c r="I16" s="35">
        <v>139.0</v>
      </c>
    </row>
    <row r="17">
      <c r="A17" s="31" t="s">
        <v>46</v>
      </c>
      <c r="B17" s="16" t="s">
        <v>714</v>
      </c>
      <c r="C17" s="11" t="s">
        <v>715</v>
      </c>
      <c r="D17" s="35">
        <v>6.778129236330773</v>
      </c>
      <c r="E17" s="33">
        <v>50.0</v>
      </c>
      <c r="F17" s="35">
        <f t="shared" si="5"/>
        <v>43.22187076</v>
      </c>
      <c r="G17" s="61">
        <f t="shared" si="1"/>
        <v>1844.166667</v>
      </c>
      <c r="H17" s="11">
        <f t="shared" si="6"/>
        <v>25</v>
      </c>
      <c r="I17" s="35">
        <v>73.76666666666667</v>
      </c>
    </row>
    <row r="18">
      <c r="A18" s="31" t="s">
        <v>48</v>
      </c>
      <c r="B18" s="16" t="s">
        <v>764</v>
      </c>
      <c r="C18" s="11" t="s">
        <v>765</v>
      </c>
      <c r="D18" s="35">
        <v>2.4193548387096775</v>
      </c>
      <c r="E18" s="33">
        <v>50.0</v>
      </c>
      <c r="F18" s="35">
        <f t="shared" si="5"/>
        <v>47.58064516</v>
      </c>
      <c r="G18" s="61">
        <f t="shared" si="1"/>
        <v>5166.666667</v>
      </c>
      <c r="H18" s="11">
        <f t="shared" si="6"/>
        <v>25</v>
      </c>
      <c r="I18" s="35">
        <v>206.66666666666666</v>
      </c>
    </row>
    <row r="19">
      <c r="A19" s="31" t="s">
        <v>50</v>
      </c>
      <c r="B19" s="19" t="s">
        <v>594</v>
      </c>
      <c r="C19" s="11" t="s">
        <v>595</v>
      </c>
      <c r="D19" s="35">
        <v>1.680672268907563</v>
      </c>
      <c r="E19" s="33">
        <v>50.0</v>
      </c>
      <c r="F19" s="35">
        <f t="shared" si="5"/>
        <v>48.31932773</v>
      </c>
      <c r="G19" s="61">
        <f t="shared" si="1"/>
        <v>7437.5</v>
      </c>
      <c r="H19" s="11">
        <f t="shared" si="6"/>
        <v>25</v>
      </c>
      <c r="I19" s="35">
        <v>297.5</v>
      </c>
    </row>
    <row r="20">
      <c r="A20" s="31" t="s">
        <v>52</v>
      </c>
      <c r="B20" s="16" t="s">
        <v>787</v>
      </c>
      <c r="C20" s="11" t="s">
        <v>788</v>
      </c>
      <c r="D20" s="35">
        <v>6.541648495420846</v>
      </c>
      <c r="E20" s="33">
        <v>20.0</v>
      </c>
      <c r="F20" s="35">
        <f t="shared" si="5"/>
        <v>13.4583515</v>
      </c>
      <c r="G20" s="61">
        <f t="shared" si="1"/>
        <v>1028.666667</v>
      </c>
      <c r="H20" s="35">
        <f t="shared" si="6"/>
        <v>13.4583515</v>
      </c>
      <c r="I20" s="35">
        <v>76.43333333333334</v>
      </c>
    </row>
    <row r="21">
      <c r="A21" s="31" t="s">
        <v>54</v>
      </c>
      <c r="B21" s="16" t="s">
        <v>416</v>
      </c>
      <c r="C21" s="16" t="s">
        <v>418</v>
      </c>
      <c r="D21" s="35">
        <v>10.302197802197801</v>
      </c>
      <c r="E21" s="33">
        <v>20.0</v>
      </c>
      <c r="F21" s="35">
        <f t="shared" si="5"/>
        <v>9.697802198</v>
      </c>
      <c r="G21" s="61">
        <f t="shared" si="1"/>
        <v>470.6666667</v>
      </c>
      <c r="H21" s="35">
        <f t="shared" si="6"/>
        <v>9.697802198</v>
      </c>
      <c r="I21" s="35">
        <v>48.53333333333334</v>
      </c>
    </row>
    <row r="22">
      <c r="A22" s="31" t="s">
        <v>56</v>
      </c>
      <c r="B22" s="19" t="s">
        <v>635</v>
      </c>
      <c r="C22" s="16" t="s">
        <v>636</v>
      </c>
      <c r="D22" s="35">
        <v>8.522727272727273</v>
      </c>
      <c r="E22" s="33">
        <v>50.0</v>
      </c>
      <c r="F22" s="35">
        <f t="shared" si="5"/>
        <v>41.47727273</v>
      </c>
      <c r="G22" s="61">
        <f t="shared" si="1"/>
        <v>1466.666667</v>
      </c>
      <c r="H22" s="11">
        <f t="shared" si="6"/>
        <v>25</v>
      </c>
      <c r="I22" s="35">
        <v>58.666666666666664</v>
      </c>
    </row>
    <row r="23">
      <c r="A23" s="31" t="s">
        <v>58</v>
      </c>
      <c r="B23" s="19" t="s">
        <v>657</v>
      </c>
      <c r="C23" s="16" t="s">
        <v>658</v>
      </c>
      <c r="D23" s="35">
        <v>12.155591572123177</v>
      </c>
      <c r="E23" s="33">
        <v>20.0</v>
      </c>
      <c r="F23" s="35">
        <f t="shared" si="5"/>
        <v>7.844408428</v>
      </c>
      <c r="G23" s="61">
        <f t="shared" si="1"/>
        <v>322.6666667</v>
      </c>
      <c r="H23" s="35">
        <f t="shared" si="6"/>
        <v>7.844408428</v>
      </c>
      <c r="I23" s="35">
        <v>41.13333333333333</v>
      </c>
    </row>
    <row r="24">
      <c r="A24" s="31" t="s">
        <v>60</v>
      </c>
      <c r="B24" s="19" t="s">
        <v>630</v>
      </c>
      <c r="C24" s="16" t="s">
        <v>631</v>
      </c>
      <c r="D24" s="35">
        <v>6.175380815150269</v>
      </c>
      <c r="E24" s="33">
        <v>20.0</v>
      </c>
      <c r="F24" s="35">
        <f t="shared" si="5"/>
        <v>13.82461918</v>
      </c>
      <c r="G24" s="61">
        <f t="shared" si="1"/>
        <v>1119.333333</v>
      </c>
      <c r="H24" s="35">
        <f t="shared" si="6"/>
        <v>13.82461918</v>
      </c>
      <c r="I24" s="35">
        <v>80.96666666666665</v>
      </c>
    </row>
    <row r="25">
      <c r="A25" s="31" t="s">
        <v>62</v>
      </c>
      <c r="B25" s="16" t="s">
        <v>405</v>
      </c>
      <c r="C25" s="16" t="s">
        <v>406</v>
      </c>
      <c r="D25" s="35">
        <v>5.6285178236397755</v>
      </c>
      <c r="E25" s="33">
        <v>50.0</v>
      </c>
      <c r="F25" s="35">
        <f t="shared" si="5"/>
        <v>44.37148218</v>
      </c>
      <c r="G25" s="61">
        <f t="shared" si="1"/>
        <v>2220.833333</v>
      </c>
      <c r="H25" s="11">
        <f t="shared" si="6"/>
        <v>25</v>
      </c>
      <c r="I25" s="35">
        <v>88.83333333333333</v>
      </c>
    </row>
    <row r="26">
      <c r="A26" s="31" t="s">
        <v>64</v>
      </c>
      <c r="B26" s="16" t="s">
        <v>749</v>
      </c>
      <c r="C26" s="16" t="s">
        <v>750</v>
      </c>
      <c r="D26" s="35">
        <v>19.267822736030826</v>
      </c>
      <c r="E26" s="33">
        <v>50.0</v>
      </c>
      <c r="F26" s="35">
        <f t="shared" si="5"/>
        <v>30.73217726</v>
      </c>
      <c r="G26" s="61">
        <f t="shared" si="1"/>
        <v>598.3333333</v>
      </c>
      <c r="H26" s="11">
        <f t="shared" si="6"/>
        <v>25</v>
      </c>
      <c r="I26" s="35">
        <v>23.933333333333337</v>
      </c>
    </row>
    <row r="27">
      <c r="A27" s="31" t="s">
        <v>66</v>
      </c>
      <c r="B27" s="16" t="s">
        <v>735</v>
      </c>
      <c r="C27" s="16" t="s">
        <v>736</v>
      </c>
      <c r="D27" s="35">
        <v>20.0</v>
      </c>
      <c r="E27" s="33">
        <v>20.0</v>
      </c>
      <c r="F27" s="35">
        <f t="shared" si="5"/>
        <v>0</v>
      </c>
      <c r="G27" s="61" t="str">
        <f t="shared" si="1"/>
        <v/>
      </c>
      <c r="I27" s="35">
        <v>7.6499999999999995</v>
      </c>
    </row>
    <row r="28">
      <c r="A28" s="31" t="s">
        <v>68</v>
      </c>
      <c r="B28" s="16" t="s">
        <v>671</v>
      </c>
      <c r="C28" s="16" t="s">
        <v>672</v>
      </c>
      <c r="D28" s="35">
        <v>11.363636363636363</v>
      </c>
      <c r="E28" s="33">
        <v>20.0</v>
      </c>
      <c r="F28" s="35">
        <f t="shared" si="5"/>
        <v>8.636363636</v>
      </c>
      <c r="G28" s="61">
        <f t="shared" si="1"/>
        <v>380</v>
      </c>
      <c r="H28" s="35">
        <f>if(F28&gt;25,25,F28)</f>
        <v>8.636363636</v>
      </c>
      <c r="I28" s="35">
        <v>44.0</v>
      </c>
    </row>
    <row r="29">
      <c r="A29" s="31" t="s">
        <v>70</v>
      </c>
      <c r="B29" s="16" t="s">
        <v>771</v>
      </c>
      <c r="C29" s="16" t="s">
        <v>772</v>
      </c>
      <c r="D29" s="35">
        <v>20.0</v>
      </c>
      <c r="E29" s="33">
        <v>20.0</v>
      </c>
      <c r="F29" s="35">
        <f t="shared" si="5"/>
        <v>0</v>
      </c>
      <c r="G29" s="61" t="str">
        <f t="shared" si="1"/>
        <v/>
      </c>
      <c r="I29" s="35">
        <v>14.4</v>
      </c>
    </row>
    <row r="30">
      <c r="A30" s="31" t="s">
        <v>72</v>
      </c>
      <c r="B30" s="16" t="s">
        <v>410</v>
      </c>
      <c r="C30" s="16" t="s">
        <v>411</v>
      </c>
      <c r="D30" s="35">
        <v>4.424778761061947</v>
      </c>
      <c r="E30" s="33">
        <v>20.0</v>
      </c>
      <c r="F30" s="35">
        <f t="shared" si="5"/>
        <v>15.57522124</v>
      </c>
      <c r="G30" s="61">
        <f t="shared" si="1"/>
        <v>1760</v>
      </c>
      <c r="H30" s="35">
        <f t="shared" ref="H30:H31" si="7">if(F30&gt;25,25,F30)</f>
        <v>15.57522124</v>
      </c>
      <c r="I30" s="35">
        <v>113.0</v>
      </c>
    </row>
    <row r="31">
      <c r="A31" s="31" t="s">
        <v>74</v>
      </c>
      <c r="B31" s="19" t="s">
        <v>693</v>
      </c>
      <c r="C31" s="16" t="s">
        <v>694</v>
      </c>
      <c r="D31" s="35">
        <v>10.964912280701753</v>
      </c>
      <c r="E31" s="33">
        <v>20.0</v>
      </c>
      <c r="F31" s="35">
        <f t="shared" si="5"/>
        <v>9.035087719</v>
      </c>
      <c r="G31" s="61">
        <f t="shared" si="1"/>
        <v>412</v>
      </c>
      <c r="H31" s="35">
        <f t="shared" si="7"/>
        <v>9.035087719</v>
      </c>
      <c r="I31" s="35">
        <v>45.6</v>
      </c>
    </row>
    <row r="32">
      <c r="A32" s="31" t="s">
        <v>76</v>
      </c>
      <c r="B32" s="16" t="s">
        <v>412</v>
      </c>
      <c r="C32" s="16" t="s">
        <v>413</v>
      </c>
      <c r="D32" s="35">
        <v>20.0</v>
      </c>
      <c r="E32" s="33">
        <v>20.0</v>
      </c>
      <c r="F32" s="35">
        <f t="shared" si="5"/>
        <v>0</v>
      </c>
      <c r="G32" s="61" t="str">
        <f t="shared" si="1"/>
        <v/>
      </c>
      <c r="I32" s="35">
        <v>14.866666666666665</v>
      </c>
    </row>
    <row r="33">
      <c r="A33" s="31" t="s">
        <v>78</v>
      </c>
      <c r="B33" s="16" t="s">
        <v>685</v>
      </c>
      <c r="C33" s="16" t="s">
        <v>686</v>
      </c>
      <c r="D33" s="35">
        <v>4.437869822485207</v>
      </c>
      <c r="E33" s="33">
        <v>20.0</v>
      </c>
      <c r="F33" s="35">
        <f t="shared" si="5"/>
        <v>15.56213018</v>
      </c>
      <c r="G33" s="61">
        <f t="shared" si="1"/>
        <v>1753.333333</v>
      </c>
      <c r="H33" s="35">
        <f t="shared" ref="H33:H39" si="8">if(F33&gt;25,25,F33)</f>
        <v>15.56213018</v>
      </c>
      <c r="I33" s="35">
        <v>112.66666666666667</v>
      </c>
    </row>
    <row r="34">
      <c r="A34" s="31" t="s">
        <v>80</v>
      </c>
      <c r="B34" s="16" t="s">
        <v>687</v>
      </c>
      <c r="C34" s="16" t="s">
        <v>688</v>
      </c>
      <c r="D34" s="35">
        <v>9.101941747572816</v>
      </c>
      <c r="E34" s="33">
        <v>20.0</v>
      </c>
      <c r="F34" s="35">
        <f t="shared" si="5"/>
        <v>10.89805825</v>
      </c>
      <c r="G34" s="61">
        <f t="shared" si="1"/>
        <v>598.6666667</v>
      </c>
      <c r="H34" s="35">
        <f t="shared" si="8"/>
        <v>10.89805825</v>
      </c>
      <c r="I34" s="35">
        <v>54.93333333333333</v>
      </c>
    </row>
    <row r="35">
      <c r="A35" s="31" t="s">
        <v>82</v>
      </c>
      <c r="B35" s="16" t="s">
        <v>642</v>
      </c>
      <c r="C35" s="16" t="s">
        <v>643</v>
      </c>
      <c r="D35" s="35">
        <v>10.909090909090908</v>
      </c>
      <c r="E35" s="33">
        <v>20.0</v>
      </c>
      <c r="F35" s="35">
        <f t="shared" si="5"/>
        <v>9.090909091</v>
      </c>
      <c r="G35" s="61">
        <f t="shared" si="1"/>
        <v>416.6666667</v>
      </c>
      <c r="H35" s="35">
        <f t="shared" si="8"/>
        <v>9.090909091</v>
      </c>
      <c r="I35" s="35">
        <v>45.833333333333336</v>
      </c>
    </row>
    <row r="36">
      <c r="A36" s="31" t="s">
        <v>84</v>
      </c>
      <c r="B36" s="16" t="s">
        <v>758</v>
      </c>
      <c r="C36" s="16" t="s">
        <v>759</v>
      </c>
      <c r="D36" s="35">
        <v>8.640552995391705</v>
      </c>
      <c r="E36" s="33">
        <v>20.0</v>
      </c>
      <c r="F36" s="35">
        <f t="shared" si="5"/>
        <v>11.359447</v>
      </c>
      <c r="G36" s="61">
        <f t="shared" si="1"/>
        <v>657.3333333</v>
      </c>
      <c r="H36" s="35">
        <f t="shared" si="8"/>
        <v>11.359447</v>
      </c>
      <c r="I36" s="35">
        <v>57.86666666666667</v>
      </c>
    </row>
    <row r="37">
      <c r="A37" s="31" t="s">
        <v>86</v>
      </c>
      <c r="B37" s="16" t="s">
        <v>482</v>
      </c>
      <c r="C37" s="16" t="s">
        <v>483</v>
      </c>
      <c r="D37" s="35">
        <v>7.466401194624189</v>
      </c>
      <c r="E37" s="33">
        <v>20.0</v>
      </c>
      <c r="F37" s="35">
        <f t="shared" si="5"/>
        <v>12.53359881</v>
      </c>
      <c r="G37" s="61">
        <f t="shared" si="1"/>
        <v>839.3333333</v>
      </c>
      <c r="H37" s="35">
        <f t="shared" si="8"/>
        <v>12.53359881</v>
      </c>
      <c r="I37" s="35">
        <v>66.96666666666668</v>
      </c>
    </row>
    <row r="38">
      <c r="A38" s="31" t="s">
        <v>88</v>
      </c>
      <c r="B38" s="16" t="s">
        <v>727</v>
      </c>
      <c r="C38" s="16" t="s">
        <v>729</v>
      </c>
      <c r="D38" s="35">
        <v>4.8076923076923075</v>
      </c>
      <c r="E38" s="33">
        <v>20.0</v>
      </c>
      <c r="F38" s="35">
        <f t="shared" si="5"/>
        <v>15.19230769</v>
      </c>
      <c r="G38" s="61">
        <f t="shared" si="1"/>
        <v>1580</v>
      </c>
      <c r="H38" s="35">
        <f t="shared" si="8"/>
        <v>15.19230769</v>
      </c>
      <c r="I38" s="35">
        <v>104.0</v>
      </c>
    </row>
    <row r="39">
      <c r="A39" s="31" t="s">
        <v>90</v>
      </c>
      <c r="B39" s="16" t="s">
        <v>751</v>
      </c>
      <c r="C39" s="16" t="s">
        <v>752</v>
      </c>
      <c r="D39" s="35">
        <v>13.404825737265414</v>
      </c>
      <c r="E39" s="33">
        <v>20.0</v>
      </c>
      <c r="F39" s="35">
        <f t="shared" si="5"/>
        <v>6.595174263</v>
      </c>
      <c r="G39" s="61">
        <f t="shared" si="1"/>
        <v>246</v>
      </c>
      <c r="H39" s="35">
        <f t="shared" si="8"/>
        <v>6.595174263</v>
      </c>
      <c r="I39" s="35">
        <v>37.300000000000004</v>
      </c>
    </row>
    <row r="40">
      <c r="A40" s="31" t="s">
        <v>92</v>
      </c>
      <c r="B40" s="16" t="s">
        <v>497</v>
      </c>
      <c r="C40" s="16" t="s">
        <v>498</v>
      </c>
      <c r="D40" s="35">
        <v>20.0</v>
      </c>
      <c r="E40" s="33">
        <v>20.0</v>
      </c>
      <c r="F40" s="35">
        <f t="shared" si="5"/>
        <v>0</v>
      </c>
      <c r="G40" s="61" t="str">
        <f t="shared" si="1"/>
        <v/>
      </c>
      <c r="I40" s="35">
        <v>21.5</v>
      </c>
    </row>
    <row r="41">
      <c r="A41" s="31" t="s">
        <v>94</v>
      </c>
      <c r="B41" s="19" t="s">
        <v>604</v>
      </c>
      <c r="C41" s="16" t="s">
        <v>607</v>
      </c>
      <c r="D41" s="35">
        <v>6.2919463087248335</v>
      </c>
      <c r="E41" s="33">
        <v>50.0</v>
      </c>
      <c r="F41" s="35">
        <f t="shared" si="5"/>
        <v>43.70805369</v>
      </c>
      <c r="G41" s="61">
        <f t="shared" si="1"/>
        <v>1986.666667</v>
      </c>
      <c r="H41" s="11">
        <f t="shared" ref="H41:H44" si="9">if(F41&gt;25,25,F41)</f>
        <v>25</v>
      </c>
      <c r="I41" s="35">
        <v>79.46666666666665</v>
      </c>
    </row>
    <row r="42">
      <c r="A42" s="31" t="s">
        <v>96</v>
      </c>
      <c r="B42" s="19" t="s">
        <v>423</v>
      </c>
      <c r="C42" s="16" t="s">
        <v>424</v>
      </c>
      <c r="D42" s="35">
        <v>10.721944245889922</v>
      </c>
      <c r="E42" s="33">
        <v>50.0</v>
      </c>
      <c r="F42" s="35">
        <f t="shared" si="5"/>
        <v>39.27805575</v>
      </c>
      <c r="G42" s="61">
        <f t="shared" si="1"/>
        <v>1165.833333</v>
      </c>
      <c r="H42" s="11">
        <f t="shared" si="9"/>
        <v>25</v>
      </c>
      <c r="I42" s="35">
        <v>46.63333333333333</v>
      </c>
    </row>
    <row r="43">
      <c r="A43" s="31" t="s">
        <v>98</v>
      </c>
      <c r="B43" s="16" t="s">
        <v>501</v>
      </c>
      <c r="C43" s="16" t="s">
        <v>502</v>
      </c>
      <c r="D43" s="35">
        <v>4.82780817508851</v>
      </c>
      <c r="E43" s="33">
        <v>50.0</v>
      </c>
      <c r="F43" s="35">
        <f t="shared" si="5"/>
        <v>45.17219182</v>
      </c>
      <c r="G43" s="61">
        <f t="shared" si="1"/>
        <v>2589.166667</v>
      </c>
      <c r="H43" s="11">
        <f t="shared" si="9"/>
        <v>25</v>
      </c>
      <c r="I43" s="35">
        <v>103.56666666666666</v>
      </c>
    </row>
    <row r="44">
      <c r="A44" s="31" t="s">
        <v>100</v>
      </c>
      <c r="B44" s="19" t="s">
        <v>472</v>
      </c>
      <c r="C44" s="16" t="s">
        <v>473</v>
      </c>
      <c r="D44" s="35">
        <v>2.7075812274368234</v>
      </c>
      <c r="E44" s="33">
        <v>50.0</v>
      </c>
      <c r="F44" s="35">
        <f t="shared" si="5"/>
        <v>47.29241877</v>
      </c>
      <c r="G44" s="61">
        <f t="shared" si="1"/>
        <v>4616.666667</v>
      </c>
      <c r="H44" s="11">
        <f t="shared" si="9"/>
        <v>25</v>
      </c>
      <c r="I44" s="35">
        <v>184.66666666666666</v>
      </c>
    </row>
    <row r="45">
      <c r="A45" s="31" t="s">
        <v>102</v>
      </c>
      <c r="B45" s="19" t="s">
        <v>499</v>
      </c>
      <c r="C45" s="16" t="s">
        <v>500</v>
      </c>
      <c r="D45" s="35">
        <v>3.90625</v>
      </c>
      <c r="E45" s="33">
        <v>50.0</v>
      </c>
      <c r="F45" s="35">
        <f t="shared" si="5"/>
        <v>46.09375</v>
      </c>
      <c r="G45" s="61">
        <f t="shared" si="1"/>
        <v>2560</v>
      </c>
      <c r="H45" s="62">
        <v>20.0</v>
      </c>
      <c r="I45" s="35">
        <v>128.0</v>
      </c>
    </row>
    <row r="46">
      <c r="A46" s="31" t="s">
        <v>104</v>
      </c>
      <c r="B46" s="16" t="s">
        <v>666</v>
      </c>
      <c r="C46" s="16" t="s">
        <v>667</v>
      </c>
      <c r="D46" s="35">
        <v>4.424778761061947</v>
      </c>
      <c r="E46" s="33">
        <v>20.0</v>
      </c>
      <c r="F46" s="35">
        <f t="shared" si="5"/>
        <v>15.57522124</v>
      </c>
      <c r="G46" s="61">
        <f t="shared" si="1"/>
        <v>1760</v>
      </c>
      <c r="H46" s="35">
        <f t="shared" ref="H46:H53" si="10">if(F46&gt;25,25,F46)</f>
        <v>15.57522124</v>
      </c>
      <c r="I46" s="35">
        <v>113.0</v>
      </c>
    </row>
    <row r="47">
      <c r="A47" s="31" t="s">
        <v>106</v>
      </c>
      <c r="B47" s="19" t="s">
        <v>745</v>
      </c>
      <c r="C47" s="16" t="s">
        <v>748</v>
      </c>
      <c r="D47" s="35">
        <v>3.6855036855036856</v>
      </c>
      <c r="E47" s="33">
        <v>20.0</v>
      </c>
      <c r="F47" s="35">
        <f t="shared" si="5"/>
        <v>16.31449631</v>
      </c>
      <c r="G47" s="61">
        <f t="shared" si="1"/>
        <v>2213.333333</v>
      </c>
      <c r="H47" s="35">
        <f t="shared" si="10"/>
        <v>16.31449631</v>
      </c>
      <c r="I47" s="35">
        <v>135.66666666666666</v>
      </c>
    </row>
    <row r="48">
      <c r="A48" s="31" t="s">
        <v>108</v>
      </c>
      <c r="B48" s="16" t="s">
        <v>817</v>
      </c>
      <c r="C48" s="16" t="s">
        <v>818</v>
      </c>
      <c r="D48" s="35">
        <v>10.496850944716584</v>
      </c>
      <c r="E48" s="33">
        <v>50.0</v>
      </c>
      <c r="F48" s="35">
        <f t="shared" si="5"/>
        <v>39.50314906</v>
      </c>
      <c r="G48" s="61">
        <f t="shared" si="1"/>
        <v>1190.833333</v>
      </c>
      <c r="H48" s="11">
        <f t="shared" si="10"/>
        <v>25</v>
      </c>
      <c r="I48" s="35">
        <v>47.63333333333333</v>
      </c>
    </row>
    <row r="49">
      <c r="A49" s="31" t="s">
        <v>110</v>
      </c>
      <c r="B49" s="16" t="s">
        <v>637</v>
      </c>
      <c r="C49" s="16" t="s">
        <v>638</v>
      </c>
      <c r="D49" s="35">
        <v>12.386457473162675</v>
      </c>
      <c r="E49" s="33">
        <v>50.0</v>
      </c>
      <c r="F49" s="35">
        <f t="shared" si="5"/>
        <v>37.61354253</v>
      </c>
      <c r="G49" s="61">
        <f t="shared" si="1"/>
        <v>1009.166667</v>
      </c>
      <c r="H49" s="11">
        <f t="shared" si="10"/>
        <v>25</v>
      </c>
      <c r="I49" s="35">
        <v>40.36666666666667</v>
      </c>
    </row>
    <row r="50">
      <c r="A50" s="31" t="s">
        <v>112</v>
      </c>
      <c r="B50" s="16" t="s">
        <v>652</v>
      </c>
      <c r="C50" s="16" t="s">
        <v>653</v>
      </c>
      <c r="D50" s="35">
        <v>11.04565537555228</v>
      </c>
      <c r="E50" s="33">
        <v>20.0</v>
      </c>
      <c r="F50" s="35">
        <f t="shared" si="5"/>
        <v>8.954344624</v>
      </c>
      <c r="G50" s="61">
        <f t="shared" si="1"/>
        <v>405.3333333</v>
      </c>
      <c r="H50" s="35">
        <f t="shared" si="10"/>
        <v>8.954344624</v>
      </c>
      <c r="I50" s="35">
        <v>45.26666666666667</v>
      </c>
    </row>
    <row r="51">
      <c r="A51" s="31" t="s">
        <v>114</v>
      </c>
      <c r="B51" s="16" t="s">
        <v>608</v>
      </c>
      <c r="C51" s="16" t="s">
        <v>609</v>
      </c>
      <c r="D51" s="35">
        <v>25.0</v>
      </c>
      <c r="E51" s="33">
        <v>50.0</v>
      </c>
      <c r="F51" s="35">
        <f t="shared" si="5"/>
        <v>25</v>
      </c>
      <c r="G51" s="61">
        <f t="shared" si="1"/>
        <v>160.8333333</v>
      </c>
      <c r="H51" s="39">
        <f t="shared" si="10"/>
        <v>25</v>
      </c>
      <c r="I51" s="35">
        <v>6.433333333333334</v>
      </c>
    </row>
    <row r="52">
      <c r="A52" s="31" t="s">
        <v>116</v>
      </c>
      <c r="B52" s="16" t="s">
        <v>705</v>
      </c>
      <c r="C52" s="16" t="s">
        <v>706</v>
      </c>
      <c r="D52" s="35">
        <v>3.1645569620253164</v>
      </c>
      <c r="E52" s="33">
        <v>20.0</v>
      </c>
      <c r="F52" s="35">
        <f t="shared" si="5"/>
        <v>16.83544304</v>
      </c>
      <c r="G52" s="61">
        <f t="shared" si="1"/>
        <v>2660</v>
      </c>
      <c r="H52" s="35">
        <f t="shared" si="10"/>
        <v>16.83544304</v>
      </c>
      <c r="I52" s="35">
        <v>158.0</v>
      </c>
    </row>
    <row r="53">
      <c r="A53" s="31" t="s">
        <v>118</v>
      </c>
      <c r="B53" s="16" t="s">
        <v>738</v>
      </c>
      <c r="C53" s="16" t="s">
        <v>739</v>
      </c>
      <c r="D53" s="35">
        <v>18.796992481203006</v>
      </c>
      <c r="E53" s="33">
        <v>50.0</v>
      </c>
      <c r="F53" s="35">
        <f t="shared" si="5"/>
        <v>31.20300752</v>
      </c>
      <c r="G53" s="61">
        <f t="shared" si="1"/>
        <v>602.5</v>
      </c>
      <c r="H53" s="11">
        <f t="shared" si="10"/>
        <v>25</v>
      </c>
      <c r="I53" s="35">
        <v>24.100000000000005</v>
      </c>
    </row>
    <row r="54">
      <c r="A54" s="31" t="s">
        <v>120</v>
      </c>
      <c r="B54" s="16" t="s">
        <v>612</v>
      </c>
      <c r="C54" s="16" t="s">
        <v>613</v>
      </c>
      <c r="D54" s="35">
        <v>20.0</v>
      </c>
      <c r="E54" s="33">
        <v>20.0</v>
      </c>
      <c r="F54" s="35">
        <f t="shared" si="5"/>
        <v>0</v>
      </c>
      <c r="G54" s="61" t="str">
        <f t="shared" si="1"/>
        <v/>
      </c>
      <c r="I54" s="35">
        <v>24.233333333333334</v>
      </c>
    </row>
    <row r="55">
      <c r="A55" s="31" t="s">
        <v>122</v>
      </c>
      <c r="B55" s="19" t="s">
        <v>395</v>
      </c>
      <c r="C55" s="16" t="s">
        <v>396</v>
      </c>
      <c r="D55" s="35">
        <v>8.086253369272237</v>
      </c>
      <c r="E55" s="33">
        <v>20.0</v>
      </c>
      <c r="F55" s="35">
        <f t="shared" si="5"/>
        <v>11.91374663</v>
      </c>
      <c r="G55" s="61">
        <f t="shared" si="1"/>
        <v>736.6666667</v>
      </c>
      <c r="H55" s="35">
        <f t="shared" ref="H55:H57" si="11">if(F55&gt;25,25,F55)</f>
        <v>11.91374663</v>
      </c>
      <c r="I55" s="35">
        <v>61.833333333333336</v>
      </c>
    </row>
    <row r="56">
      <c r="A56" s="31" t="s">
        <v>124</v>
      </c>
      <c r="B56" s="16" t="s">
        <v>698</v>
      </c>
      <c r="C56" s="16" t="s">
        <v>699</v>
      </c>
      <c r="D56" s="35">
        <v>7.9072219293621515</v>
      </c>
      <c r="E56" s="33">
        <v>20.0</v>
      </c>
      <c r="F56" s="35">
        <f t="shared" si="5"/>
        <v>12.09277807</v>
      </c>
      <c r="G56" s="61">
        <f t="shared" si="1"/>
        <v>764.6666667</v>
      </c>
      <c r="H56" s="35">
        <f t="shared" si="11"/>
        <v>12.09277807</v>
      </c>
      <c r="I56" s="35">
        <v>63.23333333333333</v>
      </c>
    </row>
    <row r="57">
      <c r="A57" s="31" t="s">
        <v>126</v>
      </c>
      <c r="B57" s="16" t="s">
        <v>644</v>
      </c>
      <c r="C57" s="16" t="s">
        <v>646</v>
      </c>
      <c r="D57" s="35">
        <v>4.531722054380665</v>
      </c>
      <c r="E57" s="33">
        <v>50.0</v>
      </c>
      <c r="F57" s="35">
        <f t="shared" si="5"/>
        <v>45.46827795</v>
      </c>
      <c r="G57" s="61">
        <f t="shared" si="1"/>
        <v>2758.333333</v>
      </c>
      <c r="H57" s="11">
        <f t="shared" si="11"/>
        <v>25</v>
      </c>
      <c r="I57" s="35">
        <v>110.33333333333333</v>
      </c>
    </row>
    <row r="58">
      <c r="A58" s="31" t="s">
        <v>128</v>
      </c>
      <c r="B58" s="16" t="s">
        <v>769</v>
      </c>
      <c r="C58" s="16" t="s">
        <v>770</v>
      </c>
      <c r="D58" s="35">
        <v>20.0</v>
      </c>
      <c r="E58" s="33">
        <v>20.0</v>
      </c>
      <c r="F58" s="35">
        <f t="shared" si="5"/>
        <v>0</v>
      </c>
      <c r="G58" s="61" t="str">
        <f t="shared" si="1"/>
        <v/>
      </c>
      <c r="I58" s="35">
        <v>14.633333333333333</v>
      </c>
    </row>
    <row r="59">
      <c r="A59" s="31" t="s">
        <v>130</v>
      </c>
      <c r="B59" s="16" t="s">
        <v>639</v>
      </c>
      <c r="C59" s="16" t="s">
        <v>641</v>
      </c>
      <c r="D59" s="35">
        <v>5.738332058148432</v>
      </c>
      <c r="E59" s="33">
        <v>20.0</v>
      </c>
      <c r="F59" s="35">
        <f t="shared" si="5"/>
        <v>14.26166794</v>
      </c>
      <c r="G59" s="61">
        <f t="shared" si="1"/>
        <v>1242.666667</v>
      </c>
      <c r="H59" s="35">
        <f t="shared" ref="H59:H70" si="12">if(F59&gt;25,25,F59)</f>
        <v>14.26166794</v>
      </c>
      <c r="I59" s="35">
        <v>87.13333333333333</v>
      </c>
    </row>
    <row r="60">
      <c r="A60" s="31" t="s">
        <v>132</v>
      </c>
      <c r="B60" s="16" t="s">
        <v>434</v>
      </c>
      <c r="C60" s="16" t="s">
        <v>435</v>
      </c>
      <c r="D60" s="35">
        <v>1.5015015015015014</v>
      </c>
      <c r="E60" s="33">
        <v>50.0</v>
      </c>
      <c r="F60" s="35">
        <f t="shared" si="5"/>
        <v>48.4984985</v>
      </c>
      <c r="G60" s="61">
        <f t="shared" si="1"/>
        <v>8325</v>
      </c>
      <c r="H60" s="11">
        <f t="shared" si="12"/>
        <v>25</v>
      </c>
      <c r="I60" s="35">
        <v>333.0</v>
      </c>
    </row>
    <row r="61">
      <c r="A61" s="31" t="s">
        <v>134</v>
      </c>
      <c r="B61" s="16" t="s">
        <v>789</v>
      </c>
      <c r="C61" s="16" t="s">
        <v>790</v>
      </c>
      <c r="D61" s="35">
        <v>1.6357688113413302</v>
      </c>
      <c r="E61" s="33">
        <v>20.0</v>
      </c>
      <c r="F61" s="35">
        <f t="shared" si="5"/>
        <v>18.36423119</v>
      </c>
      <c r="G61" s="61">
        <f t="shared" si="1"/>
        <v>5613.333333</v>
      </c>
      <c r="H61" s="35">
        <f t="shared" si="12"/>
        <v>18.36423119</v>
      </c>
      <c r="I61" s="35">
        <v>305.6666666666667</v>
      </c>
    </row>
    <row r="62">
      <c r="A62" s="31" t="s">
        <v>136</v>
      </c>
      <c r="B62" s="16" t="s">
        <v>668</v>
      </c>
      <c r="C62" s="16" t="s">
        <v>670</v>
      </c>
      <c r="D62" s="35">
        <v>2.5728987993138936</v>
      </c>
      <c r="E62" s="33">
        <v>20.0</v>
      </c>
      <c r="F62" s="35">
        <f t="shared" si="5"/>
        <v>17.4271012</v>
      </c>
      <c r="G62" s="61">
        <f t="shared" si="1"/>
        <v>3386.666667</v>
      </c>
      <c r="H62" s="35">
        <f t="shared" si="12"/>
        <v>17.4271012</v>
      </c>
      <c r="I62" s="35">
        <v>194.33333333333334</v>
      </c>
    </row>
    <row r="63">
      <c r="A63" s="31" t="s">
        <v>138</v>
      </c>
      <c r="B63" s="16" t="s">
        <v>484</v>
      </c>
      <c r="C63" s="16" t="s">
        <v>485</v>
      </c>
      <c r="D63" s="35">
        <v>13.464991023339318</v>
      </c>
      <c r="E63" s="33">
        <v>20.0</v>
      </c>
      <c r="F63" s="35">
        <f t="shared" si="5"/>
        <v>6.535008977</v>
      </c>
      <c r="G63" s="61">
        <f t="shared" si="1"/>
        <v>242.6666667</v>
      </c>
      <c r="H63" s="35">
        <f t="shared" si="12"/>
        <v>6.535008977</v>
      </c>
      <c r="I63" s="35">
        <v>37.13333333333333</v>
      </c>
    </row>
    <row r="64">
      <c r="A64" s="31" t="s">
        <v>140</v>
      </c>
      <c r="B64" s="16" t="s">
        <v>664</v>
      </c>
      <c r="C64" s="16" t="s">
        <v>665</v>
      </c>
      <c r="D64" s="35">
        <v>8.9126559714795</v>
      </c>
      <c r="E64" s="33">
        <v>20.0</v>
      </c>
      <c r="F64" s="35">
        <f t="shared" si="5"/>
        <v>11.08734403</v>
      </c>
      <c r="G64" s="61">
        <f t="shared" si="1"/>
        <v>622</v>
      </c>
      <c r="H64" s="35">
        <f t="shared" si="12"/>
        <v>11.08734403</v>
      </c>
      <c r="I64" s="35">
        <v>56.1</v>
      </c>
    </row>
    <row r="65">
      <c r="A65" s="31" t="s">
        <v>142</v>
      </c>
      <c r="B65" s="19" t="s">
        <v>478</v>
      </c>
      <c r="C65" s="16" t="s">
        <v>479</v>
      </c>
      <c r="D65" s="35">
        <v>2.678571428571429</v>
      </c>
      <c r="E65" s="33">
        <v>20.0</v>
      </c>
      <c r="F65" s="35">
        <f t="shared" si="5"/>
        <v>17.32142857</v>
      </c>
      <c r="G65" s="61">
        <f t="shared" si="1"/>
        <v>3233.333333</v>
      </c>
      <c r="H65" s="35">
        <f t="shared" si="12"/>
        <v>17.32142857</v>
      </c>
      <c r="I65" s="35">
        <v>186.66666666666666</v>
      </c>
    </row>
    <row r="66">
      <c r="A66" s="31" t="s">
        <v>144</v>
      </c>
      <c r="B66" s="16" t="s">
        <v>578</v>
      </c>
      <c r="C66" s="16" t="s">
        <v>579</v>
      </c>
      <c r="D66" s="35">
        <v>10.88534107402032</v>
      </c>
      <c r="E66" s="33">
        <v>20.0</v>
      </c>
      <c r="F66" s="35">
        <f t="shared" si="5"/>
        <v>9.114658926</v>
      </c>
      <c r="G66" s="61">
        <f t="shared" si="1"/>
        <v>418.6666667</v>
      </c>
      <c r="H66" s="35">
        <f t="shared" si="12"/>
        <v>9.114658926</v>
      </c>
      <c r="I66" s="35">
        <v>45.93333333333334</v>
      </c>
    </row>
    <row r="67">
      <c r="A67" s="31" t="s">
        <v>146</v>
      </c>
      <c r="B67" s="16" t="s">
        <v>522</v>
      </c>
      <c r="C67" s="16" t="s">
        <v>523</v>
      </c>
      <c r="D67" s="35">
        <v>14.272121788772598</v>
      </c>
      <c r="E67" s="33">
        <v>50.0</v>
      </c>
      <c r="F67" s="35">
        <f t="shared" si="5"/>
        <v>35.72787821</v>
      </c>
      <c r="G67" s="61">
        <f t="shared" si="1"/>
        <v>875.8333333</v>
      </c>
      <c r="H67" s="11">
        <f t="shared" si="12"/>
        <v>25</v>
      </c>
      <c r="I67" s="35">
        <v>35.03333333333333</v>
      </c>
    </row>
    <row r="68">
      <c r="A68" s="31" t="s">
        <v>148</v>
      </c>
      <c r="B68" s="19" t="s">
        <v>778</v>
      </c>
      <c r="C68" s="16" t="s">
        <v>779</v>
      </c>
      <c r="D68" s="35">
        <v>12.875536480686694</v>
      </c>
      <c r="E68" s="33">
        <v>50.0</v>
      </c>
      <c r="F68" s="35">
        <f t="shared" si="5"/>
        <v>37.12446352</v>
      </c>
      <c r="G68" s="61">
        <f t="shared" si="1"/>
        <v>970.8333333</v>
      </c>
      <c r="H68" s="11">
        <f t="shared" si="12"/>
        <v>25</v>
      </c>
      <c r="I68" s="35">
        <v>38.833333333333336</v>
      </c>
    </row>
    <row r="69">
      <c r="A69" s="31" t="s">
        <v>150</v>
      </c>
      <c r="B69" s="19" t="s">
        <v>580</v>
      </c>
      <c r="C69" s="16" t="s">
        <v>581</v>
      </c>
      <c r="D69" s="35">
        <v>7.861635220125786</v>
      </c>
      <c r="E69" s="33">
        <v>50.0</v>
      </c>
      <c r="F69" s="35">
        <f t="shared" si="5"/>
        <v>42.13836478</v>
      </c>
      <c r="G69" s="61">
        <f t="shared" si="1"/>
        <v>1590</v>
      </c>
      <c r="H69" s="11">
        <f t="shared" si="12"/>
        <v>25</v>
      </c>
      <c r="I69" s="35">
        <v>63.6</v>
      </c>
    </row>
    <row r="70">
      <c r="A70" s="31" t="s">
        <v>152</v>
      </c>
      <c r="B70" s="16" t="s">
        <v>527</v>
      </c>
      <c r="C70" s="16" t="s">
        <v>528</v>
      </c>
      <c r="D70" s="35">
        <v>13.25088339222615</v>
      </c>
      <c r="E70" s="33">
        <v>20.0</v>
      </c>
      <c r="F70" s="35">
        <f t="shared" si="5"/>
        <v>6.749116608</v>
      </c>
      <c r="G70" s="61">
        <f t="shared" si="1"/>
        <v>254.6666667</v>
      </c>
      <c r="H70" s="35">
        <f t="shared" si="12"/>
        <v>6.749116608</v>
      </c>
      <c r="I70" s="35">
        <v>37.73333333333333</v>
      </c>
    </row>
    <row r="71">
      <c r="A71" s="31" t="s">
        <v>154</v>
      </c>
      <c r="B71" s="16" t="s">
        <v>563</v>
      </c>
      <c r="C71" s="16" t="s">
        <v>564</v>
      </c>
      <c r="D71" s="35">
        <v>20.0</v>
      </c>
      <c r="E71" s="33">
        <v>20.0</v>
      </c>
      <c r="F71" s="35">
        <f t="shared" si="5"/>
        <v>0</v>
      </c>
      <c r="G71" s="61" t="str">
        <f t="shared" si="1"/>
        <v/>
      </c>
      <c r="I71" s="35">
        <v>18.133333333333336</v>
      </c>
    </row>
    <row r="72">
      <c r="A72" s="31" t="s">
        <v>156</v>
      </c>
      <c r="B72" s="16" t="s">
        <v>529</v>
      </c>
      <c r="C72" s="16" t="s">
        <v>530</v>
      </c>
      <c r="D72" s="35">
        <v>20.0</v>
      </c>
      <c r="E72" s="33">
        <v>20.0</v>
      </c>
      <c r="F72" s="35">
        <f t="shared" si="5"/>
        <v>0</v>
      </c>
      <c r="G72" s="61" t="str">
        <f t="shared" si="1"/>
        <v/>
      </c>
      <c r="I72" s="35">
        <v>13.933333333333332</v>
      </c>
    </row>
    <row r="73">
      <c r="A73" s="31" t="s">
        <v>158</v>
      </c>
      <c r="B73" s="16" t="s">
        <v>544</v>
      </c>
      <c r="C73" s="16" t="s">
        <v>545</v>
      </c>
      <c r="D73" s="35">
        <v>5.52282768777614</v>
      </c>
      <c r="E73" s="33">
        <v>20.0</v>
      </c>
      <c r="F73" s="35">
        <f t="shared" si="5"/>
        <v>14.47717231</v>
      </c>
      <c r="G73" s="61">
        <f t="shared" si="1"/>
        <v>1310.666667</v>
      </c>
      <c r="H73" s="35">
        <f>if(F73&gt;25,25,F73)</f>
        <v>14.47717231</v>
      </c>
      <c r="I73" s="35">
        <v>90.53333333333335</v>
      </c>
    </row>
    <row r="74">
      <c r="A74" s="31" t="s">
        <v>160</v>
      </c>
      <c r="B74" s="16" t="s">
        <v>570</v>
      </c>
      <c r="C74" s="16" t="s">
        <v>571</v>
      </c>
      <c r="D74" s="35">
        <v>20.0</v>
      </c>
      <c r="E74" s="33">
        <v>20.0</v>
      </c>
      <c r="F74" s="35">
        <f t="shared" si="5"/>
        <v>0</v>
      </c>
      <c r="G74" s="61" t="str">
        <f t="shared" si="1"/>
        <v/>
      </c>
      <c r="I74" s="35">
        <v>21.099999999999998</v>
      </c>
    </row>
    <row r="75">
      <c r="A75" s="31" t="s">
        <v>162</v>
      </c>
      <c r="B75" s="16" t="s">
        <v>554</v>
      </c>
      <c r="C75" s="16" t="s">
        <v>555</v>
      </c>
      <c r="D75" s="35">
        <v>16.519823788546255</v>
      </c>
      <c r="E75" s="33">
        <v>20.0</v>
      </c>
      <c r="F75" s="31">
        <v>0.0</v>
      </c>
      <c r="G75" s="61" t="str">
        <f t="shared" si="1"/>
        <v/>
      </c>
      <c r="I75" s="35">
        <v>30.26666666666667</v>
      </c>
    </row>
    <row r="76">
      <c r="A76" s="31" t="s">
        <v>164</v>
      </c>
      <c r="B76" s="16" t="s">
        <v>558</v>
      </c>
      <c r="C76" s="16" t="s">
        <v>559</v>
      </c>
      <c r="D76" s="35">
        <v>10.97293343087052</v>
      </c>
      <c r="E76" s="33">
        <v>50.0</v>
      </c>
      <c r="F76" s="35">
        <f t="shared" ref="F76:F83" si="13">E76-D76</f>
        <v>39.02706657</v>
      </c>
      <c r="G76" s="61">
        <f t="shared" si="1"/>
        <v>1139.166667</v>
      </c>
      <c r="H76" s="11">
        <f t="shared" ref="H76:H83" si="14">if(F76&gt;25,25,F76)</f>
        <v>25</v>
      </c>
      <c r="I76" s="35">
        <v>45.56666666666666</v>
      </c>
    </row>
    <row r="77">
      <c r="A77" s="31" t="s">
        <v>166</v>
      </c>
      <c r="B77" s="16" t="s">
        <v>600</v>
      </c>
      <c r="C77" s="16" t="s">
        <v>601</v>
      </c>
      <c r="D77" s="35">
        <v>13.850415512465373</v>
      </c>
      <c r="E77" s="33">
        <v>20.0</v>
      </c>
      <c r="F77" s="35">
        <f t="shared" si="13"/>
        <v>6.149584488</v>
      </c>
      <c r="G77" s="61">
        <f t="shared" si="1"/>
        <v>222</v>
      </c>
      <c r="H77" s="35">
        <f t="shared" si="14"/>
        <v>6.149584488</v>
      </c>
      <c r="I77" s="35">
        <v>36.1</v>
      </c>
    </row>
    <row r="78">
      <c r="A78" s="31" t="s">
        <v>168</v>
      </c>
      <c r="B78" s="16" t="s">
        <v>793</v>
      </c>
      <c r="C78" s="16" t="s">
        <v>796</v>
      </c>
      <c r="D78" s="35">
        <v>2.9411764705882355</v>
      </c>
      <c r="E78" s="33">
        <v>20.0</v>
      </c>
      <c r="F78" s="35">
        <f t="shared" si="13"/>
        <v>17.05882353</v>
      </c>
      <c r="G78" s="61">
        <f t="shared" si="1"/>
        <v>2900</v>
      </c>
      <c r="H78" s="35">
        <f t="shared" si="14"/>
        <v>17.05882353</v>
      </c>
      <c r="I78" s="35">
        <v>170.0</v>
      </c>
    </row>
    <row r="79">
      <c r="A79" s="31" t="s">
        <v>170</v>
      </c>
      <c r="B79" s="16" t="s">
        <v>459</v>
      </c>
      <c r="C79" s="16" t="s">
        <v>460</v>
      </c>
      <c r="D79" s="35">
        <v>6.753714542998648</v>
      </c>
      <c r="E79" s="33">
        <v>20.0</v>
      </c>
      <c r="F79" s="35">
        <f t="shared" si="13"/>
        <v>13.24628546</v>
      </c>
      <c r="G79" s="61">
        <f t="shared" si="1"/>
        <v>980.6666667</v>
      </c>
      <c r="H79" s="35">
        <f t="shared" si="14"/>
        <v>13.24628546</v>
      </c>
      <c r="I79" s="35">
        <v>74.03333333333335</v>
      </c>
    </row>
    <row r="80">
      <c r="A80" s="31" t="s">
        <v>172</v>
      </c>
      <c r="B80" s="16" t="s">
        <v>488</v>
      </c>
      <c r="C80" s="16" t="s">
        <v>489</v>
      </c>
      <c r="D80" s="35">
        <v>5.639097744360902</v>
      </c>
      <c r="E80" s="33">
        <v>20.0</v>
      </c>
      <c r="F80" s="35">
        <f t="shared" si="13"/>
        <v>14.36090226</v>
      </c>
      <c r="G80" s="61">
        <f t="shared" si="1"/>
        <v>1273.333333</v>
      </c>
      <c r="H80" s="35">
        <f t="shared" si="14"/>
        <v>14.36090226</v>
      </c>
      <c r="I80" s="35">
        <v>88.66666666666667</v>
      </c>
    </row>
    <row r="81">
      <c r="A81" s="31" t="s">
        <v>174</v>
      </c>
      <c r="B81" s="16" t="s">
        <v>425</v>
      </c>
      <c r="C81" s="16" t="s">
        <v>426</v>
      </c>
      <c r="D81" s="35">
        <v>6.499133448873483</v>
      </c>
      <c r="E81" s="33">
        <v>20.0</v>
      </c>
      <c r="F81" s="35">
        <f t="shared" si="13"/>
        <v>13.50086655</v>
      </c>
      <c r="G81" s="61">
        <f t="shared" si="1"/>
        <v>1038.666667</v>
      </c>
      <c r="H81" s="35">
        <f t="shared" si="14"/>
        <v>13.50086655</v>
      </c>
      <c r="I81" s="35">
        <v>76.93333333333334</v>
      </c>
    </row>
    <row r="82">
      <c r="A82" s="31" t="s">
        <v>176</v>
      </c>
      <c r="B82" s="16" t="s">
        <v>632</v>
      </c>
      <c r="C82" s="16" t="s">
        <v>634</v>
      </c>
      <c r="D82" s="35">
        <v>7.618080243778567</v>
      </c>
      <c r="E82" s="33">
        <v>20.0</v>
      </c>
      <c r="F82" s="35">
        <f t="shared" si="13"/>
        <v>12.38191976</v>
      </c>
      <c r="G82" s="61">
        <f t="shared" si="1"/>
        <v>812.6666667</v>
      </c>
      <c r="H82" s="35">
        <f t="shared" si="14"/>
        <v>12.38191976</v>
      </c>
      <c r="I82" s="35">
        <v>65.63333333333334</v>
      </c>
    </row>
    <row r="83">
      <c r="A83" s="31" t="s">
        <v>178</v>
      </c>
      <c r="B83" s="16" t="s">
        <v>441</v>
      </c>
      <c r="C83" s="16" t="s">
        <v>442</v>
      </c>
      <c r="D83" s="35">
        <v>7.6923076923076925</v>
      </c>
      <c r="E83" s="33">
        <v>20.0</v>
      </c>
      <c r="F83" s="35">
        <f t="shared" si="13"/>
        <v>12.30769231</v>
      </c>
      <c r="G83" s="61">
        <f t="shared" si="1"/>
        <v>800</v>
      </c>
      <c r="H83" s="35">
        <f t="shared" si="14"/>
        <v>12.30769231</v>
      </c>
      <c r="I83" s="35">
        <v>65.0</v>
      </c>
    </row>
    <row r="84">
      <c r="A84" s="31" t="s">
        <v>180</v>
      </c>
      <c r="B84" s="16" t="s">
        <v>419</v>
      </c>
      <c r="C84" s="16" t="s">
        <v>420</v>
      </c>
      <c r="D84" s="35">
        <v>6.4047822374039285</v>
      </c>
      <c r="E84" s="33">
        <v>20.0</v>
      </c>
      <c r="F84" s="31">
        <v>0.0</v>
      </c>
      <c r="G84" s="61" t="str">
        <f t="shared" si="1"/>
        <v/>
      </c>
      <c r="I84" s="35">
        <v>78.06666666666666</v>
      </c>
    </row>
    <row r="85">
      <c r="A85" s="31" t="s">
        <v>182</v>
      </c>
      <c r="B85" s="16" t="s">
        <v>683</v>
      </c>
      <c r="C85" s="16" t="s">
        <v>684</v>
      </c>
      <c r="D85" s="35">
        <v>10.60820367751061</v>
      </c>
      <c r="E85" s="33">
        <v>20.0</v>
      </c>
      <c r="F85" s="35">
        <f t="shared" ref="F85:F105" si="15">E85-D85</f>
        <v>9.391796322</v>
      </c>
      <c r="G85" s="61">
        <f t="shared" si="1"/>
        <v>442.6666667</v>
      </c>
      <c r="H85" s="35">
        <f t="shared" ref="H85:H88" si="16">if(F85&gt;25,25,F85)</f>
        <v>9.391796322</v>
      </c>
      <c r="I85" s="35">
        <v>47.133333333333326</v>
      </c>
    </row>
    <row r="86">
      <c r="A86" s="31" t="s">
        <v>184</v>
      </c>
      <c r="B86" s="16" t="s">
        <v>403</v>
      </c>
      <c r="C86" s="16" t="s">
        <v>404</v>
      </c>
      <c r="D86" s="35">
        <v>8.431703204047217</v>
      </c>
      <c r="E86" s="33">
        <v>20.0</v>
      </c>
      <c r="F86" s="35">
        <f t="shared" si="15"/>
        <v>11.5682968</v>
      </c>
      <c r="G86" s="61">
        <f t="shared" si="1"/>
        <v>686</v>
      </c>
      <c r="H86" s="35">
        <f t="shared" si="16"/>
        <v>11.5682968</v>
      </c>
      <c r="I86" s="35">
        <v>59.300000000000004</v>
      </c>
    </row>
    <row r="87">
      <c r="A87" s="31" t="s">
        <v>186</v>
      </c>
      <c r="B87" s="16" t="s">
        <v>703</v>
      </c>
      <c r="C87" s="16" t="s">
        <v>704</v>
      </c>
      <c r="D87" s="35">
        <v>8.412787436904093</v>
      </c>
      <c r="E87" s="33">
        <v>20.0</v>
      </c>
      <c r="F87" s="35">
        <f t="shared" si="15"/>
        <v>11.58721256</v>
      </c>
      <c r="G87" s="61">
        <f t="shared" si="1"/>
        <v>688.6666667</v>
      </c>
      <c r="H87" s="35">
        <f t="shared" si="16"/>
        <v>11.58721256</v>
      </c>
      <c r="I87" s="35">
        <v>59.43333333333334</v>
      </c>
    </row>
    <row r="88">
      <c r="A88" s="31" t="s">
        <v>188</v>
      </c>
      <c r="B88" s="16" t="s">
        <v>443</v>
      </c>
      <c r="C88" s="16" t="s">
        <v>444</v>
      </c>
      <c r="D88" s="35">
        <v>4.065040650406504</v>
      </c>
      <c r="E88" s="33">
        <v>50.0</v>
      </c>
      <c r="F88" s="35">
        <f t="shared" si="15"/>
        <v>45.93495935</v>
      </c>
      <c r="G88" s="61">
        <f t="shared" si="1"/>
        <v>3075</v>
      </c>
      <c r="H88" s="11">
        <f t="shared" si="16"/>
        <v>25</v>
      </c>
      <c r="I88" s="35">
        <v>123.0</v>
      </c>
    </row>
    <row r="89">
      <c r="A89" s="31" t="s">
        <v>190</v>
      </c>
      <c r="B89" s="16" t="s">
        <v>427</v>
      </c>
      <c r="C89" s="16" t="s">
        <v>431</v>
      </c>
      <c r="D89" s="35">
        <v>7.466401194624191</v>
      </c>
      <c r="E89" s="33">
        <v>20.0</v>
      </c>
      <c r="F89" s="35">
        <f t="shared" si="15"/>
        <v>12.53359881</v>
      </c>
      <c r="G89" s="61">
        <f t="shared" si="1"/>
        <v>502.25</v>
      </c>
      <c r="H89" s="62">
        <v>7.5</v>
      </c>
      <c r="I89" s="35">
        <v>66.96666666666667</v>
      </c>
    </row>
    <row r="90">
      <c r="A90" s="31" t="s">
        <v>192</v>
      </c>
      <c r="B90" s="16" t="s">
        <v>677</v>
      </c>
      <c r="C90" s="16" t="s">
        <v>679</v>
      </c>
      <c r="D90" s="35">
        <v>6.075334143377886</v>
      </c>
      <c r="E90" s="33">
        <v>50.0</v>
      </c>
      <c r="F90" s="35">
        <f t="shared" si="15"/>
        <v>43.92466586</v>
      </c>
      <c r="G90" s="61">
        <f t="shared" si="1"/>
        <v>2057.5</v>
      </c>
      <c r="H90" s="11">
        <f t="shared" ref="H90:H95" si="17">if(F90&gt;25,25,F90)</f>
        <v>25</v>
      </c>
      <c r="I90" s="35">
        <v>82.3</v>
      </c>
    </row>
    <row r="91">
      <c r="A91" s="31" t="s">
        <v>194</v>
      </c>
      <c r="B91" s="16" t="s">
        <v>464</v>
      </c>
      <c r="C91" s="16" t="s">
        <v>466</v>
      </c>
      <c r="D91" s="35">
        <v>6.681514476614699</v>
      </c>
      <c r="E91" s="33">
        <v>50.0</v>
      </c>
      <c r="F91" s="35">
        <f t="shared" si="15"/>
        <v>43.31848552</v>
      </c>
      <c r="G91" s="61">
        <f t="shared" si="1"/>
        <v>1870.833333</v>
      </c>
      <c r="H91" s="11">
        <f t="shared" si="17"/>
        <v>25</v>
      </c>
      <c r="I91" s="35">
        <v>74.83333333333334</v>
      </c>
    </row>
    <row r="92">
      <c r="A92" s="31" t="s">
        <v>196</v>
      </c>
      <c r="B92" s="19" t="s">
        <v>445</v>
      </c>
      <c r="C92" s="16" t="s">
        <v>446</v>
      </c>
      <c r="D92" s="35">
        <v>2.8462998102466797</v>
      </c>
      <c r="E92" s="33">
        <v>50.0</v>
      </c>
      <c r="F92" s="35">
        <f t="shared" si="15"/>
        <v>47.15370019</v>
      </c>
      <c r="G92" s="61">
        <f t="shared" si="1"/>
        <v>4391.666667</v>
      </c>
      <c r="H92" s="11">
        <f t="shared" si="17"/>
        <v>25</v>
      </c>
      <c r="I92" s="35">
        <v>175.66666666666666</v>
      </c>
    </row>
    <row r="93">
      <c r="A93" s="31" t="s">
        <v>198</v>
      </c>
      <c r="B93" s="16" t="s">
        <v>662</v>
      </c>
      <c r="C93" s="16" t="s">
        <v>663</v>
      </c>
      <c r="D93" s="35">
        <v>9.213759213759213</v>
      </c>
      <c r="E93" s="33">
        <v>20.0</v>
      </c>
      <c r="F93" s="35">
        <f t="shared" si="15"/>
        <v>10.78624079</v>
      </c>
      <c r="G93" s="61">
        <f t="shared" si="1"/>
        <v>585.3333333</v>
      </c>
      <c r="H93" s="35">
        <f t="shared" si="17"/>
        <v>10.78624079</v>
      </c>
      <c r="I93" s="35">
        <v>54.26666666666667</v>
      </c>
    </row>
    <row r="94">
      <c r="A94" s="31" t="s">
        <v>200</v>
      </c>
      <c r="B94" s="16" t="s">
        <v>476</v>
      </c>
      <c r="C94" s="16" t="s">
        <v>477</v>
      </c>
      <c r="D94" s="35">
        <v>4.615384615384616</v>
      </c>
      <c r="E94" s="33">
        <v>50.0</v>
      </c>
      <c r="F94" s="35">
        <f t="shared" si="15"/>
        <v>45.38461538</v>
      </c>
      <c r="G94" s="61">
        <f t="shared" si="1"/>
        <v>2708.333333</v>
      </c>
      <c r="H94" s="11">
        <f t="shared" si="17"/>
        <v>25</v>
      </c>
      <c r="I94" s="35">
        <v>108.33333333333333</v>
      </c>
    </row>
    <row r="95">
      <c r="A95" s="31" t="s">
        <v>202</v>
      </c>
      <c r="B95" s="16" t="s">
        <v>614</v>
      </c>
      <c r="C95" s="16" t="s">
        <v>616</v>
      </c>
      <c r="D95" s="35">
        <v>5.124701059104885</v>
      </c>
      <c r="E95" s="33">
        <v>50.0</v>
      </c>
      <c r="F95" s="35">
        <f t="shared" si="15"/>
        <v>44.87529894</v>
      </c>
      <c r="G95" s="61">
        <f t="shared" si="1"/>
        <v>2439.166667</v>
      </c>
      <c r="H95" s="11">
        <f t="shared" si="17"/>
        <v>25</v>
      </c>
      <c r="I95" s="35">
        <v>97.56666666666666</v>
      </c>
    </row>
    <row r="96">
      <c r="A96" s="31" t="s">
        <v>204</v>
      </c>
      <c r="B96" s="19" t="s">
        <v>673</v>
      </c>
      <c r="C96" s="16" t="s">
        <v>674</v>
      </c>
      <c r="D96" s="35">
        <v>20.0</v>
      </c>
      <c r="E96" s="33">
        <v>20.0</v>
      </c>
      <c r="F96" s="35">
        <f t="shared" si="15"/>
        <v>0</v>
      </c>
      <c r="G96" s="61" t="str">
        <f t="shared" si="1"/>
        <v/>
      </c>
      <c r="I96" s="35">
        <v>14.933333333333332</v>
      </c>
    </row>
    <row r="97">
      <c r="A97" s="31" t="s">
        <v>206</v>
      </c>
      <c r="B97" s="16" t="s">
        <v>661</v>
      </c>
      <c r="C97" s="11">
        <v>299.0</v>
      </c>
      <c r="D97" s="35">
        <v>3.722084367245657</v>
      </c>
      <c r="E97" s="33">
        <v>20.0</v>
      </c>
      <c r="F97" s="35">
        <f t="shared" si="15"/>
        <v>16.27791563</v>
      </c>
      <c r="G97" s="61">
        <f t="shared" si="1"/>
        <v>2186.666667</v>
      </c>
      <c r="H97" s="35">
        <f t="shared" ref="H97:H99" si="18">if(F97&gt;25,25,F97)</f>
        <v>16.27791563</v>
      </c>
      <c r="I97" s="35">
        <v>134.33333333333334</v>
      </c>
    </row>
    <row r="98">
      <c r="A98" s="31" t="s">
        <v>208</v>
      </c>
      <c r="B98" s="16" t="s">
        <v>402</v>
      </c>
      <c r="C98" s="11">
        <v>302.0</v>
      </c>
      <c r="D98" s="35">
        <v>6.753714542998649</v>
      </c>
      <c r="E98" s="33">
        <v>50.0</v>
      </c>
      <c r="F98" s="35">
        <f t="shared" si="15"/>
        <v>43.24628546</v>
      </c>
      <c r="G98" s="61">
        <f t="shared" si="1"/>
        <v>1850.833333</v>
      </c>
      <c r="H98" s="11">
        <f t="shared" si="18"/>
        <v>25</v>
      </c>
      <c r="I98" s="35">
        <v>74.03333333333333</v>
      </c>
    </row>
    <row r="99">
      <c r="A99" s="31" t="s">
        <v>210</v>
      </c>
      <c r="B99" s="16" t="s">
        <v>725</v>
      </c>
      <c r="C99" s="11">
        <v>304.0</v>
      </c>
      <c r="D99" s="35">
        <v>12.02886928628709</v>
      </c>
      <c r="E99" s="33">
        <v>20.0</v>
      </c>
      <c r="F99" s="35">
        <f t="shared" si="15"/>
        <v>7.971130714</v>
      </c>
      <c r="G99" s="61">
        <f t="shared" si="1"/>
        <v>331.3333333</v>
      </c>
      <c r="H99" s="35">
        <f t="shared" si="18"/>
        <v>7.971130714</v>
      </c>
      <c r="I99" s="35">
        <v>41.56666666666666</v>
      </c>
    </row>
    <row r="100">
      <c r="A100" s="31" t="s">
        <v>212</v>
      </c>
      <c r="B100" s="16" t="s">
        <v>647</v>
      </c>
      <c r="C100" s="11">
        <v>307.0</v>
      </c>
      <c r="D100" s="35">
        <v>20.0</v>
      </c>
      <c r="E100" s="33">
        <v>20.0</v>
      </c>
      <c r="F100" s="35">
        <f t="shared" si="15"/>
        <v>0</v>
      </c>
      <c r="G100" s="61" t="str">
        <f t="shared" si="1"/>
        <v/>
      </c>
      <c r="I100" s="35">
        <v>20.3</v>
      </c>
    </row>
    <row r="101">
      <c r="A101" s="31" t="s">
        <v>214</v>
      </c>
      <c r="B101" s="16" t="s">
        <v>401</v>
      </c>
      <c r="C101" s="11">
        <v>309.0</v>
      </c>
      <c r="D101" s="35">
        <v>13.940520446096654</v>
      </c>
      <c r="E101" s="33">
        <v>50.0</v>
      </c>
      <c r="F101" s="35">
        <f t="shared" si="15"/>
        <v>36.05947955</v>
      </c>
      <c r="G101" s="61">
        <f t="shared" si="1"/>
        <v>896.6666667</v>
      </c>
      <c r="H101" s="11">
        <f t="shared" ref="H101:H105" si="19">if(F101&gt;25,25,F101)</f>
        <v>25</v>
      </c>
      <c r="I101" s="35">
        <v>35.86666666666667</v>
      </c>
    </row>
    <row r="102">
      <c r="A102" s="31" t="s">
        <v>216</v>
      </c>
      <c r="B102" s="16" t="s">
        <v>696</v>
      </c>
      <c r="C102" s="11">
        <v>311.0</v>
      </c>
      <c r="D102" s="35">
        <v>7.462686567164179</v>
      </c>
      <c r="E102" s="33">
        <v>50.0</v>
      </c>
      <c r="F102" s="35">
        <f t="shared" si="15"/>
        <v>42.53731343</v>
      </c>
      <c r="G102" s="61">
        <f t="shared" si="1"/>
        <v>1675</v>
      </c>
      <c r="H102" s="11">
        <f t="shared" si="19"/>
        <v>25</v>
      </c>
      <c r="I102" s="35">
        <v>67.0</v>
      </c>
    </row>
    <row r="103">
      <c r="A103" s="31" t="s">
        <v>218</v>
      </c>
      <c r="B103" s="19" t="s">
        <v>726</v>
      </c>
      <c r="C103" s="11">
        <v>313.0</v>
      </c>
      <c r="D103" s="35">
        <v>25.0</v>
      </c>
      <c r="E103" s="33">
        <v>50.0</v>
      </c>
      <c r="F103" s="35">
        <f t="shared" si="15"/>
        <v>25</v>
      </c>
      <c r="G103" s="61">
        <f t="shared" si="1"/>
        <v>64.75</v>
      </c>
      <c r="H103" s="39">
        <f t="shared" si="19"/>
        <v>25</v>
      </c>
      <c r="I103" s="35">
        <v>2.59</v>
      </c>
    </row>
    <row r="104">
      <c r="A104" s="31" t="s">
        <v>220</v>
      </c>
      <c r="B104" s="16" t="s">
        <v>744</v>
      </c>
      <c r="C104" s="11">
        <v>314.0</v>
      </c>
      <c r="D104" s="35">
        <v>6.8524440383736875</v>
      </c>
      <c r="E104" s="33">
        <v>50.0</v>
      </c>
      <c r="F104" s="35">
        <f t="shared" si="15"/>
        <v>43.14755596</v>
      </c>
      <c r="G104" s="61">
        <f t="shared" si="1"/>
        <v>1824.166667</v>
      </c>
      <c r="H104" s="11">
        <f t="shared" si="19"/>
        <v>25</v>
      </c>
      <c r="I104" s="35">
        <v>72.96666666666665</v>
      </c>
    </row>
    <row r="105">
      <c r="A105" s="31" t="s">
        <v>222</v>
      </c>
      <c r="B105" s="16" t="s">
        <v>702</v>
      </c>
      <c r="C105" s="11">
        <v>318.0</v>
      </c>
      <c r="D105" s="35">
        <v>11.424219345011423</v>
      </c>
      <c r="E105" s="33">
        <v>50.0</v>
      </c>
      <c r="F105" s="35">
        <f t="shared" si="15"/>
        <v>38.57578065</v>
      </c>
      <c r="G105" s="61">
        <f t="shared" si="1"/>
        <v>1094.166667</v>
      </c>
      <c r="H105" s="11">
        <f t="shared" si="19"/>
        <v>25</v>
      </c>
      <c r="I105" s="35">
        <v>43.76666666666667</v>
      </c>
    </row>
    <row r="106">
      <c r="A106" s="31" t="s">
        <v>224</v>
      </c>
      <c r="B106" s="16" t="s">
        <v>480</v>
      </c>
      <c r="C106" s="11" t="s">
        <v>481</v>
      </c>
      <c r="D106" s="35">
        <v>25.0</v>
      </c>
      <c r="E106" s="33">
        <v>20.0</v>
      </c>
      <c r="F106" s="31">
        <v>0.0</v>
      </c>
      <c r="G106" s="61" t="str">
        <f t="shared" si="1"/>
        <v/>
      </c>
      <c r="I106" s="35">
        <v>13.399999999999999</v>
      </c>
    </row>
    <row r="107">
      <c r="A107" s="31" t="s">
        <v>226</v>
      </c>
      <c r="B107" s="16" t="s">
        <v>474</v>
      </c>
      <c r="C107" s="11" t="s">
        <v>475</v>
      </c>
      <c r="D107" s="35">
        <v>8.522727272727273</v>
      </c>
      <c r="E107" s="33">
        <v>20.0</v>
      </c>
      <c r="F107" s="35">
        <f t="shared" ref="F107:F112" si="20">E107-D107</f>
        <v>11.47727273</v>
      </c>
      <c r="G107" s="61">
        <f t="shared" si="1"/>
        <v>649.3267045</v>
      </c>
      <c r="H107" s="35">
        <f t="shared" ref="H107:H109" si="21">if(F107&gt;25,25,F107)</f>
        <v>11.47727273</v>
      </c>
      <c r="I107" s="35">
        <v>56.574999999999996</v>
      </c>
    </row>
    <row r="108">
      <c r="A108" s="31" t="s">
        <v>228</v>
      </c>
      <c r="B108" s="16" t="s">
        <v>470</v>
      </c>
      <c r="C108" s="11" t="s">
        <v>471</v>
      </c>
      <c r="D108" s="35">
        <v>7.598784194528876</v>
      </c>
      <c r="E108" s="33">
        <v>20.0</v>
      </c>
      <c r="F108" s="35">
        <f t="shared" si="20"/>
        <v>12.40121581</v>
      </c>
      <c r="G108" s="61">
        <f t="shared" si="1"/>
        <v>783.4468085</v>
      </c>
      <c r="H108" s="35">
        <f t="shared" si="21"/>
        <v>12.40121581</v>
      </c>
      <c r="I108" s="35">
        <v>63.175</v>
      </c>
    </row>
    <row r="109">
      <c r="A109" s="31" t="s">
        <v>230</v>
      </c>
      <c r="B109" s="16" t="s">
        <v>447</v>
      </c>
      <c r="C109" s="11" t="s">
        <v>448</v>
      </c>
      <c r="D109" s="35">
        <v>18.963337547408347</v>
      </c>
      <c r="E109" s="33">
        <v>50.0</v>
      </c>
      <c r="F109" s="35">
        <f t="shared" si="20"/>
        <v>31.03666245</v>
      </c>
      <c r="G109" s="61">
        <f t="shared" si="1"/>
        <v>646.875</v>
      </c>
      <c r="H109" s="11">
        <f t="shared" si="21"/>
        <v>25</v>
      </c>
      <c r="I109" s="35">
        <v>25.875</v>
      </c>
    </row>
    <row r="110">
      <c r="A110" s="31" t="s">
        <v>232</v>
      </c>
      <c r="B110" s="19" t="s">
        <v>556</v>
      </c>
      <c r="C110" s="11" t="s">
        <v>557</v>
      </c>
      <c r="D110" s="35">
        <v>20.0</v>
      </c>
      <c r="E110" s="33">
        <v>20.0</v>
      </c>
      <c r="F110" s="35">
        <f t="shared" si="20"/>
        <v>0</v>
      </c>
      <c r="G110" s="61" t="str">
        <f t="shared" si="1"/>
        <v/>
      </c>
      <c r="I110" s="35">
        <v>22.85</v>
      </c>
    </row>
    <row r="111">
      <c r="A111" s="31" t="s">
        <v>234</v>
      </c>
      <c r="B111" s="19" t="s">
        <v>532</v>
      </c>
      <c r="C111" s="11" t="s">
        <v>533</v>
      </c>
      <c r="D111" s="35">
        <v>9.236453201970443</v>
      </c>
      <c r="E111" s="33">
        <v>50.0</v>
      </c>
      <c r="F111" s="35">
        <f t="shared" si="20"/>
        <v>40.7635468</v>
      </c>
      <c r="G111" s="61">
        <f t="shared" si="1"/>
        <v>1311.875</v>
      </c>
      <c r="H111" s="11">
        <f t="shared" ref="H111:H112" si="22">if(F111&gt;25,25,F111)</f>
        <v>25</v>
      </c>
      <c r="I111" s="35">
        <v>52.474999999999994</v>
      </c>
    </row>
    <row r="112">
      <c r="A112" s="31" t="s">
        <v>236</v>
      </c>
      <c r="B112" s="16" t="s">
        <v>560</v>
      </c>
      <c r="C112" s="11" t="s">
        <v>562</v>
      </c>
      <c r="D112" s="35">
        <v>5.565862708719852</v>
      </c>
      <c r="E112" s="33">
        <v>20.0</v>
      </c>
      <c r="F112" s="35">
        <f t="shared" si="20"/>
        <v>14.43413729</v>
      </c>
      <c r="G112" s="61">
        <f t="shared" si="1"/>
        <v>1245.305195</v>
      </c>
      <c r="H112" s="35">
        <f t="shared" si="22"/>
        <v>14.43413729</v>
      </c>
      <c r="I112" s="35">
        <v>86.275</v>
      </c>
    </row>
    <row r="113">
      <c r="A113" s="31" t="s">
        <v>238</v>
      </c>
      <c r="B113" s="16" t="s">
        <v>802</v>
      </c>
      <c r="C113" s="11" t="s">
        <v>803</v>
      </c>
      <c r="D113" s="35">
        <v>16.268980477223426</v>
      </c>
      <c r="E113" s="33">
        <v>20.0</v>
      </c>
      <c r="F113" s="31">
        <v>0.0</v>
      </c>
      <c r="G113" s="61" t="str">
        <f t="shared" si="1"/>
        <v/>
      </c>
      <c r="I113" s="35">
        <v>29.225</v>
      </c>
    </row>
    <row r="114">
      <c r="A114" s="31" t="s">
        <v>240</v>
      </c>
      <c r="B114" s="16" t="s">
        <v>791</v>
      </c>
      <c r="C114" s="11" t="s">
        <v>792</v>
      </c>
      <c r="D114" s="35">
        <v>7.3493385595296425</v>
      </c>
      <c r="E114" s="33">
        <v>20.0</v>
      </c>
      <c r="F114" s="35">
        <f t="shared" ref="F114:F128" si="23">E114-D114</f>
        <v>12.65066144</v>
      </c>
      <c r="G114" s="61">
        <f t="shared" si="1"/>
        <v>820.0791279</v>
      </c>
      <c r="H114" s="35">
        <f>if(F114&gt;25,25,F114)</f>
        <v>12.65066144</v>
      </c>
      <c r="I114" s="35">
        <v>64.82499999999999</v>
      </c>
    </row>
    <row r="115">
      <c r="A115" s="31" t="s">
        <v>242</v>
      </c>
      <c r="B115" s="19" t="s">
        <v>808</v>
      </c>
      <c r="C115" s="11" t="s">
        <v>810</v>
      </c>
      <c r="D115" s="35">
        <v>20.0</v>
      </c>
      <c r="E115" s="33">
        <v>20.0</v>
      </c>
      <c r="F115" s="35">
        <f t="shared" si="23"/>
        <v>0</v>
      </c>
      <c r="G115" s="61" t="str">
        <f t="shared" si="1"/>
        <v/>
      </c>
      <c r="I115" s="35">
        <v>11.2825</v>
      </c>
    </row>
    <row r="116">
      <c r="A116" s="31" t="s">
        <v>244</v>
      </c>
      <c r="B116" s="19" t="s">
        <v>421</v>
      </c>
      <c r="C116" s="11" t="s">
        <v>422</v>
      </c>
      <c r="D116" s="35">
        <v>11.923688394276628</v>
      </c>
      <c r="E116" s="33">
        <v>20.0</v>
      </c>
      <c r="F116" s="35">
        <f t="shared" si="23"/>
        <v>8.076311606</v>
      </c>
      <c r="G116" s="61">
        <f t="shared" si="1"/>
        <v>324.4658188</v>
      </c>
      <c r="H116" s="35">
        <f t="shared" ref="H116:H128" si="24">if(F116&gt;25,25,F116)</f>
        <v>8.076311606</v>
      </c>
      <c r="I116" s="35">
        <v>40.175</v>
      </c>
    </row>
    <row r="117">
      <c r="A117" s="31" t="s">
        <v>246</v>
      </c>
      <c r="B117" s="16" t="s">
        <v>520</v>
      </c>
      <c r="C117" s="11" t="s">
        <v>521</v>
      </c>
      <c r="D117" s="35">
        <v>12.254901960784313</v>
      </c>
      <c r="E117" s="33">
        <v>50.0</v>
      </c>
      <c r="F117" s="35">
        <f t="shared" si="23"/>
        <v>37.74509804</v>
      </c>
      <c r="G117" s="61">
        <f t="shared" si="1"/>
        <v>1003.125</v>
      </c>
      <c r="H117" s="11">
        <f t="shared" si="24"/>
        <v>25</v>
      </c>
      <c r="I117" s="35">
        <v>40.125</v>
      </c>
    </row>
    <row r="118">
      <c r="A118" s="31" t="s">
        <v>248</v>
      </c>
      <c r="B118" s="16" t="s">
        <v>542</v>
      </c>
      <c r="C118" s="11" t="s">
        <v>543</v>
      </c>
      <c r="D118" s="35">
        <v>13.054830287206265</v>
      </c>
      <c r="E118" s="33">
        <v>50.0</v>
      </c>
      <c r="F118" s="35">
        <f t="shared" si="23"/>
        <v>36.94516971</v>
      </c>
      <c r="G118" s="61">
        <f t="shared" si="1"/>
        <v>946.875</v>
      </c>
      <c r="H118" s="11">
        <f t="shared" si="24"/>
        <v>25</v>
      </c>
      <c r="I118" s="35">
        <v>37.875</v>
      </c>
    </row>
    <row r="119">
      <c r="A119" s="31" t="s">
        <v>250</v>
      </c>
      <c r="B119" s="16" t="s">
        <v>776</v>
      </c>
      <c r="C119" s="11" t="s">
        <v>777</v>
      </c>
      <c r="D119" s="35">
        <v>8.246289169873556</v>
      </c>
      <c r="E119" s="33">
        <v>50.0</v>
      </c>
      <c r="F119" s="35">
        <f t="shared" si="23"/>
        <v>41.75371083</v>
      </c>
      <c r="G119" s="61">
        <f t="shared" si="1"/>
        <v>1491.875</v>
      </c>
      <c r="H119" s="11">
        <f t="shared" si="24"/>
        <v>25</v>
      </c>
      <c r="I119" s="35">
        <v>59.675000000000004</v>
      </c>
    </row>
    <row r="120">
      <c r="A120" s="31" t="s">
        <v>252</v>
      </c>
      <c r="B120" s="16" t="s">
        <v>797</v>
      </c>
      <c r="C120" s="11" t="s">
        <v>798</v>
      </c>
      <c r="D120" s="35">
        <v>14.272121788772598</v>
      </c>
      <c r="E120" s="33">
        <v>50.0</v>
      </c>
      <c r="F120" s="35">
        <f t="shared" si="23"/>
        <v>35.72787821</v>
      </c>
      <c r="G120" s="61">
        <f t="shared" si="1"/>
        <v>863.75</v>
      </c>
      <c r="H120" s="11">
        <f t="shared" si="24"/>
        <v>25</v>
      </c>
      <c r="I120" s="35">
        <v>34.550000000000004</v>
      </c>
    </row>
    <row r="121">
      <c r="A121" s="31" t="s">
        <v>254</v>
      </c>
      <c r="B121" s="16" t="s">
        <v>819</v>
      </c>
      <c r="C121" s="11" t="s">
        <v>820</v>
      </c>
      <c r="D121" s="35">
        <v>25.0</v>
      </c>
      <c r="E121" s="33">
        <v>50.0</v>
      </c>
      <c r="F121" s="35">
        <f t="shared" si="23"/>
        <v>25</v>
      </c>
      <c r="G121" s="61">
        <f t="shared" si="1"/>
        <v>583.75</v>
      </c>
      <c r="H121" s="39">
        <f t="shared" si="24"/>
        <v>25</v>
      </c>
      <c r="I121" s="35">
        <v>23.35</v>
      </c>
    </row>
    <row r="122">
      <c r="A122" s="31" t="s">
        <v>256</v>
      </c>
      <c r="B122" s="16" t="s">
        <v>602</v>
      </c>
      <c r="C122" s="11" t="s">
        <v>603</v>
      </c>
      <c r="D122" s="35">
        <v>8.183306055646481</v>
      </c>
      <c r="E122" s="33">
        <v>20.0</v>
      </c>
      <c r="F122" s="35">
        <f t="shared" si="23"/>
        <v>11.81669394</v>
      </c>
      <c r="G122" s="61">
        <f t="shared" si="1"/>
        <v>690.0949264</v>
      </c>
      <c r="H122" s="35">
        <f t="shared" si="24"/>
        <v>11.81669394</v>
      </c>
      <c r="I122" s="35">
        <v>58.400000000000006</v>
      </c>
    </row>
    <row r="123">
      <c r="A123" s="31" t="s">
        <v>258</v>
      </c>
      <c r="B123" s="16" t="s">
        <v>719</v>
      </c>
      <c r="C123" s="11" t="s">
        <v>721</v>
      </c>
      <c r="D123" s="35">
        <v>7.759958613554061</v>
      </c>
      <c r="E123" s="33">
        <v>50.0</v>
      </c>
      <c r="F123" s="35">
        <f t="shared" si="23"/>
        <v>42.24004139</v>
      </c>
      <c r="G123" s="61">
        <f t="shared" si="1"/>
        <v>1592.5</v>
      </c>
      <c r="H123" s="11">
        <f t="shared" si="24"/>
        <v>25</v>
      </c>
      <c r="I123" s="35">
        <v>63.7</v>
      </c>
    </row>
    <row r="124">
      <c r="A124" s="31" t="s">
        <v>260</v>
      </c>
      <c r="B124" s="16" t="s">
        <v>582</v>
      </c>
      <c r="C124" s="11" t="s">
        <v>583</v>
      </c>
      <c r="D124" s="35">
        <v>11.764705882352942</v>
      </c>
      <c r="E124" s="33">
        <v>50.0</v>
      </c>
      <c r="F124" s="35">
        <f t="shared" si="23"/>
        <v>38.23529412</v>
      </c>
      <c r="G124" s="61">
        <f t="shared" si="1"/>
        <v>1040.625</v>
      </c>
      <c r="H124" s="11">
        <f t="shared" si="24"/>
        <v>25</v>
      </c>
      <c r="I124" s="35">
        <v>41.625</v>
      </c>
    </row>
    <row r="125">
      <c r="A125" s="31" t="s">
        <v>262</v>
      </c>
      <c r="B125" s="16" t="s">
        <v>388</v>
      </c>
      <c r="C125" s="11" t="s">
        <v>390</v>
      </c>
      <c r="D125" s="35">
        <v>13.239187996469548</v>
      </c>
      <c r="E125" s="33">
        <v>50.0</v>
      </c>
      <c r="F125" s="35">
        <f t="shared" si="23"/>
        <v>36.760812</v>
      </c>
      <c r="G125" s="61">
        <f t="shared" si="1"/>
        <v>930.625</v>
      </c>
      <c r="H125" s="11">
        <f t="shared" si="24"/>
        <v>25</v>
      </c>
      <c r="I125" s="35">
        <v>37.225</v>
      </c>
    </row>
    <row r="126">
      <c r="A126" s="31" t="s">
        <v>264</v>
      </c>
      <c r="B126" s="16" t="s">
        <v>659</v>
      </c>
      <c r="C126" s="11" t="s">
        <v>660</v>
      </c>
      <c r="D126" s="35">
        <v>8.620689655172415</v>
      </c>
      <c r="E126" s="33">
        <v>50.0</v>
      </c>
      <c r="F126" s="35">
        <f t="shared" si="23"/>
        <v>41.37931034</v>
      </c>
      <c r="G126" s="61">
        <f t="shared" si="1"/>
        <v>1415</v>
      </c>
      <c r="H126" s="11">
        <f t="shared" si="24"/>
        <v>25</v>
      </c>
      <c r="I126" s="35">
        <v>56.599999999999994</v>
      </c>
    </row>
    <row r="127">
      <c r="A127" s="31" t="s">
        <v>266</v>
      </c>
      <c r="B127" s="16" t="s">
        <v>780</v>
      </c>
      <c r="C127" s="11" t="s">
        <v>781</v>
      </c>
      <c r="D127" s="35">
        <v>16.44736842105263</v>
      </c>
      <c r="E127" s="33">
        <v>50.0</v>
      </c>
      <c r="F127" s="35">
        <f t="shared" si="23"/>
        <v>33.55263158</v>
      </c>
      <c r="G127" s="61">
        <f t="shared" si="1"/>
        <v>751.875</v>
      </c>
      <c r="H127" s="11">
        <f t="shared" si="24"/>
        <v>25</v>
      </c>
      <c r="I127" s="35">
        <v>30.075000000000003</v>
      </c>
    </row>
    <row r="128">
      <c r="A128" s="31" t="s">
        <v>268</v>
      </c>
      <c r="B128" s="16" t="s">
        <v>490</v>
      </c>
      <c r="C128" s="11" t="s">
        <v>491</v>
      </c>
      <c r="D128" s="35">
        <v>7.869884575026233</v>
      </c>
      <c r="E128" s="33">
        <v>50.0</v>
      </c>
      <c r="F128" s="35">
        <f t="shared" si="23"/>
        <v>42.13011542</v>
      </c>
      <c r="G128" s="61">
        <f t="shared" si="1"/>
        <v>1558.75</v>
      </c>
      <c r="H128" s="11">
        <f t="shared" si="24"/>
        <v>25</v>
      </c>
      <c r="I128" s="35">
        <v>62.35</v>
      </c>
    </row>
    <row r="129">
      <c r="A129" s="31" t="s">
        <v>270</v>
      </c>
      <c r="B129" s="16" t="s">
        <v>546</v>
      </c>
      <c r="C129" s="11" t="s">
        <v>547</v>
      </c>
      <c r="D129" s="35">
        <v>17.045454545454547</v>
      </c>
      <c r="E129" s="33">
        <v>20.0</v>
      </c>
      <c r="F129" s="31">
        <v>0.0</v>
      </c>
      <c r="G129" s="61" t="str">
        <f t="shared" si="1"/>
        <v/>
      </c>
      <c r="I129" s="35">
        <v>28.35</v>
      </c>
    </row>
    <row r="130">
      <c r="A130" s="31" t="s">
        <v>272</v>
      </c>
      <c r="B130" s="16" t="s">
        <v>730</v>
      </c>
      <c r="C130" s="11" t="s">
        <v>732</v>
      </c>
      <c r="D130" s="35">
        <v>20.0</v>
      </c>
      <c r="E130" s="33">
        <v>20.0</v>
      </c>
      <c r="F130" s="35">
        <f t="shared" ref="F130:F139" si="25">E130-D130</f>
        <v>0</v>
      </c>
      <c r="G130" s="61" t="str">
        <f t="shared" si="1"/>
        <v/>
      </c>
      <c r="I130" s="35">
        <v>11.975000000000001</v>
      </c>
    </row>
    <row r="131">
      <c r="A131" s="31" t="s">
        <v>274</v>
      </c>
      <c r="B131" s="16" t="s">
        <v>461</v>
      </c>
      <c r="C131" s="11" t="s">
        <v>463</v>
      </c>
      <c r="D131" s="35">
        <v>4.178272980501393</v>
      </c>
      <c r="E131" s="33">
        <v>20.0</v>
      </c>
      <c r="F131" s="35">
        <f t="shared" si="25"/>
        <v>15.82172702</v>
      </c>
      <c r="G131" s="61">
        <f t="shared" si="1"/>
        <v>1815.543175</v>
      </c>
      <c r="H131" s="35">
        <f t="shared" ref="H131:H139" si="26">if(F131&gt;25,25,F131)</f>
        <v>15.82172702</v>
      </c>
      <c r="I131" s="35">
        <v>114.75</v>
      </c>
    </row>
    <row r="132">
      <c r="A132" s="31" t="s">
        <v>276</v>
      </c>
      <c r="B132" s="16" t="s">
        <v>733</v>
      </c>
      <c r="C132" s="11" t="s">
        <v>734</v>
      </c>
      <c r="D132" s="35">
        <v>7.119126720455624</v>
      </c>
      <c r="E132" s="33">
        <v>50.0</v>
      </c>
      <c r="F132" s="35">
        <f t="shared" si="25"/>
        <v>42.88087328</v>
      </c>
      <c r="G132" s="61">
        <f t="shared" si="1"/>
        <v>1736.875</v>
      </c>
      <c r="H132" s="11">
        <f t="shared" si="26"/>
        <v>25</v>
      </c>
      <c r="I132" s="35">
        <v>69.47500000000001</v>
      </c>
    </row>
    <row r="133">
      <c r="A133" s="31" t="s">
        <v>278</v>
      </c>
      <c r="B133" s="16" t="s">
        <v>618</v>
      </c>
      <c r="C133" s="11" t="s">
        <v>619</v>
      </c>
      <c r="D133" s="35">
        <v>9.664948453608249</v>
      </c>
      <c r="E133" s="33">
        <v>20.0</v>
      </c>
      <c r="F133" s="35">
        <f t="shared" si="25"/>
        <v>10.33505155</v>
      </c>
      <c r="G133" s="61">
        <f t="shared" si="1"/>
        <v>511.8434278</v>
      </c>
      <c r="H133" s="35">
        <f t="shared" si="26"/>
        <v>10.33505155</v>
      </c>
      <c r="I133" s="35">
        <v>49.525000000000006</v>
      </c>
    </row>
    <row r="134">
      <c r="A134" s="31" t="s">
        <v>280</v>
      </c>
      <c r="B134" s="16" t="s">
        <v>537</v>
      </c>
      <c r="C134" s="11" t="s">
        <v>539</v>
      </c>
      <c r="D134" s="35">
        <v>8.955223880597014</v>
      </c>
      <c r="E134" s="33">
        <v>50.0</v>
      </c>
      <c r="F134" s="35">
        <f t="shared" si="25"/>
        <v>41.04477612</v>
      </c>
      <c r="G134" s="61">
        <f t="shared" si="1"/>
        <v>1378.75</v>
      </c>
      <c r="H134" s="11">
        <f t="shared" si="26"/>
        <v>25</v>
      </c>
      <c r="I134" s="35">
        <v>55.150000000000006</v>
      </c>
    </row>
    <row r="135">
      <c r="A135" s="31" t="s">
        <v>282</v>
      </c>
      <c r="B135" s="16" t="s">
        <v>782</v>
      </c>
      <c r="C135" s="11" t="s">
        <v>784</v>
      </c>
      <c r="D135" s="35">
        <v>7.447864945382323</v>
      </c>
      <c r="E135" s="33">
        <v>50.0</v>
      </c>
      <c r="F135" s="35">
        <f t="shared" si="25"/>
        <v>42.55213505</v>
      </c>
      <c r="G135" s="61">
        <f t="shared" si="1"/>
        <v>1647.5</v>
      </c>
      <c r="H135" s="11">
        <f t="shared" si="26"/>
        <v>25</v>
      </c>
      <c r="I135" s="35">
        <v>65.9</v>
      </c>
    </row>
    <row r="136">
      <c r="A136" s="31" t="s">
        <v>284</v>
      </c>
      <c r="B136" s="16" t="s">
        <v>438</v>
      </c>
      <c r="C136" s="11" t="s">
        <v>440</v>
      </c>
      <c r="D136" s="35">
        <v>7.414730598121601</v>
      </c>
      <c r="E136" s="33">
        <v>50.0</v>
      </c>
      <c r="F136" s="35">
        <f t="shared" si="25"/>
        <v>42.5852694</v>
      </c>
      <c r="G136" s="61">
        <f t="shared" si="1"/>
        <v>1645.625</v>
      </c>
      <c r="H136" s="11">
        <f t="shared" si="26"/>
        <v>25</v>
      </c>
      <c r="I136" s="35">
        <v>65.825</v>
      </c>
    </row>
    <row r="137">
      <c r="A137" s="31" t="s">
        <v>286</v>
      </c>
      <c r="B137" s="16" t="s">
        <v>493</v>
      </c>
      <c r="C137" s="11" t="s">
        <v>496</v>
      </c>
      <c r="D137" s="35">
        <v>15.957446808510639</v>
      </c>
      <c r="E137" s="33">
        <v>50.0</v>
      </c>
      <c r="F137" s="35">
        <f t="shared" si="25"/>
        <v>34.04255319</v>
      </c>
      <c r="G137" s="61">
        <f t="shared" si="1"/>
        <v>763.125</v>
      </c>
      <c r="H137" s="11">
        <f t="shared" si="26"/>
        <v>25</v>
      </c>
      <c r="I137" s="35">
        <v>30.525</v>
      </c>
    </row>
    <row r="138">
      <c r="A138" s="31" t="s">
        <v>288</v>
      </c>
      <c r="B138" s="16" t="s">
        <v>689</v>
      </c>
      <c r="C138" s="11" t="s">
        <v>690</v>
      </c>
      <c r="D138" s="35">
        <v>11.55624036979969</v>
      </c>
      <c r="E138" s="33">
        <v>50.0</v>
      </c>
      <c r="F138" s="35">
        <f t="shared" si="25"/>
        <v>38.44375963</v>
      </c>
      <c r="G138" s="61">
        <f t="shared" si="1"/>
        <v>1067.5</v>
      </c>
      <c r="H138" s="11">
        <f t="shared" si="26"/>
        <v>25</v>
      </c>
      <c r="I138" s="35">
        <v>42.7</v>
      </c>
    </row>
    <row r="139">
      <c r="A139" s="31" t="s">
        <v>290</v>
      </c>
      <c r="B139" s="16" t="s">
        <v>675</v>
      </c>
      <c r="C139" s="11" t="s">
        <v>676</v>
      </c>
      <c r="D139" s="35">
        <v>25.0</v>
      </c>
      <c r="E139" s="33">
        <v>50.0</v>
      </c>
      <c r="F139" s="35">
        <f t="shared" si="25"/>
        <v>25</v>
      </c>
      <c r="G139" s="61">
        <f t="shared" si="1"/>
        <v>300</v>
      </c>
      <c r="H139" s="39">
        <f t="shared" si="26"/>
        <v>25</v>
      </c>
      <c r="I139" s="35">
        <v>12.0</v>
      </c>
    </row>
    <row r="140">
      <c r="A140" s="31" t="s">
        <v>292</v>
      </c>
      <c r="B140" s="16" t="s">
        <v>568</v>
      </c>
      <c r="C140" s="11" t="s">
        <v>569</v>
      </c>
      <c r="D140" s="35">
        <v>15.479876160990713</v>
      </c>
      <c r="E140" s="33">
        <v>20.0</v>
      </c>
      <c r="F140" s="31">
        <v>0.0</v>
      </c>
      <c r="G140" s="61" t="str">
        <f t="shared" si="1"/>
        <v/>
      </c>
      <c r="I140" s="35">
        <v>31.099999999999998</v>
      </c>
    </row>
    <row r="141">
      <c r="A141" s="31" t="s">
        <v>294</v>
      </c>
      <c r="B141" s="16" t="s">
        <v>623</v>
      </c>
      <c r="C141" s="11" t="s">
        <v>625</v>
      </c>
      <c r="D141" s="35">
        <v>5.261311820413889</v>
      </c>
      <c r="E141" s="33">
        <v>50.0</v>
      </c>
      <c r="F141" s="35">
        <f t="shared" ref="F141:F147" si="27">E141-D141</f>
        <v>44.73868818</v>
      </c>
      <c r="G141" s="61">
        <f t="shared" si="1"/>
        <v>2337.5</v>
      </c>
      <c r="H141" s="11">
        <f t="shared" ref="H141:H144" si="28">if(F141&gt;25,25,F141)</f>
        <v>25</v>
      </c>
      <c r="I141" s="35">
        <v>93.5</v>
      </c>
    </row>
    <row r="142">
      <c r="A142" s="31" t="s">
        <v>296</v>
      </c>
      <c r="B142" s="16" t="s">
        <v>610</v>
      </c>
      <c r="C142" s="11" t="s">
        <v>611</v>
      </c>
      <c r="D142" s="35">
        <v>12.376237623762377</v>
      </c>
      <c r="E142" s="33">
        <v>50.0</v>
      </c>
      <c r="F142" s="35">
        <f t="shared" si="27"/>
        <v>37.62376238</v>
      </c>
      <c r="G142" s="61">
        <f t="shared" si="1"/>
        <v>995.625</v>
      </c>
      <c r="H142" s="11">
        <f t="shared" si="28"/>
        <v>25</v>
      </c>
      <c r="I142" s="35">
        <v>39.825</v>
      </c>
    </row>
    <row r="143">
      <c r="A143" s="31" t="s">
        <v>298</v>
      </c>
      <c r="B143" s="16" t="s">
        <v>648</v>
      </c>
      <c r="C143" s="11" t="s">
        <v>650</v>
      </c>
      <c r="D143" s="35">
        <v>3.856041131105399</v>
      </c>
      <c r="E143" s="33">
        <v>50.0</v>
      </c>
      <c r="F143" s="35">
        <f t="shared" si="27"/>
        <v>46.14395887</v>
      </c>
      <c r="G143" s="61">
        <f t="shared" si="1"/>
        <v>3168.75</v>
      </c>
      <c r="H143" s="11">
        <f t="shared" si="28"/>
        <v>25</v>
      </c>
      <c r="I143" s="35">
        <v>126.75</v>
      </c>
    </row>
    <row r="144">
      <c r="A144" s="31" t="s">
        <v>300</v>
      </c>
      <c r="B144" s="16" t="s">
        <v>766</v>
      </c>
      <c r="C144" s="11" t="s">
        <v>767</v>
      </c>
      <c r="D144" s="35">
        <v>7.042253521126761</v>
      </c>
      <c r="E144" s="33">
        <v>50.0</v>
      </c>
      <c r="F144" s="35">
        <f t="shared" si="27"/>
        <v>42.95774648</v>
      </c>
      <c r="G144" s="61">
        <f t="shared" si="1"/>
        <v>1735</v>
      </c>
      <c r="H144" s="11">
        <f t="shared" si="28"/>
        <v>25</v>
      </c>
      <c r="I144" s="35">
        <v>69.4</v>
      </c>
    </row>
    <row r="145">
      <c r="A145" s="31" t="s">
        <v>302</v>
      </c>
      <c r="B145" s="16" t="s">
        <v>723</v>
      </c>
      <c r="C145" s="11" t="s">
        <v>724</v>
      </c>
      <c r="D145" s="35">
        <v>20.0</v>
      </c>
      <c r="E145" s="33">
        <v>20.0</v>
      </c>
      <c r="F145" s="35">
        <f t="shared" si="27"/>
        <v>0</v>
      </c>
      <c r="G145" s="61" t="str">
        <f t="shared" si="1"/>
        <v/>
      </c>
      <c r="I145" s="35">
        <v>5.766666666666667</v>
      </c>
    </row>
    <row r="146">
      <c r="A146" s="31" t="s">
        <v>304</v>
      </c>
      <c r="B146" s="16" t="s">
        <v>742</v>
      </c>
      <c r="C146" s="11" t="s">
        <v>743</v>
      </c>
      <c r="D146" s="35">
        <v>20.0</v>
      </c>
      <c r="E146" s="33">
        <v>20.0</v>
      </c>
      <c r="F146" s="35">
        <f t="shared" si="27"/>
        <v>0</v>
      </c>
      <c r="G146" s="61" t="str">
        <f t="shared" si="1"/>
        <v/>
      </c>
      <c r="I146" s="35">
        <v>14.733333333333334</v>
      </c>
    </row>
    <row r="147">
      <c r="A147" s="31" t="s">
        <v>306</v>
      </c>
      <c r="B147" s="16" t="s">
        <v>654</v>
      </c>
      <c r="C147" s="11" t="s">
        <v>656</v>
      </c>
      <c r="D147" s="35">
        <v>20.0</v>
      </c>
      <c r="E147" s="33">
        <v>20.0</v>
      </c>
      <c r="F147" s="35">
        <f t="shared" si="27"/>
        <v>0</v>
      </c>
      <c r="G147" s="61" t="str">
        <f t="shared" si="1"/>
        <v/>
      </c>
      <c r="I147" s="35">
        <v>4.9433333333333325</v>
      </c>
    </row>
    <row r="148">
      <c r="A148" s="31" t="s">
        <v>308</v>
      </c>
      <c r="B148" s="16" t="s">
        <v>680</v>
      </c>
      <c r="C148" s="11" t="s">
        <v>682</v>
      </c>
      <c r="D148" s="35">
        <v>14.464802314368368</v>
      </c>
      <c r="E148" s="33">
        <v>20.0</v>
      </c>
      <c r="F148" s="31">
        <v>0.0</v>
      </c>
      <c r="G148" s="61" t="str">
        <f t="shared" si="1"/>
        <v/>
      </c>
      <c r="I148" s="35">
        <v>34.56666666666667</v>
      </c>
    </row>
    <row r="149">
      <c r="A149" s="31" t="s">
        <v>310</v>
      </c>
      <c r="B149" s="16" t="s">
        <v>397</v>
      </c>
      <c r="C149" s="11" t="s">
        <v>400</v>
      </c>
      <c r="D149" s="35">
        <v>25.0</v>
      </c>
      <c r="E149" s="33">
        <v>50.0</v>
      </c>
      <c r="F149" s="35">
        <f t="shared" ref="F149:F169" si="29">E149-D149</f>
        <v>25</v>
      </c>
      <c r="G149" s="61">
        <f t="shared" si="1"/>
        <v>351.6666667</v>
      </c>
      <c r="H149" s="39">
        <f t="shared" ref="H149:H150" si="30">if(F149&gt;25,25,F149)</f>
        <v>25</v>
      </c>
      <c r="I149" s="35">
        <v>14.066666666666668</v>
      </c>
    </row>
    <row r="150">
      <c r="A150" s="31" t="s">
        <v>312</v>
      </c>
      <c r="B150" s="16" t="s">
        <v>620</v>
      </c>
      <c r="C150" s="11" t="s">
        <v>622</v>
      </c>
      <c r="D150" s="35">
        <v>7.957559681697612</v>
      </c>
      <c r="E150" s="33">
        <v>50.0</v>
      </c>
      <c r="F150" s="35">
        <f t="shared" si="29"/>
        <v>42.04244032</v>
      </c>
      <c r="G150" s="61">
        <f t="shared" si="1"/>
        <v>1570.833333</v>
      </c>
      <c r="H150" s="11">
        <f t="shared" si="30"/>
        <v>25</v>
      </c>
      <c r="I150" s="35">
        <v>62.83333333333334</v>
      </c>
    </row>
    <row r="151">
      <c r="A151" s="31" t="s">
        <v>314</v>
      </c>
      <c r="B151" s="16" t="s">
        <v>627</v>
      </c>
      <c r="C151" s="11" t="s">
        <v>629</v>
      </c>
      <c r="D151" s="35">
        <v>20.0</v>
      </c>
      <c r="E151" s="33">
        <v>20.0</v>
      </c>
      <c r="F151" s="35">
        <f t="shared" si="29"/>
        <v>0</v>
      </c>
      <c r="G151" s="61" t="str">
        <f t="shared" si="1"/>
        <v/>
      </c>
      <c r="I151" s="35">
        <v>24.26666666666667</v>
      </c>
    </row>
    <row r="152">
      <c r="A152" s="31" t="s">
        <v>316</v>
      </c>
      <c r="B152" s="16" t="s">
        <v>691</v>
      </c>
      <c r="C152" s="11" t="s">
        <v>692</v>
      </c>
      <c r="D152" s="35">
        <v>25.0</v>
      </c>
      <c r="E152" s="33">
        <v>50.0</v>
      </c>
      <c r="F152" s="35">
        <f t="shared" si="29"/>
        <v>25</v>
      </c>
      <c r="G152" s="61">
        <f t="shared" si="1"/>
        <v>170.9166667</v>
      </c>
      <c r="H152" s="39">
        <f t="shared" ref="H152:H164" si="31">if(F152&gt;25,25,F152)</f>
        <v>25</v>
      </c>
      <c r="I152" s="35">
        <v>6.836666666666666</v>
      </c>
    </row>
    <row r="153">
      <c r="A153" s="31" t="s">
        <v>318</v>
      </c>
      <c r="B153" s="16" t="s">
        <v>700</v>
      </c>
      <c r="C153" s="11" t="s">
        <v>701</v>
      </c>
      <c r="D153" s="35">
        <v>19.53125</v>
      </c>
      <c r="E153" s="33">
        <v>50.0</v>
      </c>
      <c r="F153" s="35">
        <f t="shared" si="29"/>
        <v>30.46875</v>
      </c>
      <c r="G153" s="61">
        <f t="shared" si="1"/>
        <v>640</v>
      </c>
      <c r="H153" s="39">
        <f t="shared" si="31"/>
        <v>25</v>
      </c>
      <c r="I153" s="35">
        <v>25.599999999999998</v>
      </c>
    </row>
    <row r="154">
      <c r="A154" s="31" t="s">
        <v>320</v>
      </c>
      <c r="B154" s="16" t="s">
        <v>708</v>
      </c>
      <c r="C154" s="11" t="s">
        <v>710</v>
      </c>
      <c r="D154" s="35">
        <v>16.39344262295082</v>
      </c>
      <c r="E154" s="33">
        <v>20.0</v>
      </c>
      <c r="F154" s="35">
        <f t="shared" si="29"/>
        <v>3.606557377</v>
      </c>
      <c r="G154" s="61">
        <f t="shared" si="1"/>
        <v>110</v>
      </c>
      <c r="H154" s="35">
        <f t="shared" si="31"/>
        <v>3.606557377</v>
      </c>
      <c r="I154" s="35">
        <v>30.5</v>
      </c>
    </row>
    <row r="155">
      <c r="A155" s="31" t="s">
        <v>322</v>
      </c>
      <c r="B155" s="16" t="s">
        <v>716</v>
      </c>
      <c r="C155" s="11" t="s">
        <v>718</v>
      </c>
      <c r="D155" s="35">
        <v>15.212981744421906</v>
      </c>
      <c r="E155" s="33">
        <v>50.0</v>
      </c>
      <c r="F155" s="35">
        <f t="shared" si="29"/>
        <v>34.78701826</v>
      </c>
      <c r="G155" s="61">
        <f t="shared" si="1"/>
        <v>821.6666667</v>
      </c>
      <c r="H155" s="11">
        <f t="shared" si="31"/>
        <v>25</v>
      </c>
      <c r="I155" s="35">
        <v>32.86666666666667</v>
      </c>
    </row>
    <row r="156">
      <c r="A156" s="31" t="s">
        <v>324</v>
      </c>
      <c r="B156" s="16" t="s">
        <v>774</v>
      </c>
      <c r="C156" s="11" t="s">
        <v>775</v>
      </c>
      <c r="D156" s="35">
        <v>9.621552277100704</v>
      </c>
      <c r="E156" s="33">
        <v>50.0</v>
      </c>
      <c r="F156" s="35">
        <f t="shared" si="29"/>
        <v>40.37844772</v>
      </c>
      <c r="G156" s="61">
        <f t="shared" si="1"/>
        <v>1299.166667</v>
      </c>
      <c r="H156" s="11">
        <f t="shared" si="31"/>
        <v>25</v>
      </c>
      <c r="I156" s="35">
        <v>51.96666666666667</v>
      </c>
    </row>
    <row r="157">
      <c r="A157" s="31" t="s">
        <v>326</v>
      </c>
      <c r="B157" s="16" t="s">
        <v>753</v>
      </c>
      <c r="C157" s="11" t="s">
        <v>757</v>
      </c>
      <c r="D157" s="35">
        <v>11.380880121396054</v>
      </c>
      <c r="E157" s="33">
        <v>50.0</v>
      </c>
      <c r="F157" s="35">
        <f t="shared" si="29"/>
        <v>38.61911988</v>
      </c>
      <c r="G157" s="61">
        <f t="shared" si="1"/>
        <v>1098.333333</v>
      </c>
      <c r="H157" s="11">
        <f t="shared" si="31"/>
        <v>25</v>
      </c>
      <c r="I157" s="35">
        <v>43.93333333333334</v>
      </c>
    </row>
    <row r="158">
      <c r="A158" s="31" t="s">
        <v>328</v>
      </c>
      <c r="B158" s="16" t="s">
        <v>453</v>
      </c>
      <c r="C158" s="11" t="s">
        <v>455</v>
      </c>
      <c r="D158" s="35">
        <v>15.151515151515152</v>
      </c>
      <c r="E158" s="33">
        <v>50.0</v>
      </c>
      <c r="F158" s="35">
        <f t="shared" si="29"/>
        <v>34.84848485</v>
      </c>
      <c r="G158" s="61">
        <f t="shared" si="1"/>
        <v>825</v>
      </c>
      <c r="H158" s="11">
        <f t="shared" si="31"/>
        <v>25</v>
      </c>
      <c r="I158" s="35">
        <v>33.0</v>
      </c>
    </row>
    <row r="159">
      <c r="A159" s="31" t="s">
        <v>329</v>
      </c>
      <c r="B159" s="16" t="s">
        <v>811</v>
      </c>
      <c r="C159" s="11" t="s">
        <v>813</v>
      </c>
      <c r="D159" s="35">
        <v>14.354066985645932</v>
      </c>
      <c r="E159" s="33">
        <v>50.0</v>
      </c>
      <c r="F159" s="35">
        <f t="shared" si="29"/>
        <v>35.64593301</v>
      </c>
      <c r="G159" s="61">
        <f t="shared" si="1"/>
        <v>870.8333333</v>
      </c>
      <c r="H159" s="11">
        <f t="shared" si="31"/>
        <v>25</v>
      </c>
      <c r="I159" s="35">
        <v>34.833333333333336</v>
      </c>
    </row>
    <row r="160">
      <c r="A160" s="31" t="s">
        <v>330</v>
      </c>
      <c r="B160" s="16" t="s">
        <v>814</v>
      </c>
      <c r="C160" s="11" t="s">
        <v>816</v>
      </c>
      <c r="D160" s="35">
        <v>11.84834123222749</v>
      </c>
      <c r="E160" s="33">
        <v>50.0</v>
      </c>
      <c r="F160" s="35">
        <f t="shared" si="29"/>
        <v>38.15165877</v>
      </c>
      <c r="G160" s="61">
        <f t="shared" si="1"/>
        <v>1055</v>
      </c>
      <c r="H160" s="11">
        <f t="shared" si="31"/>
        <v>25</v>
      </c>
      <c r="I160" s="35">
        <v>42.199999999999996</v>
      </c>
    </row>
    <row r="161">
      <c r="A161" s="31" t="s">
        <v>331</v>
      </c>
      <c r="B161" s="31" t="s">
        <v>769</v>
      </c>
      <c r="C161" s="11" t="s">
        <v>821</v>
      </c>
      <c r="D161" s="35">
        <v>17.301038062283737</v>
      </c>
      <c r="E161" s="33">
        <v>50.0</v>
      </c>
      <c r="F161" s="35">
        <f t="shared" si="29"/>
        <v>32.69896194</v>
      </c>
      <c r="G161" s="61">
        <f t="shared" si="1"/>
        <v>722.5</v>
      </c>
      <c r="H161" s="11">
        <f t="shared" si="31"/>
        <v>25</v>
      </c>
      <c r="I161" s="35">
        <v>28.900000000000002</v>
      </c>
    </row>
    <row r="162">
      <c r="A162" s="31" t="s">
        <v>332</v>
      </c>
      <c r="B162" s="16" t="s">
        <v>513</v>
      </c>
      <c r="C162" s="11" t="s">
        <v>515</v>
      </c>
      <c r="D162" s="35">
        <v>11.914217633042096</v>
      </c>
      <c r="E162" s="33">
        <v>50.0</v>
      </c>
      <c r="F162" s="35">
        <f t="shared" si="29"/>
        <v>38.08578237</v>
      </c>
      <c r="G162" s="61">
        <f t="shared" si="1"/>
        <v>1049.166667</v>
      </c>
      <c r="H162" s="11">
        <f t="shared" si="31"/>
        <v>25</v>
      </c>
      <c r="I162" s="35">
        <v>41.96666666666667</v>
      </c>
    </row>
    <row r="163">
      <c r="A163" s="31" t="s">
        <v>333</v>
      </c>
      <c r="B163" s="16" t="s">
        <v>589</v>
      </c>
      <c r="C163" s="11" t="s">
        <v>591</v>
      </c>
      <c r="D163" s="35">
        <v>4.8076923076923075</v>
      </c>
      <c r="E163" s="33">
        <v>50.0</v>
      </c>
      <c r="F163" s="35">
        <f t="shared" si="29"/>
        <v>45.19230769</v>
      </c>
      <c r="G163" s="61">
        <f t="shared" si="1"/>
        <v>2600</v>
      </c>
      <c r="H163" s="11">
        <f t="shared" si="31"/>
        <v>25</v>
      </c>
      <c r="I163" s="35">
        <v>104.0</v>
      </c>
    </row>
    <row r="164">
      <c r="A164" s="31" t="s">
        <v>334</v>
      </c>
      <c r="B164" s="16" t="s">
        <v>548</v>
      </c>
      <c r="C164" s="11" t="s">
        <v>550</v>
      </c>
      <c r="D164" s="35">
        <v>6.297229219143577</v>
      </c>
      <c r="E164" s="33">
        <v>50.0</v>
      </c>
      <c r="F164" s="35">
        <f t="shared" si="29"/>
        <v>43.70277078</v>
      </c>
      <c r="G164" s="61">
        <f t="shared" si="1"/>
        <v>1985</v>
      </c>
      <c r="H164" s="11">
        <f t="shared" si="31"/>
        <v>25</v>
      </c>
      <c r="I164" s="35">
        <v>79.4</v>
      </c>
    </row>
    <row r="165">
      <c r="A165" s="31" t="s">
        <v>335</v>
      </c>
      <c r="B165" s="16" t="s">
        <v>551</v>
      </c>
      <c r="C165" s="11" t="s">
        <v>553</v>
      </c>
      <c r="D165" s="35">
        <v>20.0</v>
      </c>
      <c r="E165" s="33">
        <v>20.0</v>
      </c>
      <c r="F165" s="35">
        <f t="shared" si="29"/>
        <v>0</v>
      </c>
      <c r="G165" s="61" t="str">
        <f t="shared" si="1"/>
        <v/>
      </c>
      <c r="I165" s="35">
        <v>17.700000000000003</v>
      </c>
    </row>
    <row r="166">
      <c r="A166" s="31" t="s">
        <v>337</v>
      </c>
      <c r="B166" s="16" t="s">
        <v>584</v>
      </c>
      <c r="C166" s="11" t="s">
        <v>586</v>
      </c>
      <c r="D166" s="35">
        <v>8.00854244527496</v>
      </c>
      <c r="E166" s="33">
        <v>20.0</v>
      </c>
      <c r="F166" s="35">
        <f t="shared" si="29"/>
        <v>11.99145755</v>
      </c>
      <c r="G166" s="61">
        <f t="shared" si="1"/>
        <v>748.6666667</v>
      </c>
      <c r="H166" s="35">
        <f t="shared" ref="H166:H169" si="32">if(F166&gt;25,25,F166)</f>
        <v>11.99145755</v>
      </c>
      <c r="I166" s="35">
        <v>62.43333333333334</v>
      </c>
    </row>
    <row r="167">
      <c r="A167" s="31" t="s">
        <v>338</v>
      </c>
      <c r="B167" s="16" t="s">
        <v>516</v>
      </c>
      <c r="C167" s="11" t="s">
        <v>519</v>
      </c>
      <c r="D167" s="35">
        <v>2.9354207436399213</v>
      </c>
      <c r="E167" s="33">
        <v>50.0</v>
      </c>
      <c r="F167" s="35">
        <f t="shared" si="29"/>
        <v>47.06457926</v>
      </c>
      <c r="G167" s="61">
        <f t="shared" si="1"/>
        <v>4258.333333</v>
      </c>
      <c r="H167" s="11">
        <f t="shared" si="32"/>
        <v>25</v>
      </c>
      <c r="I167" s="35">
        <v>170.33333333333334</v>
      </c>
    </row>
    <row r="168">
      <c r="A168" s="31" t="s">
        <v>340</v>
      </c>
      <c r="B168" s="16" t="s">
        <v>467</v>
      </c>
      <c r="C168" s="11" t="s">
        <v>469</v>
      </c>
      <c r="D168" s="35">
        <v>14.058106841611998</v>
      </c>
      <c r="E168" s="33">
        <v>50.0</v>
      </c>
      <c r="F168" s="35">
        <f t="shared" si="29"/>
        <v>35.94189316</v>
      </c>
      <c r="G168" s="61">
        <f t="shared" si="1"/>
        <v>889.1666667</v>
      </c>
      <c r="H168" s="11">
        <f t="shared" si="32"/>
        <v>25</v>
      </c>
      <c r="I168" s="35">
        <v>35.56666666666666</v>
      </c>
    </row>
    <row r="169">
      <c r="A169" s="31" t="s">
        <v>342</v>
      </c>
      <c r="B169" s="16" t="s">
        <v>575</v>
      </c>
      <c r="C169" s="11" t="s">
        <v>577</v>
      </c>
      <c r="D169" s="35">
        <v>8.455467869222097</v>
      </c>
      <c r="E169" s="33">
        <v>20.0</v>
      </c>
      <c r="F169" s="35">
        <f t="shared" si="29"/>
        <v>11.54453213</v>
      </c>
      <c r="G169" s="61">
        <f t="shared" si="1"/>
        <v>682.6666667</v>
      </c>
      <c r="H169" s="35">
        <f t="shared" si="32"/>
        <v>11.54453213</v>
      </c>
      <c r="I169" s="35">
        <v>59.13333333333333</v>
      </c>
    </row>
    <row r="170">
      <c r="A170" s="31" t="s">
        <v>344</v>
      </c>
      <c r="B170" s="16" t="s">
        <v>785</v>
      </c>
      <c r="C170" s="11" t="s">
        <v>786</v>
      </c>
      <c r="D170" s="35">
        <v>16.025641025641026</v>
      </c>
      <c r="E170" s="33">
        <v>20.0</v>
      </c>
      <c r="F170" s="31">
        <v>0.0</v>
      </c>
      <c r="G170" s="61" t="str">
        <f t="shared" si="1"/>
        <v/>
      </c>
      <c r="I170" s="35">
        <v>31.2</v>
      </c>
    </row>
    <row r="171">
      <c r="A171" s="31" t="s">
        <v>346</v>
      </c>
      <c r="B171" s="16" t="s">
        <v>799</v>
      </c>
      <c r="C171" s="11" t="s">
        <v>801</v>
      </c>
      <c r="D171" s="35">
        <v>5.502567865003668</v>
      </c>
      <c r="E171" s="33">
        <v>50.0</v>
      </c>
      <c r="F171" s="35">
        <f t="shared" ref="F171:F176" si="33">E171-D171</f>
        <v>44.49743213</v>
      </c>
      <c r="G171" s="61">
        <f t="shared" si="1"/>
        <v>2271.666667</v>
      </c>
      <c r="H171" s="11">
        <f>if(F171&gt;25,25,F171)</f>
        <v>25</v>
      </c>
      <c r="I171" s="35">
        <v>90.86666666666667</v>
      </c>
    </row>
    <row r="172">
      <c r="A172" s="31" t="s">
        <v>348</v>
      </c>
      <c r="B172" s="16" t="s">
        <v>762</v>
      </c>
      <c r="C172" s="11" t="s">
        <v>763</v>
      </c>
      <c r="D172" s="35">
        <v>20.0</v>
      </c>
      <c r="E172" s="33">
        <v>20.0</v>
      </c>
      <c r="F172" s="35">
        <f t="shared" si="33"/>
        <v>0</v>
      </c>
      <c r="G172" s="61" t="str">
        <f t="shared" si="1"/>
        <v/>
      </c>
      <c r="I172" s="35">
        <v>20.366666666666667</v>
      </c>
    </row>
    <row r="173">
      <c r="A173" s="31" t="s">
        <v>350</v>
      </c>
      <c r="B173" s="16" t="s">
        <v>572</v>
      </c>
      <c r="C173" s="11" t="s">
        <v>574</v>
      </c>
      <c r="D173" s="35">
        <v>4.010695187165775</v>
      </c>
      <c r="E173" s="33">
        <v>50.0</v>
      </c>
      <c r="F173" s="35">
        <f t="shared" si="33"/>
        <v>45.98930481</v>
      </c>
      <c r="G173" s="61">
        <f t="shared" si="1"/>
        <v>3116.666667</v>
      </c>
      <c r="H173" s="11">
        <f>if(F173&gt;25,25,F173)</f>
        <v>25</v>
      </c>
      <c r="I173" s="35">
        <v>124.66666666666667</v>
      </c>
    </row>
    <row r="174">
      <c r="A174" s="31" t="s">
        <v>352</v>
      </c>
      <c r="B174" s="16" t="s">
        <v>510</v>
      </c>
      <c r="C174" s="11" t="s">
        <v>512</v>
      </c>
      <c r="D174" s="35">
        <v>20.0</v>
      </c>
      <c r="E174" s="33">
        <v>20.0</v>
      </c>
      <c r="F174" s="35">
        <f t="shared" si="33"/>
        <v>0</v>
      </c>
      <c r="G174" s="61" t="str">
        <f t="shared" si="1"/>
        <v/>
      </c>
      <c r="I174" s="35">
        <v>24.7</v>
      </c>
    </row>
    <row r="175">
      <c r="A175" s="31" t="s">
        <v>354</v>
      </c>
      <c r="B175" s="16" t="s">
        <v>534</v>
      </c>
      <c r="C175" s="11" t="s">
        <v>536</v>
      </c>
      <c r="D175" s="35">
        <v>8.174386920980927</v>
      </c>
      <c r="E175" s="33">
        <v>50.0</v>
      </c>
      <c r="F175" s="35">
        <f t="shared" si="33"/>
        <v>41.82561308</v>
      </c>
      <c r="G175" s="61">
        <f t="shared" si="1"/>
        <v>1529.166667</v>
      </c>
      <c r="H175" s="11">
        <f t="shared" ref="H175:H181" si="34">if(F175&gt;25,25,F175)</f>
        <v>25</v>
      </c>
      <c r="I175" s="35">
        <v>61.166666666666664</v>
      </c>
    </row>
    <row r="176">
      <c r="A176" s="31" t="s">
        <v>356</v>
      </c>
      <c r="B176" s="16" t="s">
        <v>565</v>
      </c>
      <c r="C176" s="11" t="s">
        <v>567</v>
      </c>
      <c r="D176" s="35">
        <v>9.036144578313253</v>
      </c>
      <c r="E176" s="33">
        <v>50.0</v>
      </c>
      <c r="F176" s="35">
        <f t="shared" si="33"/>
        <v>40.96385542</v>
      </c>
      <c r="G176" s="61">
        <f t="shared" si="1"/>
        <v>1383.333333</v>
      </c>
      <c r="H176" s="11">
        <f t="shared" si="34"/>
        <v>25</v>
      </c>
      <c r="I176" s="35">
        <v>55.333333333333336</v>
      </c>
    </row>
    <row r="177">
      <c r="A177" s="31" t="s">
        <v>358</v>
      </c>
      <c r="B177" s="19" t="s">
        <v>445</v>
      </c>
      <c r="C177" s="16" t="s">
        <v>446</v>
      </c>
      <c r="D177" s="35">
        <v>2.8462998102466797</v>
      </c>
      <c r="E177" s="33">
        <v>50.0</v>
      </c>
      <c r="F177" s="35">
        <f t="shared" ref="F177:F181" si="35">E177-D177-25</f>
        <v>22.15370019</v>
      </c>
      <c r="G177" s="61">
        <f t="shared" si="1"/>
        <v>3891.666667</v>
      </c>
      <c r="H177" s="35">
        <f t="shared" si="34"/>
        <v>22.15370019</v>
      </c>
      <c r="I177" s="35">
        <v>175.66666666666666</v>
      </c>
    </row>
    <row r="178">
      <c r="A178" s="31" t="s">
        <v>360</v>
      </c>
      <c r="B178" s="16" t="s">
        <v>436</v>
      </c>
      <c r="C178" s="31" t="s">
        <v>437</v>
      </c>
      <c r="D178" s="35">
        <v>1.7688679245283017</v>
      </c>
      <c r="E178" s="33">
        <v>50.0</v>
      </c>
      <c r="F178" s="35">
        <f t="shared" si="35"/>
        <v>23.23113208</v>
      </c>
      <c r="G178" s="61">
        <f t="shared" si="1"/>
        <v>6566.666667</v>
      </c>
      <c r="H178" s="35">
        <f t="shared" si="34"/>
        <v>23.23113208</v>
      </c>
      <c r="I178" s="35">
        <v>282.6666666666667</v>
      </c>
    </row>
    <row r="179">
      <c r="A179" s="31" t="s">
        <v>362</v>
      </c>
      <c r="B179" s="16" t="s">
        <v>516</v>
      </c>
      <c r="C179" s="11" t="s">
        <v>519</v>
      </c>
      <c r="D179" s="35">
        <v>2.9354207436399213</v>
      </c>
      <c r="E179" s="33">
        <v>50.0</v>
      </c>
      <c r="F179" s="35">
        <f t="shared" si="35"/>
        <v>22.06457926</v>
      </c>
      <c r="G179" s="61">
        <f t="shared" si="1"/>
        <v>3758.333333</v>
      </c>
      <c r="H179" s="35">
        <f t="shared" si="34"/>
        <v>22.06457926</v>
      </c>
      <c r="I179" s="35">
        <v>170.33333333333334</v>
      </c>
    </row>
    <row r="180">
      <c r="A180" s="31" t="s">
        <v>364</v>
      </c>
      <c r="B180" s="16" t="s">
        <v>648</v>
      </c>
      <c r="C180" s="11" t="s">
        <v>650</v>
      </c>
      <c r="D180" s="35">
        <v>3.856041131105399</v>
      </c>
      <c r="E180" s="33">
        <v>50.0</v>
      </c>
      <c r="F180" s="35">
        <f t="shared" si="35"/>
        <v>21.14395887</v>
      </c>
      <c r="G180" s="61">
        <f t="shared" si="1"/>
        <v>2679.996787</v>
      </c>
      <c r="H180" s="35">
        <f t="shared" si="34"/>
        <v>21.14395887</v>
      </c>
      <c r="I180" s="35">
        <v>126.75</v>
      </c>
    </row>
    <row r="181">
      <c r="A181" s="31" t="s">
        <v>366</v>
      </c>
      <c r="B181" s="16" t="s">
        <v>572</v>
      </c>
      <c r="C181" s="11" t="s">
        <v>574</v>
      </c>
      <c r="D181" s="35">
        <v>4.010695187165775</v>
      </c>
      <c r="E181" s="33">
        <v>50.0</v>
      </c>
      <c r="F181" s="35">
        <f t="shared" si="35"/>
        <v>20.98930481</v>
      </c>
      <c r="G181" s="61">
        <f t="shared" si="1"/>
        <v>2616.666667</v>
      </c>
      <c r="H181" s="35">
        <f t="shared" si="34"/>
        <v>20.98930481</v>
      </c>
      <c r="I181" s="35">
        <v>124.66666666666667</v>
      </c>
    </row>
    <row r="183">
      <c r="H183" s="11">
        <f>counta(H2:H181)</f>
        <v>149</v>
      </c>
    </row>
  </sheetData>
  <conditionalFormatting sqref="F2:F181">
    <cfRule type="cellIs" dxfId="4" priority="1" operator="between">
      <formula>0.1</formula>
      <formula>24.9</formula>
    </cfRule>
  </conditionalFormatting>
  <conditionalFormatting sqref="F2:F181">
    <cfRule type="cellIs" dxfId="5" priority="2" operator="equal">
      <formula>0</formula>
    </cfRule>
  </conditionalFormatting>
  <printOptions gridLines="1" horizontalCentered="1"/>
  <pageMargins bottom="0.75" footer="0.0" header="0.0" left="0.7" right="0.7" top="0.75"/>
  <pageSetup scale="50" cellComments="atEnd" orientation="portrait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50"/>
      <c r="B1" s="52"/>
      <c r="E1" s="50"/>
      <c r="F1" s="50"/>
      <c r="G1" s="50"/>
      <c r="H1" s="50"/>
      <c r="I1" s="50"/>
      <c r="J1" s="50"/>
      <c r="K1" s="50"/>
      <c r="L1" s="50"/>
      <c r="M1" s="50"/>
      <c r="O1" s="50"/>
    </row>
    <row r="2">
      <c r="A2" s="50"/>
      <c r="B2" s="51" t="s">
        <v>865</v>
      </c>
      <c r="E2" s="50"/>
      <c r="F2" s="50"/>
      <c r="G2" s="50"/>
      <c r="H2" s="50"/>
      <c r="I2" s="50"/>
      <c r="J2" s="50"/>
      <c r="K2" s="50"/>
      <c r="L2" s="50"/>
      <c r="M2" s="50"/>
      <c r="O2" s="50"/>
    </row>
    <row r="3">
      <c r="A3" s="50"/>
      <c r="B3" s="63">
        <v>1.0</v>
      </c>
      <c r="C3" s="63">
        <v>2.0</v>
      </c>
      <c r="D3" s="63">
        <v>3.0</v>
      </c>
      <c r="E3" s="63">
        <v>4.0</v>
      </c>
      <c r="F3" s="63">
        <v>5.0</v>
      </c>
      <c r="G3" s="63">
        <v>6.0</v>
      </c>
      <c r="H3" s="63">
        <v>7.0</v>
      </c>
      <c r="I3" s="63">
        <v>8.0</v>
      </c>
      <c r="J3" s="63">
        <v>9.0</v>
      </c>
      <c r="K3" s="63">
        <v>10.0</v>
      </c>
      <c r="L3" s="63">
        <v>11.0</v>
      </c>
      <c r="M3" s="63">
        <v>12.0</v>
      </c>
      <c r="O3" s="54"/>
    </row>
    <row r="4">
      <c r="A4" s="54" t="s">
        <v>849</v>
      </c>
      <c r="B4" s="64"/>
      <c r="C4" s="64" t="s">
        <v>32</v>
      </c>
      <c r="D4" s="64" t="s">
        <v>48</v>
      </c>
      <c r="E4" s="64" t="s">
        <v>64</v>
      </c>
      <c r="F4" s="64" t="s">
        <v>80</v>
      </c>
      <c r="G4" s="64" t="s">
        <v>96</v>
      </c>
      <c r="H4" s="64" t="s">
        <v>112</v>
      </c>
      <c r="I4" s="64"/>
      <c r="J4" s="64" t="s">
        <v>144</v>
      </c>
      <c r="K4" s="64"/>
      <c r="L4" s="64" t="s">
        <v>176</v>
      </c>
      <c r="M4" s="64" t="s">
        <v>192</v>
      </c>
      <c r="O4" s="54"/>
    </row>
    <row r="5">
      <c r="A5" s="54" t="s">
        <v>850</v>
      </c>
      <c r="B5" s="64" t="s">
        <v>18</v>
      </c>
      <c r="C5" s="64" t="s">
        <v>34</v>
      </c>
      <c r="D5" s="64" t="s">
        <v>50</v>
      </c>
      <c r="E5" s="64"/>
      <c r="F5" s="64" t="s">
        <v>82</v>
      </c>
      <c r="G5" s="64" t="s">
        <v>98</v>
      </c>
      <c r="H5" s="64" t="s">
        <v>114</v>
      </c>
      <c r="I5" s="64" t="s">
        <v>130</v>
      </c>
      <c r="J5" s="64" t="s">
        <v>146</v>
      </c>
      <c r="K5" s="64"/>
      <c r="L5" s="64" t="s">
        <v>178</v>
      </c>
      <c r="M5" s="64" t="s">
        <v>194</v>
      </c>
      <c r="O5" s="54"/>
    </row>
    <row r="6">
      <c r="A6" s="54" t="s">
        <v>851</v>
      </c>
      <c r="B6" s="64" t="s">
        <v>20</v>
      </c>
      <c r="C6" s="64" t="s">
        <v>36</v>
      </c>
      <c r="D6" s="64" t="s">
        <v>52</v>
      </c>
      <c r="E6" s="64" t="s">
        <v>68</v>
      </c>
      <c r="F6" s="64" t="s">
        <v>84</v>
      </c>
      <c r="G6" s="64" t="s">
        <v>100</v>
      </c>
      <c r="H6" s="64" t="s">
        <v>116</v>
      </c>
      <c r="I6" s="64" t="s">
        <v>132</v>
      </c>
      <c r="J6" s="64" t="s">
        <v>148</v>
      </c>
      <c r="K6" s="64" t="s">
        <v>164</v>
      </c>
      <c r="L6" s="64"/>
      <c r="M6" s="64" t="s">
        <v>196</v>
      </c>
      <c r="O6" s="54"/>
    </row>
    <row r="7">
      <c r="A7" s="54" t="s">
        <v>852</v>
      </c>
      <c r="B7" s="64" t="s">
        <v>22</v>
      </c>
      <c r="C7" s="64"/>
      <c r="D7" s="64" t="s">
        <v>54</v>
      </c>
      <c r="E7" s="64"/>
      <c r="F7" s="64" t="s">
        <v>86</v>
      </c>
      <c r="G7" s="64" t="s">
        <v>102</v>
      </c>
      <c r="H7" s="64" t="s">
        <v>118</v>
      </c>
      <c r="I7" s="64" t="s">
        <v>134</v>
      </c>
      <c r="J7" s="64" t="s">
        <v>150</v>
      </c>
      <c r="K7" s="64" t="s">
        <v>166</v>
      </c>
      <c r="L7" s="64" t="s">
        <v>182</v>
      </c>
      <c r="M7" s="64" t="s">
        <v>198</v>
      </c>
      <c r="O7" s="54"/>
    </row>
    <row r="8">
      <c r="A8" s="54" t="s">
        <v>853</v>
      </c>
      <c r="B8" s="64" t="s">
        <v>24</v>
      </c>
      <c r="C8" s="64" t="s">
        <v>40</v>
      </c>
      <c r="D8" s="64" t="s">
        <v>56</v>
      </c>
      <c r="E8" s="64" t="s">
        <v>72</v>
      </c>
      <c r="F8" s="64" t="s">
        <v>88</v>
      </c>
      <c r="G8" s="64" t="s">
        <v>104</v>
      </c>
      <c r="H8" s="64"/>
      <c r="I8" s="64" t="s">
        <v>136</v>
      </c>
      <c r="J8" s="64" t="s">
        <v>152</v>
      </c>
      <c r="K8" s="64" t="s">
        <v>168</v>
      </c>
      <c r="L8" s="64" t="s">
        <v>184</v>
      </c>
      <c r="M8" s="64" t="s">
        <v>200</v>
      </c>
      <c r="O8" s="54"/>
    </row>
    <row r="9">
      <c r="A9" s="54" t="s">
        <v>854</v>
      </c>
      <c r="B9" s="64" t="s">
        <v>26</v>
      </c>
      <c r="C9" s="64" t="s">
        <v>42</v>
      </c>
      <c r="D9" s="64" t="s">
        <v>58</v>
      </c>
      <c r="E9" s="64" t="s">
        <v>74</v>
      </c>
      <c r="F9" s="64" t="s">
        <v>90</v>
      </c>
      <c r="G9" s="64" t="s">
        <v>106</v>
      </c>
      <c r="H9" s="64" t="s">
        <v>122</v>
      </c>
      <c r="I9" s="64" t="s">
        <v>138</v>
      </c>
      <c r="J9" s="64"/>
      <c r="K9" s="64" t="s">
        <v>170</v>
      </c>
      <c r="L9" s="64" t="s">
        <v>186</v>
      </c>
      <c r="M9" s="64" t="s">
        <v>202</v>
      </c>
      <c r="O9" s="54"/>
    </row>
    <row r="10">
      <c r="A10" s="54" t="s">
        <v>855</v>
      </c>
      <c r="B10" s="64" t="s">
        <v>28</v>
      </c>
      <c r="C10" s="64" t="s">
        <v>44</v>
      </c>
      <c r="D10" s="64" t="s">
        <v>60</v>
      </c>
      <c r="E10" s="64"/>
      <c r="F10" s="64"/>
      <c r="G10" s="64" t="s">
        <v>108</v>
      </c>
      <c r="H10" s="64" t="s">
        <v>124</v>
      </c>
      <c r="I10" s="64" t="s">
        <v>140</v>
      </c>
      <c r="J10" s="64"/>
      <c r="K10" s="64" t="s">
        <v>172</v>
      </c>
      <c r="L10" s="64" t="s">
        <v>188</v>
      </c>
      <c r="M10" s="64"/>
      <c r="O10" s="54"/>
    </row>
    <row r="11">
      <c r="A11" s="54" t="s">
        <v>856</v>
      </c>
      <c r="B11" s="65" t="s">
        <v>30</v>
      </c>
      <c r="C11" s="65" t="s">
        <v>46</v>
      </c>
      <c r="D11" s="65" t="s">
        <v>62</v>
      </c>
      <c r="E11" s="65" t="s">
        <v>78</v>
      </c>
      <c r="F11" s="65" t="s">
        <v>94</v>
      </c>
      <c r="G11" s="65" t="s">
        <v>110</v>
      </c>
      <c r="H11" s="65" t="s">
        <v>126</v>
      </c>
      <c r="I11" s="65" t="s">
        <v>142</v>
      </c>
      <c r="J11" s="65" t="s">
        <v>158</v>
      </c>
      <c r="K11" s="65" t="s">
        <v>174</v>
      </c>
      <c r="L11" s="65" t="s">
        <v>190</v>
      </c>
      <c r="M11" s="65" t="s">
        <v>206</v>
      </c>
    </row>
    <row r="12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</row>
    <row r="13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</row>
    <row r="14">
      <c r="A14" s="50"/>
      <c r="B14" s="51" t="s">
        <v>866</v>
      </c>
      <c r="E14" s="50"/>
      <c r="F14" s="50"/>
      <c r="G14" s="50"/>
      <c r="H14" s="50"/>
      <c r="I14" s="50"/>
      <c r="J14" s="50"/>
      <c r="K14" s="50"/>
      <c r="L14" s="50"/>
      <c r="M14" s="50"/>
    </row>
    <row r="15">
      <c r="A15" s="50"/>
      <c r="B15" s="53">
        <v>1.0</v>
      </c>
      <c r="C15" s="53">
        <v>2.0</v>
      </c>
      <c r="D15" s="53">
        <v>3.0</v>
      </c>
      <c r="E15" s="53">
        <v>4.0</v>
      </c>
      <c r="F15" s="53">
        <v>5.0</v>
      </c>
      <c r="G15" s="53">
        <v>6.0</v>
      </c>
      <c r="H15" s="53">
        <v>7.0</v>
      </c>
      <c r="I15" s="53">
        <v>8.0</v>
      </c>
      <c r="J15" s="53">
        <v>9.0</v>
      </c>
      <c r="K15" s="53">
        <v>10.0</v>
      </c>
      <c r="L15" s="53">
        <v>11.0</v>
      </c>
      <c r="M15" s="53">
        <v>12.0</v>
      </c>
    </row>
    <row r="16">
      <c r="A16" s="54" t="s">
        <v>849</v>
      </c>
      <c r="B16" s="65" t="s">
        <v>208</v>
      </c>
      <c r="C16" s="65"/>
      <c r="D16" s="65" t="s">
        <v>240</v>
      </c>
      <c r="E16" s="65" t="s">
        <v>256</v>
      </c>
      <c r="F16" s="65"/>
      <c r="G16" s="65" t="s">
        <v>288</v>
      </c>
      <c r="H16" s="65"/>
      <c r="I16" s="65" t="s">
        <v>320</v>
      </c>
      <c r="J16" s="65" t="s">
        <v>332</v>
      </c>
      <c r="K16" s="65"/>
      <c r="L16" s="65" t="s">
        <v>360</v>
      </c>
      <c r="M16" s="65"/>
    </row>
    <row r="17">
      <c r="A17" s="54" t="s">
        <v>850</v>
      </c>
      <c r="B17" s="65" t="s">
        <v>210</v>
      </c>
      <c r="C17" s="65" t="s">
        <v>226</v>
      </c>
      <c r="D17" s="65"/>
      <c r="E17" s="65" t="s">
        <v>258</v>
      </c>
      <c r="F17" s="65" t="s">
        <v>274</v>
      </c>
      <c r="G17" s="65" t="s">
        <v>290</v>
      </c>
      <c r="H17" s="65"/>
      <c r="I17" s="65" t="s">
        <v>322</v>
      </c>
      <c r="J17" s="65" t="s">
        <v>333</v>
      </c>
      <c r="K17" s="65" t="s">
        <v>346</v>
      </c>
      <c r="L17" s="65" t="s">
        <v>362</v>
      </c>
      <c r="M17" s="65"/>
    </row>
    <row r="18">
      <c r="A18" s="54" t="s">
        <v>851</v>
      </c>
      <c r="B18" s="65"/>
      <c r="C18" s="65" t="s">
        <v>228</v>
      </c>
      <c r="D18" s="65" t="s">
        <v>244</v>
      </c>
      <c r="E18" s="65" t="s">
        <v>260</v>
      </c>
      <c r="F18" s="65" t="s">
        <v>276</v>
      </c>
      <c r="G18" s="65"/>
      <c r="H18" s="65"/>
      <c r="I18" s="65" t="s">
        <v>324</v>
      </c>
      <c r="J18" s="65" t="s">
        <v>334</v>
      </c>
      <c r="K18" s="65"/>
      <c r="L18" s="65" t="s">
        <v>364</v>
      </c>
      <c r="M18" s="65"/>
    </row>
    <row r="19">
      <c r="A19" s="54" t="s">
        <v>852</v>
      </c>
      <c r="B19" s="65" t="s">
        <v>214</v>
      </c>
      <c r="C19" s="65" t="s">
        <v>230</v>
      </c>
      <c r="D19" s="65" t="s">
        <v>246</v>
      </c>
      <c r="E19" s="65" t="s">
        <v>262</v>
      </c>
      <c r="F19" s="65" t="s">
        <v>278</v>
      </c>
      <c r="G19" s="65" t="s">
        <v>294</v>
      </c>
      <c r="H19" s="65" t="s">
        <v>310</v>
      </c>
      <c r="I19" s="65" t="s">
        <v>326</v>
      </c>
      <c r="J19" s="65"/>
      <c r="K19" s="65" t="s">
        <v>350</v>
      </c>
      <c r="L19" s="65" t="s">
        <v>366</v>
      </c>
      <c r="M19" s="65"/>
    </row>
    <row r="20">
      <c r="A20" s="54" t="s">
        <v>853</v>
      </c>
      <c r="B20" s="65" t="s">
        <v>216</v>
      </c>
      <c r="C20" s="65"/>
      <c r="D20" s="65" t="s">
        <v>248</v>
      </c>
      <c r="E20" s="65" t="s">
        <v>264</v>
      </c>
      <c r="F20" s="65" t="s">
        <v>280</v>
      </c>
      <c r="G20" s="65" t="s">
        <v>296</v>
      </c>
      <c r="H20" s="65" t="s">
        <v>312</v>
      </c>
      <c r="I20" s="65" t="s">
        <v>328</v>
      </c>
      <c r="J20" s="65" t="s">
        <v>337</v>
      </c>
      <c r="K20" s="65"/>
      <c r="L20" s="65"/>
      <c r="M20" s="65"/>
    </row>
    <row r="21">
      <c r="A21" s="54" t="s">
        <v>854</v>
      </c>
      <c r="B21" s="65" t="s">
        <v>218</v>
      </c>
      <c r="C21" s="65" t="s">
        <v>234</v>
      </c>
      <c r="D21" s="65" t="s">
        <v>250</v>
      </c>
      <c r="E21" s="65" t="s">
        <v>266</v>
      </c>
      <c r="F21" s="65" t="s">
        <v>282</v>
      </c>
      <c r="G21" s="65" t="s">
        <v>298</v>
      </c>
      <c r="H21" s="65"/>
      <c r="I21" s="65" t="s">
        <v>329</v>
      </c>
      <c r="J21" s="65" t="s">
        <v>338</v>
      </c>
      <c r="K21" s="65" t="s">
        <v>354</v>
      </c>
      <c r="L21" s="65"/>
      <c r="M21" s="65"/>
    </row>
    <row r="22">
      <c r="A22" s="54" t="s">
        <v>855</v>
      </c>
      <c r="B22" s="65" t="s">
        <v>220</v>
      </c>
      <c r="C22" s="65" t="s">
        <v>236</v>
      </c>
      <c r="D22" s="65" t="s">
        <v>252</v>
      </c>
      <c r="E22" s="65" t="s">
        <v>268</v>
      </c>
      <c r="F22" s="65" t="s">
        <v>284</v>
      </c>
      <c r="G22" s="65" t="s">
        <v>300</v>
      </c>
      <c r="H22" s="65" t="s">
        <v>316</v>
      </c>
      <c r="I22" s="65" t="s">
        <v>330</v>
      </c>
      <c r="J22" s="65" t="s">
        <v>340</v>
      </c>
      <c r="K22" s="65" t="s">
        <v>356</v>
      </c>
      <c r="L22" s="65"/>
      <c r="M22" s="65"/>
    </row>
    <row r="23">
      <c r="A23" s="54" t="s">
        <v>856</v>
      </c>
      <c r="B23" s="65" t="s">
        <v>222</v>
      </c>
      <c r="C23" s="65"/>
      <c r="D23" s="65" t="s">
        <v>254</v>
      </c>
      <c r="E23" s="65"/>
      <c r="F23" s="65" t="s">
        <v>286</v>
      </c>
      <c r="G23" s="65"/>
      <c r="H23" s="65" t="s">
        <v>318</v>
      </c>
      <c r="I23" s="65" t="s">
        <v>331</v>
      </c>
      <c r="J23" s="65" t="s">
        <v>342</v>
      </c>
      <c r="K23" s="65" t="s">
        <v>358</v>
      </c>
      <c r="L23" s="65"/>
      <c r="M23" s="65"/>
    </row>
  </sheetData>
  <mergeCells count="3">
    <mergeCell ref="B1:D1"/>
    <mergeCell ref="B2:D2"/>
    <mergeCell ref="B14:D14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2022-11-22T16:10:27Z</dcterms:created>
  <dc:creator>Microsoft Office User</dc:creator>
</cp:coreProperties>
</file>