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urd\Documents\SCHOOL\DAT 520 Decision Methods and Modeling\"/>
    </mc:Choice>
  </mc:AlternateContent>
  <xr:revisionPtr revIDLastSave="0" documentId="13_ncr:1_{934A809B-4583-406C-8797-DBEDEE981D96}" xr6:coauthVersionLast="46" xr6:coauthVersionMax="46" xr10:uidLastSave="{00000000-0000-0000-0000-000000000000}"/>
  <bookViews>
    <workbookView xWindow="-98" yWindow="-98" windowWidth="19156" windowHeight="13875" xr2:uid="{50047253-1958-4631-B484-38612906D3B6}"/>
  </bookViews>
  <sheets>
    <sheet name="Sheet1" sheetId="1" r:id="rId1"/>
  </sheets>
  <definedNames>
    <definedName name="MinimizeCosts" localSheetId="0">FALSE</definedName>
    <definedName name="_xlnm.Print_Area" localSheetId="0">Sheet1!$A$2:$O$90</definedName>
    <definedName name="TreeData" localSheetId="0">Sheet1!$GH$1002:$GV$1028</definedName>
    <definedName name="TreeDiagBase" localSheetId="0">Sheet1!$A$2</definedName>
    <definedName name="TreeDiagram" localSheetId="0">Sheet1!$A$2:$O$90</definedName>
    <definedName name="UseExpUtility" localSheetId="0">FALSE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5" i="1" l="1"/>
  <c r="L85" i="1" s="1"/>
  <c r="O84" i="1" s="1"/>
  <c r="M85" i="1" s="1"/>
  <c r="H55" i="1"/>
  <c r="L55" i="1" s="1"/>
  <c r="H25" i="1"/>
  <c r="L20" i="1" s="1"/>
  <c r="H40" i="1"/>
  <c r="L40" i="1" s="1"/>
  <c r="H10" i="1"/>
  <c r="L10" i="1" s="1"/>
  <c r="H70" i="1"/>
  <c r="L65" i="1" s="1"/>
  <c r="L87" i="1"/>
  <c r="L82" i="1"/>
  <c r="L77" i="1"/>
  <c r="L72" i="1"/>
  <c r="L67" i="1"/>
  <c r="L62" i="1"/>
  <c r="L57" i="1"/>
  <c r="L52" i="1"/>
  <c r="L47" i="1"/>
  <c r="L42" i="1"/>
  <c r="L37" i="1"/>
  <c r="L32" i="1"/>
  <c r="L27" i="1"/>
  <c r="L22" i="1"/>
  <c r="L17" i="1"/>
  <c r="L12" i="1"/>
  <c r="L7" i="1"/>
  <c r="L2" i="1"/>
  <c r="L80" i="1" l="1"/>
  <c r="O79" i="1" s="1"/>
  <c r="M80" i="1" s="1"/>
  <c r="L90" i="1"/>
  <c r="O89" i="1" s="1"/>
  <c r="M90" i="1" s="1"/>
  <c r="L45" i="1"/>
  <c r="L50" i="1"/>
  <c r="O49" i="1" s="1"/>
  <c r="M50" i="1" s="1"/>
  <c r="O54" i="1"/>
  <c r="M55" i="1" s="1"/>
  <c r="L60" i="1"/>
  <c r="O59" i="1" s="1"/>
  <c r="M60" i="1" s="1"/>
  <c r="O19" i="1"/>
  <c r="M20" i="1" s="1"/>
  <c r="L75" i="1"/>
  <c r="O74" i="1" s="1"/>
  <c r="M75" i="1" s="1"/>
  <c r="O64" i="1"/>
  <c r="M65" i="1" s="1"/>
  <c r="O39" i="1"/>
  <c r="M40" i="1" s="1"/>
  <c r="O44" i="1"/>
  <c r="M45" i="1" s="1"/>
  <c r="O9" i="1"/>
  <c r="M10" i="1" s="1"/>
  <c r="L70" i="1"/>
  <c r="O69" i="1" s="1"/>
  <c r="M70" i="1" s="1"/>
  <c r="L35" i="1"/>
  <c r="O34" i="1" s="1"/>
  <c r="M35" i="1" s="1"/>
  <c r="L25" i="1"/>
  <c r="O24" i="1" s="1"/>
  <c r="M25" i="1" s="1"/>
  <c r="L5" i="1"/>
  <c r="O4" i="1" s="1"/>
  <c r="M5" i="1" s="1"/>
  <c r="L30" i="1"/>
  <c r="O29" i="1" s="1"/>
  <c r="M30" i="1" s="1"/>
  <c r="L15" i="1"/>
  <c r="O14" i="1" s="1"/>
  <c r="M15" i="1" s="1"/>
  <c r="I85" i="1" l="1"/>
  <c r="I25" i="1"/>
  <c r="I55" i="1"/>
  <c r="I10" i="1"/>
  <c r="I40" i="1"/>
  <c r="I70" i="1"/>
  <c r="E70" i="1" l="1"/>
  <c r="F69" i="1" s="1"/>
  <c r="E25" i="1"/>
  <c r="A47" i="1" l="1"/>
  <c r="B46" i="1" s="1"/>
  <c r="F24" i="1"/>
</calcChain>
</file>

<file path=xl/sharedStrings.xml><?xml version="1.0" encoding="utf-8"?>
<sst xmlns="http://schemas.openxmlformats.org/spreadsheetml/2006/main" count="86" uniqueCount="43">
  <si>
    <t>ID</t>
  </si>
  <si>
    <t>Name</t>
  </si>
  <si>
    <t>Value</t>
  </si>
  <si>
    <t>Prob</t>
  </si>
  <si>
    <t>TreePlan</t>
  </si>
  <si>
    <t>Pred</t>
  </si>
  <si>
    <t>Kind</t>
  </si>
  <si>
    <t>NS</t>
  </si>
  <si>
    <t>S1</t>
  </si>
  <si>
    <t>S2</t>
  </si>
  <si>
    <t>S3</t>
  </si>
  <si>
    <t>S4</t>
  </si>
  <si>
    <t>S5</t>
  </si>
  <si>
    <t>Row</t>
  </si>
  <si>
    <t>Col</t>
  </si>
  <si>
    <t>Mark</t>
  </si>
  <si>
    <t>D</t>
  </si>
  <si>
    <t>T</t>
  </si>
  <si>
    <t>Hire A Professional</t>
  </si>
  <si>
    <t>Do It Yourself</t>
  </si>
  <si>
    <t>Large Project</t>
  </si>
  <si>
    <t>Medium Project</t>
  </si>
  <si>
    <t>Small Project</t>
  </si>
  <si>
    <t>E</t>
  </si>
  <si>
    <t>Market Gain</t>
  </si>
  <si>
    <t>Market Stable</t>
  </si>
  <si>
    <t>Market Loss</t>
  </si>
  <si>
    <t>Estimated Cost Recovery</t>
  </si>
  <si>
    <t>Cost Of DIY Project</t>
  </si>
  <si>
    <t>Small</t>
  </si>
  <si>
    <t>Medium</t>
  </si>
  <si>
    <t>Large</t>
  </si>
  <si>
    <t>Market Outlook</t>
  </si>
  <si>
    <t>Likelihood</t>
  </si>
  <si>
    <t>Gain</t>
  </si>
  <si>
    <t>Stable</t>
  </si>
  <si>
    <t>Loss</t>
  </si>
  <si>
    <t>Impact</t>
  </si>
  <si>
    <t>Premium Of Hiring A Professional</t>
  </si>
  <si>
    <t>Project Specific Inputs</t>
  </si>
  <si>
    <t>Years Before Selling</t>
  </si>
  <si>
    <t>of cost</t>
  </si>
  <si>
    <t>Utility Of One Year Living With Remodel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</si>
</sst>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Times New Roman"/>
      <family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3" fillId="0" borderId="0" xfId="1" applyFont="1" applyProtection="1">
      <protection locked="0" hidden="1"/>
    </xf>
    <xf numFmtId="0" fontId="3" fillId="0" borderId="0" xfId="1" applyFont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/>
    </xf>
    <xf numFmtId="9" fontId="0" fillId="0" borderId="0" xfId="0" applyNumberFormat="1"/>
    <xf numFmtId="9" fontId="0" fillId="0" borderId="0" xfId="0" applyNumberFormat="1" applyAlignment="1">
      <alignment horizontal="left"/>
    </xf>
    <xf numFmtId="12" fontId="0" fillId="0" borderId="0" xfId="0" applyNumberFormat="1"/>
    <xf numFmtId="0" fontId="0" fillId="0" borderId="0" xfId="0" applyAlignment="1">
      <alignment horizontal="right"/>
    </xf>
  </cellXfs>
  <cellStyles count="2">
    <cellStyle name="Normal" xfId="0" builtinId="0"/>
    <cellStyle name="Normal 3" xfId="1" xr:uid="{6CFF4F12-FE8B-44EA-BD63-38230DADC4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23</xdr:row>
      <xdr:rowOff>0</xdr:rowOff>
    </xdr:from>
    <xdr:to>
      <xdr:col>5</xdr:col>
      <xdr:colOff>152400</xdr:colOff>
      <xdr:row>23</xdr:row>
      <xdr:rowOff>152400</xdr:rowOff>
    </xdr:to>
    <xdr:sp macro="" textlink="">
      <xdr:nvSpPr>
        <xdr:cNvPr id="1809" name="Square 1">
          <a:extLst>
            <a:ext uri="{FF2B5EF4-FFF2-40B4-BE49-F238E27FC236}">
              <a16:creationId xmlns:a16="http://schemas.microsoft.com/office/drawing/2014/main" id="{1360900A-C3E6-4C0C-B835-6D8C0DD58C69}"/>
            </a:ext>
          </a:extLst>
        </xdr:cNvPr>
        <xdr:cNvSpPr/>
      </xdr:nvSpPr>
      <xdr:spPr>
        <a:xfrm>
          <a:off x="2357438" y="3981450"/>
          <a:ext cx="152400" cy="152400"/>
        </a:xfrm>
        <a:prstGeom prst="rect">
          <a:avLst/>
        </a:prstGeom>
        <a:solidFill>
          <a:srgbClr val="FFFF00">
            <a:alpha val="50000"/>
          </a:srgbClr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23</xdr:row>
      <xdr:rowOff>76200</xdr:rowOff>
    </xdr:from>
    <xdr:to>
      <xdr:col>5</xdr:col>
      <xdr:colOff>0</xdr:colOff>
      <xdr:row>23</xdr:row>
      <xdr:rowOff>76200</xdr:rowOff>
    </xdr:to>
    <xdr:sp macro="" textlink="">
      <xdr:nvSpPr>
        <xdr:cNvPr id="1810" name="Line 551">
          <a:extLst>
            <a:ext uri="{FF2B5EF4-FFF2-40B4-BE49-F238E27FC236}">
              <a16:creationId xmlns:a16="http://schemas.microsoft.com/office/drawing/2014/main" id="{F43E732B-E594-4028-A8FA-BCEEFEDB6D48}"/>
            </a:ext>
          </a:extLst>
        </xdr:cNvPr>
        <xdr:cNvSpPr>
          <a:spLocks noChangeShapeType="1"/>
        </xdr:cNvSpPr>
      </xdr:nvSpPr>
      <xdr:spPr bwMode="auto">
        <a:xfrm>
          <a:off x="1062038" y="4057650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152400</xdr:colOff>
      <xdr:row>23</xdr:row>
      <xdr:rowOff>76200</xdr:rowOff>
    </xdr:from>
    <xdr:to>
      <xdr:col>3</xdr:col>
      <xdr:colOff>0</xdr:colOff>
      <xdr:row>45</xdr:row>
      <xdr:rowOff>76200</xdr:rowOff>
    </xdr:to>
    <xdr:sp macro="" textlink="">
      <xdr:nvSpPr>
        <xdr:cNvPr id="1811" name="Line 552">
          <a:extLst>
            <a:ext uri="{FF2B5EF4-FFF2-40B4-BE49-F238E27FC236}">
              <a16:creationId xmlns:a16="http://schemas.microsoft.com/office/drawing/2014/main" id="{46E2E48D-C643-4A36-8CEC-CA35DE964C4F}"/>
            </a:ext>
          </a:extLst>
        </xdr:cNvPr>
        <xdr:cNvSpPr>
          <a:spLocks noChangeShapeType="1"/>
        </xdr:cNvSpPr>
      </xdr:nvSpPr>
      <xdr:spPr bwMode="auto">
        <a:xfrm flipV="1">
          <a:off x="800100" y="4057650"/>
          <a:ext cx="261938" cy="398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152400</xdr:colOff>
      <xdr:row>68</xdr:row>
      <xdr:rowOff>152400</xdr:rowOff>
    </xdr:to>
    <xdr:sp macro="" textlink="">
      <xdr:nvSpPr>
        <xdr:cNvPr id="1812" name="Square 2">
          <a:extLst>
            <a:ext uri="{FF2B5EF4-FFF2-40B4-BE49-F238E27FC236}">
              <a16:creationId xmlns:a16="http://schemas.microsoft.com/office/drawing/2014/main" id="{0EF6DD60-6A02-4745-8A0F-02D0FC83E32D}"/>
            </a:ext>
          </a:extLst>
        </xdr:cNvPr>
        <xdr:cNvSpPr/>
      </xdr:nvSpPr>
      <xdr:spPr>
        <a:xfrm>
          <a:off x="2357438" y="12125325"/>
          <a:ext cx="152400" cy="152400"/>
        </a:xfrm>
        <a:prstGeom prst="rect">
          <a:avLst/>
        </a:prstGeom>
        <a:solidFill>
          <a:srgbClr val="FFFF00">
            <a:alpha val="50000"/>
          </a:srgbClr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68</xdr:row>
      <xdr:rowOff>76200</xdr:rowOff>
    </xdr:from>
    <xdr:to>
      <xdr:col>5</xdr:col>
      <xdr:colOff>0</xdr:colOff>
      <xdr:row>68</xdr:row>
      <xdr:rowOff>76200</xdr:rowOff>
    </xdr:to>
    <xdr:sp macro="" textlink="">
      <xdr:nvSpPr>
        <xdr:cNvPr id="1813" name="Line 553">
          <a:extLst>
            <a:ext uri="{FF2B5EF4-FFF2-40B4-BE49-F238E27FC236}">
              <a16:creationId xmlns:a16="http://schemas.microsoft.com/office/drawing/2014/main" id="{8D0929D8-AE8D-41E3-9D14-7016050CD666}"/>
            </a:ext>
          </a:extLst>
        </xdr:cNvPr>
        <xdr:cNvSpPr>
          <a:spLocks noChangeShapeType="1"/>
        </xdr:cNvSpPr>
      </xdr:nvSpPr>
      <xdr:spPr bwMode="auto">
        <a:xfrm>
          <a:off x="1062038" y="12201525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152400</xdr:colOff>
      <xdr:row>45</xdr:row>
      <xdr:rowOff>76200</xdr:rowOff>
    </xdr:from>
    <xdr:to>
      <xdr:col>3</xdr:col>
      <xdr:colOff>0</xdr:colOff>
      <xdr:row>68</xdr:row>
      <xdr:rowOff>76200</xdr:rowOff>
    </xdr:to>
    <xdr:sp macro="" textlink="">
      <xdr:nvSpPr>
        <xdr:cNvPr id="1814" name="Line 554">
          <a:extLst>
            <a:ext uri="{FF2B5EF4-FFF2-40B4-BE49-F238E27FC236}">
              <a16:creationId xmlns:a16="http://schemas.microsoft.com/office/drawing/2014/main" id="{9295D40D-287A-4EBF-BA19-A8506E4C6ABC}"/>
            </a:ext>
          </a:extLst>
        </xdr:cNvPr>
        <xdr:cNvSpPr>
          <a:spLocks noChangeShapeType="1"/>
        </xdr:cNvSpPr>
      </xdr:nvSpPr>
      <xdr:spPr bwMode="auto">
        <a:xfrm>
          <a:off x="800100" y="8039100"/>
          <a:ext cx="261938" cy="4162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13</xdr:col>
      <xdr:colOff>0</xdr:colOff>
      <xdr:row>88</xdr:row>
      <xdr:rowOff>0</xdr:rowOff>
    </xdr:from>
    <xdr:to>
      <xdr:col>13</xdr:col>
      <xdr:colOff>152400</xdr:colOff>
      <xdr:row>88</xdr:row>
      <xdr:rowOff>152400</xdr:rowOff>
    </xdr:to>
    <xdr:sp macro="" textlink="">
      <xdr:nvSpPr>
        <xdr:cNvPr id="1815" name="Triangle 3">
          <a:extLst>
            <a:ext uri="{FF2B5EF4-FFF2-40B4-BE49-F238E27FC236}">
              <a16:creationId xmlns:a16="http://schemas.microsoft.com/office/drawing/2014/main" id="{F68CB0C8-193B-4584-A138-0955A365E934}"/>
            </a:ext>
          </a:extLst>
        </xdr:cNvPr>
        <xdr:cNvSpPr/>
      </xdr:nvSpPr>
      <xdr:spPr>
        <a:xfrm rot="16200000">
          <a:off x="5776913" y="15744825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88</xdr:row>
      <xdr:rowOff>76200</xdr:rowOff>
    </xdr:from>
    <xdr:to>
      <xdr:col>13</xdr:col>
      <xdr:colOff>0</xdr:colOff>
      <xdr:row>88</xdr:row>
      <xdr:rowOff>76200</xdr:rowOff>
    </xdr:to>
    <xdr:sp macro="" textlink="">
      <xdr:nvSpPr>
        <xdr:cNvPr id="1816" name="Line 555">
          <a:extLst>
            <a:ext uri="{FF2B5EF4-FFF2-40B4-BE49-F238E27FC236}">
              <a16:creationId xmlns:a16="http://schemas.microsoft.com/office/drawing/2014/main" id="{2FE9AD0F-8670-495F-91FD-B5469EF6C186}"/>
            </a:ext>
          </a:extLst>
        </xdr:cNvPr>
        <xdr:cNvSpPr>
          <a:spLocks noChangeShapeType="1"/>
        </xdr:cNvSpPr>
      </xdr:nvSpPr>
      <xdr:spPr bwMode="auto">
        <a:xfrm>
          <a:off x="4481513" y="15821025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152400</xdr:colOff>
      <xdr:row>83</xdr:row>
      <xdr:rowOff>76200</xdr:rowOff>
    </xdr:from>
    <xdr:to>
      <xdr:col>11</xdr:col>
      <xdr:colOff>0</xdr:colOff>
      <xdr:row>88</xdr:row>
      <xdr:rowOff>76200</xdr:rowOff>
    </xdr:to>
    <xdr:sp macro="" textlink="">
      <xdr:nvSpPr>
        <xdr:cNvPr id="1817" name="Line 556">
          <a:extLst>
            <a:ext uri="{FF2B5EF4-FFF2-40B4-BE49-F238E27FC236}">
              <a16:creationId xmlns:a16="http://schemas.microsoft.com/office/drawing/2014/main" id="{8F870415-0DD7-4FCA-A03E-3070653E1A74}"/>
            </a:ext>
          </a:extLst>
        </xdr:cNvPr>
        <xdr:cNvSpPr>
          <a:spLocks noChangeShapeType="1"/>
        </xdr:cNvSpPr>
      </xdr:nvSpPr>
      <xdr:spPr bwMode="auto">
        <a:xfrm>
          <a:off x="4219575" y="14916150"/>
          <a:ext cx="261938" cy="904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sp macro="" textlink="">
      <xdr:nvSpPr>
        <xdr:cNvPr id="1818" name="Circle 4">
          <a:extLst>
            <a:ext uri="{FF2B5EF4-FFF2-40B4-BE49-F238E27FC236}">
              <a16:creationId xmlns:a16="http://schemas.microsoft.com/office/drawing/2014/main" id="{B0DAA70E-34C5-44B9-947A-1A5C35BD87C6}"/>
            </a:ext>
          </a:extLst>
        </xdr:cNvPr>
        <xdr:cNvSpPr/>
      </xdr:nvSpPr>
      <xdr:spPr>
        <a:xfrm>
          <a:off x="4067175" y="1266825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8</xdr:row>
      <xdr:rowOff>76200</xdr:rowOff>
    </xdr:from>
    <xdr:to>
      <xdr:col>9</xdr:col>
      <xdr:colOff>0</xdr:colOff>
      <xdr:row>8</xdr:row>
      <xdr:rowOff>76200</xdr:rowOff>
    </xdr:to>
    <xdr:sp macro="" textlink="">
      <xdr:nvSpPr>
        <xdr:cNvPr id="1819" name="Line 557">
          <a:extLst>
            <a:ext uri="{FF2B5EF4-FFF2-40B4-BE49-F238E27FC236}">
              <a16:creationId xmlns:a16="http://schemas.microsoft.com/office/drawing/2014/main" id="{F8F25387-8547-451F-8FD7-4792F392F3C3}"/>
            </a:ext>
          </a:extLst>
        </xdr:cNvPr>
        <xdr:cNvSpPr>
          <a:spLocks noChangeShapeType="1"/>
        </xdr:cNvSpPr>
      </xdr:nvSpPr>
      <xdr:spPr bwMode="auto">
        <a:xfrm>
          <a:off x="2771775" y="1343025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152400</xdr:colOff>
      <xdr:row>8</xdr:row>
      <xdr:rowOff>76200</xdr:rowOff>
    </xdr:from>
    <xdr:to>
      <xdr:col>7</xdr:col>
      <xdr:colOff>0</xdr:colOff>
      <xdr:row>23</xdr:row>
      <xdr:rowOff>76200</xdr:rowOff>
    </xdr:to>
    <xdr:sp macro="" textlink="">
      <xdr:nvSpPr>
        <xdr:cNvPr id="1820" name="Line 558">
          <a:extLst>
            <a:ext uri="{FF2B5EF4-FFF2-40B4-BE49-F238E27FC236}">
              <a16:creationId xmlns:a16="http://schemas.microsoft.com/office/drawing/2014/main" id="{DF57295D-9C47-454B-B79C-D0B5091F22B4}"/>
            </a:ext>
          </a:extLst>
        </xdr:cNvPr>
        <xdr:cNvSpPr>
          <a:spLocks noChangeShapeType="1"/>
        </xdr:cNvSpPr>
      </xdr:nvSpPr>
      <xdr:spPr bwMode="auto">
        <a:xfrm flipV="1">
          <a:off x="2509838" y="1343025"/>
          <a:ext cx="261937" cy="2714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23</xdr:row>
      <xdr:rowOff>152400</xdr:rowOff>
    </xdr:to>
    <xdr:sp macro="" textlink="">
      <xdr:nvSpPr>
        <xdr:cNvPr id="1821" name="Circle 5">
          <a:extLst>
            <a:ext uri="{FF2B5EF4-FFF2-40B4-BE49-F238E27FC236}">
              <a16:creationId xmlns:a16="http://schemas.microsoft.com/office/drawing/2014/main" id="{7AE9026A-2EB9-42D2-AC53-F68B87EAC940}"/>
            </a:ext>
          </a:extLst>
        </xdr:cNvPr>
        <xdr:cNvSpPr/>
      </xdr:nvSpPr>
      <xdr:spPr>
        <a:xfrm>
          <a:off x="4067175" y="398145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23</xdr:row>
      <xdr:rowOff>76200</xdr:rowOff>
    </xdr:from>
    <xdr:to>
      <xdr:col>9</xdr:col>
      <xdr:colOff>0</xdr:colOff>
      <xdr:row>23</xdr:row>
      <xdr:rowOff>76200</xdr:rowOff>
    </xdr:to>
    <xdr:sp macro="" textlink="">
      <xdr:nvSpPr>
        <xdr:cNvPr id="1822" name="Line 559">
          <a:extLst>
            <a:ext uri="{FF2B5EF4-FFF2-40B4-BE49-F238E27FC236}">
              <a16:creationId xmlns:a16="http://schemas.microsoft.com/office/drawing/2014/main" id="{A9AF3CAE-360B-4682-A3EB-84E550E01857}"/>
            </a:ext>
          </a:extLst>
        </xdr:cNvPr>
        <xdr:cNvSpPr>
          <a:spLocks noChangeShapeType="1"/>
        </xdr:cNvSpPr>
      </xdr:nvSpPr>
      <xdr:spPr bwMode="auto">
        <a:xfrm>
          <a:off x="2771775" y="4057650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152400</xdr:colOff>
      <xdr:row>23</xdr:row>
      <xdr:rowOff>76200</xdr:rowOff>
    </xdr:from>
    <xdr:to>
      <xdr:col>7</xdr:col>
      <xdr:colOff>0</xdr:colOff>
      <xdr:row>23</xdr:row>
      <xdr:rowOff>76200</xdr:rowOff>
    </xdr:to>
    <xdr:sp macro="" textlink="">
      <xdr:nvSpPr>
        <xdr:cNvPr id="1823" name="Line 560">
          <a:extLst>
            <a:ext uri="{FF2B5EF4-FFF2-40B4-BE49-F238E27FC236}">
              <a16:creationId xmlns:a16="http://schemas.microsoft.com/office/drawing/2014/main" id="{E1035F90-DD72-48D4-87C0-C66846A86EC5}"/>
            </a:ext>
          </a:extLst>
        </xdr:cNvPr>
        <xdr:cNvSpPr>
          <a:spLocks noChangeShapeType="1"/>
        </xdr:cNvSpPr>
      </xdr:nvSpPr>
      <xdr:spPr bwMode="auto">
        <a:xfrm>
          <a:off x="2509838" y="4057650"/>
          <a:ext cx="261937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38</xdr:row>
      <xdr:rowOff>152400</xdr:rowOff>
    </xdr:to>
    <xdr:sp macro="" textlink="">
      <xdr:nvSpPr>
        <xdr:cNvPr id="1824" name="Circle 6">
          <a:extLst>
            <a:ext uri="{FF2B5EF4-FFF2-40B4-BE49-F238E27FC236}">
              <a16:creationId xmlns:a16="http://schemas.microsoft.com/office/drawing/2014/main" id="{69D2D695-0BF0-4155-A1C3-5CE1569CF190}"/>
            </a:ext>
          </a:extLst>
        </xdr:cNvPr>
        <xdr:cNvSpPr/>
      </xdr:nvSpPr>
      <xdr:spPr>
        <a:xfrm>
          <a:off x="4067175" y="6696075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38</xdr:row>
      <xdr:rowOff>76200</xdr:rowOff>
    </xdr:from>
    <xdr:to>
      <xdr:col>9</xdr:col>
      <xdr:colOff>0</xdr:colOff>
      <xdr:row>38</xdr:row>
      <xdr:rowOff>76200</xdr:rowOff>
    </xdr:to>
    <xdr:sp macro="" textlink="">
      <xdr:nvSpPr>
        <xdr:cNvPr id="1825" name="Line 561">
          <a:extLst>
            <a:ext uri="{FF2B5EF4-FFF2-40B4-BE49-F238E27FC236}">
              <a16:creationId xmlns:a16="http://schemas.microsoft.com/office/drawing/2014/main" id="{49CD9B91-8A8F-49CD-A2A0-985EC9F0AF76}"/>
            </a:ext>
          </a:extLst>
        </xdr:cNvPr>
        <xdr:cNvSpPr>
          <a:spLocks noChangeShapeType="1"/>
        </xdr:cNvSpPr>
      </xdr:nvSpPr>
      <xdr:spPr bwMode="auto">
        <a:xfrm>
          <a:off x="2771775" y="6772275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152400</xdr:colOff>
      <xdr:row>23</xdr:row>
      <xdr:rowOff>76200</xdr:rowOff>
    </xdr:from>
    <xdr:to>
      <xdr:col>7</xdr:col>
      <xdr:colOff>0</xdr:colOff>
      <xdr:row>38</xdr:row>
      <xdr:rowOff>76200</xdr:rowOff>
    </xdr:to>
    <xdr:sp macro="" textlink="">
      <xdr:nvSpPr>
        <xdr:cNvPr id="1826" name="Line 562">
          <a:extLst>
            <a:ext uri="{FF2B5EF4-FFF2-40B4-BE49-F238E27FC236}">
              <a16:creationId xmlns:a16="http://schemas.microsoft.com/office/drawing/2014/main" id="{E8B0BC8D-40C3-45C4-9F34-5A9371018711}"/>
            </a:ext>
          </a:extLst>
        </xdr:cNvPr>
        <xdr:cNvSpPr>
          <a:spLocks noChangeShapeType="1"/>
        </xdr:cNvSpPr>
      </xdr:nvSpPr>
      <xdr:spPr bwMode="auto">
        <a:xfrm>
          <a:off x="2509838" y="4057650"/>
          <a:ext cx="261937" cy="2714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53</xdr:row>
      <xdr:rowOff>0</xdr:rowOff>
    </xdr:from>
    <xdr:to>
      <xdr:col>9</xdr:col>
      <xdr:colOff>152400</xdr:colOff>
      <xdr:row>53</xdr:row>
      <xdr:rowOff>152400</xdr:rowOff>
    </xdr:to>
    <xdr:sp macro="" textlink="">
      <xdr:nvSpPr>
        <xdr:cNvPr id="1827" name="Circle 7">
          <a:extLst>
            <a:ext uri="{FF2B5EF4-FFF2-40B4-BE49-F238E27FC236}">
              <a16:creationId xmlns:a16="http://schemas.microsoft.com/office/drawing/2014/main" id="{B3B83545-6641-4D91-8C67-9EE40D128D66}"/>
            </a:ext>
          </a:extLst>
        </xdr:cNvPr>
        <xdr:cNvSpPr/>
      </xdr:nvSpPr>
      <xdr:spPr>
        <a:xfrm>
          <a:off x="4067175" y="941070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53</xdr:row>
      <xdr:rowOff>76200</xdr:rowOff>
    </xdr:from>
    <xdr:to>
      <xdr:col>9</xdr:col>
      <xdr:colOff>0</xdr:colOff>
      <xdr:row>53</xdr:row>
      <xdr:rowOff>76200</xdr:rowOff>
    </xdr:to>
    <xdr:sp macro="" textlink="">
      <xdr:nvSpPr>
        <xdr:cNvPr id="1828" name="Line 563">
          <a:extLst>
            <a:ext uri="{FF2B5EF4-FFF2-40B4-BE49-F238E27FC236}">
              <a16:creationId xmlns:a16="http://schemas.microsoft.com/office/drawing/2014/main" id="{9061D769-25F9-419F-B18E-FA6BACE3CBD5}"/>
            </a:ext>
          </a:extLst>
        </xdr:cNvPr>
        <xdr:cNvSpPr>
          <a:spLocks noChangeShapeType="1"/>
        </xdr:cNvSpPr>
      </xdr:nvSpPr>
      <xdr:spPr bwMode="auto">
        <a:xfrm>
          <a:off x="2771775" y="9486900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152400</xdr:colOff>
      <xdr:row>53</xdr:row>
      <xdr:rowOff>76200</xdr:rowOff>
    </xdr:from>
    <xdr:to>
      <xdr:col>7</xdr:col>
      <xdr:colOff>0</xdr:colOff>
      <xdr:row>68</xdr:row>
      <xdr:rowOff>76200</xdr:rowOff>
    </xdr:to>
    <xdr:sp macro="" textlink="">
      <xdr:nvSpPr>
        <xdr:cNvPr id="1829" name="Line 564">
          <a:extLst>
            <a:ext uri="{FF2B5EF4-FFF2-40B4-BE49-F238E27FC236}">
              <a16:creationId xmlns:a16="http://schemas.microsoft.com/office/drawing/2014/main" id="{5D46E3D8-44EB-419B-856C-66776FBA7C46}"/>
            </a:ext>
          </a:extLst>
        </xdr:cNvPr>
        <xdr:cNvSpPr>
          <a:spLocks noChangeShapeType="1"/>
        </xdr:cNvSpPr>
      </xdr:nvSpPr>
      <xdr:spPr bwMode="auto">
        <a:xfrm flipV="1">
          <a:off x="2509838" y="9486900"/>
          <a:ext cx="261937" cy="2714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152400</xdr:colOff>
      <xdr:row>68</xdr:row>
      <xdr:rowOff>152400</xdr:rowOff>
    </xdr:to>
    <xdr:sp macro="" textlink="">
      <xdr:nvSpPr>
        <xdr:cNvPr id="1830" name="Circle 8">
          <a:extLst>
            <a:ext uri="{FF2B5EF4-FFF2-40B4-BE49-F238E27FC236}">
              <a16:creationId xmlns:a16="http://schemas.microsoft.com/office/drawing/2014/main" id="{FA7CA8C9-5420-4F62-950F-D24CCF9CDD1E}"/>
            </a:ext>
          </a:extLst>
        </xdr:cNvPr>
        <xdr:cNvSpPr/>
      </xdr:nvSpPr>
      <xdr:spPr>
        <a:xfrm>
          <a:off x="4067175" y="12125325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68</xdr:row>
      <xdr:rowOff>76200</xdr:rowOff>
    </xdr:from>
    <xdr:to>
      <xdr:col>9</xdr:col>
      <xdr:colOff>0</xdr:colOff>
      <xdr:row>68</xdr:row>
      <xdr:rowOff>76200</xdr:rowOff>
    </xdr:to>
    <xdr:sp macro="" textlink="">
      <xdr:nvSpPr>
        <xdr:cNvPr id="1831" name="Line 565">
          <a:extLst>
            <a:ext uri="{FF2B5EF4-FFF2-40B4-BE49-F238E27FC236}">
              <a16:creationId xmlns:a16="http://schemas.microsoft.com/office/drawing/2014/main" id="{71662916-7435-457E-9903-F8F98D58DDD3}"/>
            </a:ext>
          </a:extLst>
        </xdr:cNvPr>
        <xdr:cNvSpPr>
          <a:spLocks noChangeShapeType="1"/>
        </xdr:cNvSpPr>
      </xdr:nvSpPr>
      <xdr:spPr bwMode="auto">
        <a:xfrm>
          <a:off x="2771775" y="12201525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152400</xdr:colOff>
      <xdr:row>68</xdr:row>
      <xdr:rowOff>76200</xdr:rowOff>
    </xdr:from>
    <xdr:to>
      <xdr:col>7</xdr:col>
      <xdr:colOff>0</xdr:colOff>
      <xdr:row>68</xdr:row>
      <xdr:rowOff>76200</xdr:rowOff>
    </xdr:to>
    <xdr:sp macro="" textlink="">
      <xdr:nvSpPr>
        <xdr:cNvPr id="1832" name="Line 566">
          <a:extLst>
            <a:ext uri="{FF2B5EF4-FFF2-40B4-BE49-F238E27FC236}">
              <a16:creationId xmlns:a16="http://schemas.microsoft.com/office/drawing/2014/main" id="{54C1044E-BAF8-4340-BA08-A70259BE8D53}"/>
            </a:ext>
          </a:extLst>
        </xdr:cNvPr>
        <xdr:cNvSpPr>
          <a:spLocks noChangeShapeType="1"/>
        </xdr:cNvSpPr>
      </xdr:nvSpPr>
      <xdr:spPr bwMode="auto">
        <a:xfrm>
          <a:off x="2509838" y="12201525"/>
          <a:ext cx="261937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152400</xdr:colOff>
      <xdr:row>83</xdr:row>
      <xdr:rowOff>152400</xdr:rowOff>
    </xdr:to>
    <xdr:sp macro="" textlink="">
      <xdr:nvSpPr>
        <xdr:cNvPr id="1833" name="Circle 9">
          <a:extLst>
            <a:ext uri="{FF2B5EF4-FFF2-40B4-BE49-F238E27FC236}">
              <a16:creationId xmlns:a16="http://schemas.microsoft.com/office/drawing/2014/main" id="{B7FC1AD7-5BFE-4B33-8C87-AA6FF384D8FC}"/>
            </a:ext>
          </a:extLst>
        </xdr:cNvPr>
        <xdr:cNvSpPr/>
      </xdr:nvSpPr>
      <xdr:spPr>
        <a:xfrm>
          <a:off x="4067175" y="1483995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83</xdr:row>
      <xdr:rowOff>76200</xdr:rowOff>
    </xdr:from>
    <xdr:to>
      <xdr:col>9</xdr:col>
      <xdr:colOff>0</xdr:colOff>
      <xdr:row>83</xdr:row>
      <xdr:rowOff>76200</xdr:rowOff>
    </xdr:to>
    <xdr:sp macro="" textlink="">
      <xdr:nvSpPr>
        <xdr:cNvPr id="1834" name="Line 567">
          <a:extLst>
            <a:ext uri="{FF2B5EF4-FFF2-40B4-BE49-F238E27FC236}">
              <a16:creationId xmlns:a16="http://schemas.microsoft.com/office/drawing/2014/main" id="{5A6EF0B6-1201-4968-82B2-B9E0B250ADD7}"/>
            </a:ext>
          </a:extLst>
        </xdr:cNvPr>
        <xdr:cNvSpPr>
          <a:spLocks noChangeShapeType="1"/>
        </xdr:cNvSpPr>
      </xdr:nvSpPr>
      <xdr:spPr bwMode="auto">
        <a:xfrm>
          <a:off x="2771775" y="14916150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152400</xdr:colOff>
      <xdr:row>68</xdr:row>
      <xdr:rowOff>76200</xdr:rowOff>
    </xdr:from>
    <xdr:to>
      <xdr:col>7</xdr:col>
      <xdr:colOff>0</xdr:colOff>
      <xdr:row>83</xdr:row>
      <xdr:rowOff>76200</xdr:rowOff>
    </xdr:to>
    <xdr:sp macro="" textlink="">
      <xdr:nvSpPr>
        <xdr:cNvPr id="1835" name="Line 568">
          <a:extLst>
            <a:ext uri="{FF2B5EF4-FFF2-40B4-BE49-F238E27FC236}">
              <a16:creationId xmlns:a16="http://schemas.microsoft.com/office/drawing/2014/main" id="{222C4BF0-18B7-4E63-8006-0A659B449549}"/>
            </a:ext>
          </a:extLst>
        </xdr:cNvPr>
        <xdr:cNvSpPr>
          <a:spLocks noChangeShapeType="1"/>
        </xdr:cNvSpPr>
      </xdr:nvSpPr>
      <xdr:spPr bwMode="auto">
        <a:xfrm>
          <a:off x="2509838" y="12201525"/>
          <a:ext cx="261937" cy="2714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152400</xdr:colOff>
      <xdr:row>3</xdr:row>
      <xdr:rowOff>152400</xdr:rowOff>
    </xdr:to>
    <xdr:sp macro="" textlink="">
      <xdr:nvSpPr>
        <xdr:cNvPr id="1836" name="Triangle 10">
          <a:extLst>
            <a:ext uri="{FF2B5EF4-FFF2-40B4-BE49-F238E27FC236}">
              <a16:creationId xmlns:a16="http://schemas.microsoft.com/office/drawing/2014/main" id="{6FBF9D1B-C368-4014-B4BD-C06C05745757}"/>
            </a:ext>
          </a:extLst>
        </xdr:cNvPr>
        <xdr:cNvSpPr/>
      </xdr:nvSpPr>
      <xdr:spPr>
        <a:xfrm rot="16200000">
          <a:off x="5776913" y="36195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3</xdr:row>
      <xdr:rowOff>76200</xdr:rowOff>
    </xdr:from>
    <xdr:to>
      <xdr:col>13</xdr:col>
      <xdr:colOff>0</xdr:colOff>
      <xdr:row>3</xdr:row>
      <xdr:rowOff>76200</xdr:rowOff>
    </xdr:to>
    <xdr:sp macro="" textlink="">
      <xdr:nvSpPr>
        <xdr:cNvPr id="1837" name="Line 569">
          <a:extLst>
            <a:ext uri="{FF2B5EF4-FFF2-40B4-BE49-F238E27FC236}">
              <a16:creationId xmlns:a16="http://schemas.microsoft.com/office/drawing/2014/main" id="{CDD4A68B-E516-40BC-99AF-6837FED3AF11}"/>
            </a:ext>
          </a:extLst>
        </xdr:cNvPr>
        <xdr:cNvSpPr>
          <a:spLocks noChangeShapeType="1"/>
        </xdr:cNvSpPr>
      </xdr:nvSpPr>
      <xdr:spPr bwMode="auto">
        <a:xfrm>
          <a:off x="4481513" y="438150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152400</xdr:colOff>
      <xdr:row>3</xdr:row>
      <xdr:rowOff>76200</xdr:rowOff>
    </xdr:from>
    <xdr:to>
      <xdr:col>11</xdr:col>
      <xdr:colOff>0</xdr:colOff>
      <xdr:row>8</xdr:row>
      <xdr:rowOff>76200</xdr:rowOff>
    </xdr:to>
    <xdr:sp macro="" textlink="">
      <xdr:nvSpPr>
        <xdr:cNvPr id="1838" name="Line 570">
          <a:extLst>
            <a:ext uri="{FF2B5EF4-FFF2-40B4-BE49-F238E27FC236}">
              <a16:creationId xmlns:a16="http://schemas.microsoft.com/office/drawing/2014/main" id="{CE4AB198-1352-4853-B215-AFD2FDD7838D}"/>
            </a:ext>
          </a:extLst>
        </xdr:cNvPr>
        <xdr:cNvSpPr>
          <a:spLocks noChangeShapeType="1"/>
        </xdr:cNvSpPr>
      </xdr:nvSpPr>
      <xdr:spPr bwMode="auto">
        <a:xfrm flipV="1">
          <a:off x="4219575" y="438150"/>
          <a:ext cx="261938" cy="904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152400</xdr:colOff>
      <xdr:row>8</xdr:row>
      <xdr:rowOff>152400</xdr:rowOff>
    </xdr:to>
    <xdr:sp macro="" textlink="">
      <xdr:nvSpPr>
        <xdr:cNvPr id="1839" name="Triangle 11">
          <a:extLst>
            <a:ext uri="{FF2B5EF4-FFF2-40B4-BE49-F238E27FC236}">
              <a16:creationId xmlns:a16="http://schemas.microsoft.com/office/drawing/2014/main" id="{71F4B8B4-1DEF-43ED-9CB6-9D8CD4CEA4F4}"/>
            </a:ext>
          </a:extLst>
        </xdr:cNvPr>
        <xdr:cNvSpPr/>
      </xdr:nvSpPr>
      <xdr:spPr>
        <a:xfrm rot="16200000">
          <a:off x="5776913" y="1266825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8</xdr:row>
      <xdr:rowOff>76200</xdr:rowOff>
    </xdr:from>
    <xdr:to>
      <xdr:col>13</xdr:col>
      <xdr:colOff>0</xdr:colOff>
      <xdr:row>8</xdr:row>
      <xdr:rowOff>76200</xdr:rowOff>
    </xdr:to>
    <xdr:sp macro="" textlink="">
      <xdr:nvSpPr>
        <xdr:cNvPr id="1840" name="Line 571">
          <a:extLst>
            <a:ext uri="{FF2B5EF4-FFF2-40B4-BE49-F238E27FC236}">
              <a16:creationId xmlns:a16="http://schemas.microsoft.com/office/drawing/2014/main" id="{FF1D30FC-9508-486B-AF8B-6EDEBDDD94A9}"/>
            </a:ext>
          </a:extLst>
        </xdr:cNvPr>
        <xdr:cNvSpPr>
          <a:spLocks noChangeShapeType="1"/>
        </xdr:cNvSpPr>
      </xdr:nvSpPr>
      <xdr:spPr bwMode="auto">
        <a:xfrm>
          <a:off x="4481513" y="1343025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152400</xdr:colOff>
      <xdr:row>8</xdr:row>
      <xdr:rowOff>76200</xdr:rowOff>
    </xdr:from>
    <xdr:to>
      <xdr:col>11</xdr:col>
      <xdr:colOff>0</xdr:colOff>
      <xdr:row>8</xdr:row>
      <xdr:rowOff>76200</xdr:rowOff>
    </xdr:to>
    <xdr:sp macro="" textlink="">
      <xdr:nvSpPr>
        <xdr:cNvPr id="1841" name="Line 572">
          <a:extLst>
            <a:ext uri="{FF2B5EF4-FFF2-40B4-BE49-F238E27FC236}">
              <a16:creationId xmlns:a16="http://schemas.microsoft.com/office/drawing/2014/main" id="{AA1EE070-2112-487D-89F9-150EE4CE4445}"/>
            </a:ext>
          </a:extLst>
        </xdr:cNvPr>
        <xdr:cNvSpPr>
          <a:spLocks noChangeShapeType="1"/>
        </xdr:cNvSpPr>
      </xdr:nvSpPr>
      <xdr:spPr bwMode="auto">
        <a:xfrm>
          <a:off x="4219575" y="1343025"/>
          <a:ext cx="261938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152400</xdr:colOff>
      <xdr:row>13</xdr:row>
      <xdr:rowOff>152400</xdr:rowOff>
    </xdr:to>
    <xdr:sp macro="" textlink="">
      <xdr:nvSpPr>
        <xdr:cNvPr id="1842" name="Triangle 12">
          <a:extLst>
            <a:ext uri="{FF2B5EF4-FFF2-40B4-BE49-F238E27FC236}">
              <a16:creationId xmlns:a16="http://schemas.microsoft.com/office/drawing/2014/main" id="{3D229996-0B53-4919-AD67-06BC7DC569F2}"/>
            </a:ext>
          </a:extLst>
        </xdr:cNvPr>
        <xdr:cNvSpPr/>
      </xdr:nvSpPr>
      <xdr:spPr>
        <a:xfrm rot="16200000">
          <a:off x="5776913" y="21717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13</xdr:row>
      <xdr:rowOff>76200</xdr:rowOff>
    </xdr:from>
    <xdr:to>
      <xdr:col>13</xdr:col>
      <xdr:colOff>0</xdr:colOff>
      <xdr:row>13</xdr:row>
      <xdr:rowOff>76200</xdr:rowOff>
    </xdr:to>
    <xdr:sp macro="" textlink="">
      <xdr:nvSpPr>
        <xdr:cNvPr id="1843" name="Line 573">
          <a:extLst>
            <a:ext uri="{FF2B5EF4-FFF2-40B4-BE49-F238E27FC236}">
              <a16:creationId xmlns:a16="http://schemas.microsoft.com/office/drawing/2014/main" id="{C20C30AC-6574-42F6-A8AB-CB444D4B4910}"/>
            </a:ext>
          </a:extLst>
        </xdr:cNvPr>
        <xdr:cNvSpPr>
          <a:spLocks noChangeShapeType="1"/>
        </xdr:cNvSpPr>
      </xdr:nvSpPr>
      <xdr:spPr bwMode="auto">
        <a:xfrm>
          <a:off x="4481513" y="2247900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152400</xdr:colOff>
      <xdr:row>8</xdr:row>
      <xdr:rowOff>76200</xdr:rowOff>
    </xdr:from>
    <xdr:to>
      <xdr:col>11</xdr:col>
      <xdr:colOff>0</xdr:colOff>
      <xdr:row>13</xdr:row>
      <xdr:rowOff>76200</xdr:rowOff>
    </xdr:to>
    <xdr:sp macro="" textlink="">
      <xdr:nvSpPr>
        <xdr:cNvPr id="1844" name="Line 574">
          <a:extLst>
            <a:ext uri="{FF2B5EF4-FFF2-40B4-BE49-F238E27FC236}">
              <a16:creationId xmlns:a16="http://schemas.microsoft.com/office/drawing/2014/main" id="{8E7C195F-C17A-4B65-BCB6-0D2D227793C3}"/>
            </a:ext>
          </a:extLst>
        </xdr:cNvPr>
        <xdr:cNvSpPr>
          <a:spLocks noChangeShapeType="1"/>
        </xdr:cNvSpPr>
      </xdr:nvSpPr>
      <xdr:spPr bwMode="auto">
        <a:xfrm>
          <a:off x="4219575" y="1343025"/>
          <a:ext cx="261938" cy="904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13</xdr:col>
      <xdr:colOff>0</xdr:colOff>
      <xdr:row>18</xdr:row>
      <xdr:rowOff>0</xdr:rowOff>
    </xdr:from>
    <xdr:to>
      <xdr:col>13</xdr:col>
      <xdr:colOff>152400</xdr:colOff>
      <xdr:row>18</xdr:row>
      <xdr:rowOff>152400</xdr:rowOff>
    </xdr:to>
    <xdr:sp macro="" textlink="">
      <xdr:nvSpPr>
        <xdr:cNvPr id="1845" name="Triangle 13">
          <a:extLst>
            <a:ext uri="{FF2B5EF4-FFF2-40B4-BE49-F238E27FC236}">
              <a16:creationId xmlns:a16="http://schemas.microsoft.com/office/drawing/2014/main" id="{64E1315D-819A-4F14-95F9-820F564303D8}"/>
            </a:ext>
          </a:extLst>
        </xdr:cNvPr>
        <xdr:cNvSpPr/>
      </xdr:nvSpPr>
      <xdr:spPr>
        <a:xfrm rot="16200000">
          <a:off x="5776913" y="3076575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18</xdr:row>
      <xdr:rowOff>76200</xdr:rowOff>
    </xdr:from>
    <xdr:to>
      <xdr:col>13</xdr:col>
      <xdr:colOff>0</xdr:colOff>
      <xdr:row>18</xdr:row>
      <xdr:rowOff>76200</xdr:rowOff>
    </xdr:to>
    <xdr:sp macro="" textlink="">
      <xdr:nvSpPr>
        <xdr:cNvPr id="1846" name="Line 575">
          <a:extLst>
            <a:ext uri="{FF2B5EF4-FFF2-40B4-BE49-F238E27FC236}">
              <a16:creationId xmlns:a16="http://schemas.microsoft.com/office/drawing/2014/main" id="{5A230F8A-12EE-4D2D-AB95-3C0ABD9F4FA0}"/>
            </a:ext>
          </a:extLst>
        </xdr:cNvPr>
        <xdr:cNvSpPr>
          <a:spLocks noChangeShapeType="1"/>
        </xdr:cNvSpPr>
      </xdr:nvSpPr>
      <xdr:spPr bwMode="auto">
        <a:xfrm>
          <a:off x="4481513" y="3152775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152400</xdr:colOff>
      <xdr:row>18</xdr:row>
      <xdr:rowOff>76200</xdr:rowOff>
    </xdr:from>
    <xdr:to>
      <xdr:col>11</xdr:col>
      <xdr:colOff>0</xdr:colOff>
      <xdr:row>23</xdr:row>
      <xdr:rowOff>76200</xdr:rowOff>
    </xdr:to>
    <xdr:sp macro="" textlink="">
      <xdr:nvSpPr>
        <xdr:cNvPr id="1847" name="Line 576">
          <a:extLst>
            <a:ext uri="{FF2B5EF4-FFF2-40B4-BE49-F238E27FC236}">
              <a16:creationId xmlns:a16="http://schemas.microsoft.com/office/drawing/2014/main" id="{72B17F4E-3955-44C9-BD39-41E3C4232B80}"/>
            </a:ext>
          </a:extLst>
        </xdr:cNvPr>
        <xdr:cNvSpPr>
          <a:spLocks noChangeShapeType="1"/>
        </xdr:cNvSpPr>
      </xdr:nvSpPr>
      <xdr:spPr bwMode="auto">
        <a:xfrm flipV="1">
          <a:off x="4219575" y="3152775"/>
          <a:ext cx="261938" cy="904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13</xdr:col>
      <xdr:colOff>0</xdr:colOff>
      <xdr:row>23</xdr:row>
      <xdr:rowOff>0</xdr:rowOff>
    </xdr:from>
    <xdr:to>
      <xdr:col>13</xdr:col>
      <xdr:colOff>152400</xdr:colOff>
      <xdr:row>23</xdr:row>
      <xdr:rowOff>152400</xdr:rowOff>
    </xdr:to>
    <xdr:sp macro="" textlink="">
      <xdr:nvSpPr>
        <xdr:cNvPr id="1848" name="Triangle 14">
          <a:extLst>
            <a:ext uri="{FF2B5EF4-FFF2-40B4-BE49-F238E27FC236}">
              <a16:creationId xmlns:a16="http://schemas.microsoft.com/office/drawing/2014/main" id="{B7CE65A1-1DA9-4401-9D16-53AD37DA6E75}"/>
            </a:ext>
          </a:extLst>
        </xdr:cNvPr>
        <xdr:cNvSpPr/>
      </xdr:nvSpPr>
      <xdr:spPr>
        <a:xfrm rot="16200000">
          <a:off x="5776913" y="398145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23</xdr:row>
      <xdr:rowOff>76200</xdr:rowOff>
    </xdr:from>
    <xdr:to>
      <xdr:col>13</xdr:col>
      <xdr:colOff>0</xdr:colOff>
      <xdr:row>23</xdr:row>
      <xdr:rowOff>76200</xdr:rowOff>
    </xdr:to>
    <xdr:sp macro="" textlink="">
      <xdr:nvSpPr>
        <xdr:cNvPr id="1849" name="Line 577">
          <a:extLst>
            <a:ext uri="{FF2B5EF4-FFF2-40B4-BE49-F238E27FC236}">
              <a16:creationId xmlns:a16="http://schemas.microsoft.com/office/drawing/2014/main" id="{5B91DCC3-02CB-4747-A364-94BE1F9684FC}"/>
            </a:ext>
          </a:extLst>
        </xdr:cNvPr>
        <xdr:cNvSpPr>
          <a:spLocks noChangeShapeType="1"/>
        </xdr:cNvSpPr>
      </xdr:nvSpPr>
      <xdr:spPr bwMode="auto">
        <a:xfrm>
          <a:off x="4481513" y="4057650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152400</xdr:colOff>
      <xdr:row>23</xdr:row>
      <xdr:rowOff>76200</xdr:rowOff>
    </xdr:from>
    <xdr:to>
      <xdr:col>11</xdr:col>
      <xdr:colOff>0</xdr:colOff>
      <xdr:row>23</xdr:row>
      <xdr:rowOff>76200</xdr:rowOff>
    </xdr:to>
    <xdr:sp macro="" textlink="">
      <xdr:nvSpPr>
        <xdr:cNvPr id="1850" name="Line 578">
          <a:extLst>
            <a:ext uri="{FF2B5EF4-FFF2-40B4-BE49-F238E27FC236}">
              <a16:creationId xmlns:a16="http://schemas.microsoft.com/office/drawing/2014/main" id="{1E211E16-CC7E-4500-9054-A05856DAAAAF}"/>
            </a:ext>
          </a:extLst>
        </xdr:cNvPr>
        <xdr:cNvSpPr>
          <a:spLocks noChangeShapeType="1"/>
        </xdr:cNvSpPr>
      </xdr:nvSpPr>
      <xdr:spPr bwMode="auto">
        <a:xfrm>
          <a:off x="4219575" y="4057650"/>
          <a:ext cx="261938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13</xdr:col>
      <xdr:colOff>0</xdr:colOff>
      <xdr:row>28</xdr:row>
      <xdr:rowOff>0</xdr:rowOff>
    </xdr:from>
    <xdr:to>
      <xdr:col>13</xdr:col>
      <xdr:colOff>152400</xdr:colOff>
      <xdr:row>28</xdr:row>
      <xdr:rowOff>152400</xdr:rowOff>
    </xdr:to>
    <xdr:sp macro="" textlink="">
      <xdr:nvSpPr>
        <xdr:cNvPr id="1851" name="Triangle 15">
          <a:extLst>
            <a:ext uri="{FF2B5EF4-FFF2-40B4-BE49-F238E27FC236}">
              <a16:creationId xmlns:a16="http://schemas.microsoft.com/office/drawing/2014/main" id="{89329171-0B26-46B4-8AEF-6B549CAF5EDF}"/>
            </a:ext>
          </a:extLst>
        </xdr:cNvPr>
        <xdr:cNvSpPr/>
      </xdr:nvSpPr>
      <xdr:spPr>
        <a:xfrm rot="16200000">
          <a:off x="5776913" y="4886325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28</xdr:row>
      <xdr:rowOff>76200</xdr:rowOff>
    </xdr:from>
    <xdr:to>
      <xdr:col>13</xdr:col>
      <xdr:colOff>0</xdr:colOff>
      <xdr:row>28</xdr:row>
      <xdr:rowOff>76200</xdr:rowOff>
    </xdr:to>
    <xdr:sp macro="" textlink="">
      <xdr:nvSpPr>
        <xdr:cNvPr id="1852" name="Line 579">
          <a:extLst>
            <a:ext uri="{FF2B5EF4-FFF2-40B4-BE49-F238E27FC236}">
              <a16:creationId xmlns:a16="http://schemas.microsoft.com/office/drawing/2014/main" id="{2D21BBA0-FD25-4578-B8C8-48E969521C99}"/>
            </a:ext>
          </a:extLst>
        </xdr:cNvPr>
        <xdr:cNvSpPr>
          <a:spLocks noChangeShapeType="1"/>
        </xdr:cNvSpPr>
      </xdr:nvSpPr>
      <xdr:spPr bwMode="auto">
        <a:xfrm>
          <a:off x="4481513" y="4962525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152400</xdr:colOff>
      <xdr:row>23</xdr:row>
      <xdr:rowOff>76200</xdr:rowOff>
    </xdr:from>
    <xdr:to>
      <xdr:col>11</xdr:col>
      <xdr:colOff>0</xdr:colOff>
      <xdr:row>28</xdr:row>
      <xdr:rowOff>76200</xdr:rowOff>
    </xdr:to>
    <xdr:sp macro="" textlink="">
      <xdr:nvSpPr>
        <xdr:cNvPr id="1853" name="Line 580">
          <a:extLst>
            <a:ext uri="{FF2B5EF4-FFF2-40B4-BE49-F238E27FC236}">
              <a16:creationId xmlns:a16="http://schemas.microsoft.com/office/drawing/2014/main" id="{18C407C7-6226-455B-B3C6-FC3719ACFB47}"/>
            </a:ext>
          </a:extLst>
        </xdr:cNvPr>
        <xdr:cNvSpPr>
          <a:spLocks noChangeShapeType="1"/>
        </xdr:cNvSpPr>
      </xdr:nvSpPr>
      <xdr:spPr bwMode="auto">
        <a:xfrm>
          <a:off x="4219575" y="4057650"/>
          <a:ext cx="261938" cy="904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13</xdr:col>
      <xdr:colOff>0</xdr:colOff>
      <xdr:row>33</xdr:row>
      <xdr:rowOff>0</xdr:rowOff>
    </xdr:from>
    <xdr:to>
      <xdr:col>13</xdr:col>
      <xdr:colOff>152400</xdr:colOff>
      <xdr:row>33</xdr:row>
      <xdr:rowOff>152400</xdr:rowOff>
    </xdr:to>
    <xdr:sp macro="" textlink="">
      <xdr:nvSpPr>
        <xdr:cNvPr id="1854" name="Triangle 16">
          <a:extLst>
            <a:ext uri="{FF2B5EF4-FFF2-40B4-BE49-F238E27FC236}">
              <a16:creationId xmlns:a16="http://schemas.microsoft.com/office/drawing/2014/main" id="{2654FB75-AAF7-4030-86D6-737EB033348D}"/>
            </a:ext>
          </a:extLst>
        </xdr:cNvPr>
        <xdr:cNvSpPr/>
      </xdr:nvSpPr>
      <xdr:spPr>
        <a:xfrm rot="16200000">
          <a:off x="5776913" y="57912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33</xdr:row>
      <xdr:rowOff>76200</xdr:rowOff>
    </xdr:from>
    <xdr:to>
      <xdr:col>13</xdr:col>
      <xdr:colOff>0</xdr:colOff>
      <xdr:row>33</xdr:row>
      <xdr:rowOff>76200</xdr:rowOff>
    </xdr:to>
    <xdr:sp macro="" textlink="">
      <xdr:nvSpPr>
        <xdr:cNvPr id="1855" name="Line 581">
          <a:extLst>
            <a:ext uri="{FF2B5EF4-FFF2-40B4-BE49-F238E27FC236}">
              <a16:creationId xmlns:a16="http://schemas.microsoft.com/office/drawing/2014/main" id="{00D9BE8B-75D8-461E-A4F5-6938A9BF00B3}"/>
            </a:ext>
          </a:extLst>
        </xdr:cNvPr>
        <xdr:cNvSpPr>
          <a:spLocks noChangeShapeType="1"/>
        </xdr:cNvSpPr>
      </xdr:nvSpPr>
      <xdr:spPr bwMode="auto">
        <a:xfrm>
          <a:off x="4481513" y="5867400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152400</xdr:colOff>
      <xdr:row>33</xdr:row>
      <xdr:rowOff>76200</xdr:rowOff>
    </xdr:from>
    <xdr:to>
      <xdr:col>11</xdr:col>
      <xdr:colOff>0</xdr:colOff>
      <xdr:row>38</xdr:row>
      <xdr:rowOff>76200</xdr:rowOff>
    </xdr:to>
    <xdr:sp macro="" textlink="">
      <xdr:nvSpPr>
        <xdr:cNvPr id="1856" name="Line 582">
          <a:extLst>
            <a:ext uri="{FF2B5EF4-FFF2-40B4-BE49-F238E27FC236}">
              <a16:creationId xmlns:a16="http://schemas.microsoft.com/office/drawing/2014/main" id="{E95459E4-8DBA-43FA-865B-4921A42DA58E}"/>
            </a:ext>
          </a:extLst>
        </xdr:cNvPr>
        <xdr:cNvSpPr>
          <a:spLocks noChangeShapeType="1"/>
        </xdr:cNvSpPr>
      </xdr:nvSpPr>
      <xdr:spPr bwMode="auto">
        <a:xfrm flipV="1">
          <a:off x="4219575" y="5867400"/>
          <a:ext cx="261938" cy="904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13</xdr:col>
      <xdr:colOff>0</xdr:colOff>
      <xdr:row>38</xdr:row>
      <xdr:rowOff>0</xdr:rowOff>
    </xdr:from>
    <xdr:to>
      <xdr:col>13</xdr:col>
      <xdr:colOff>152400</xdr:colOff>
      <xdr:row>38</xdr:row>
      <xdr:rowOff>152400</xdr:rowOff>
    </xdr:to>
    <xdr:sp macro="" textlink="">
      <xdr:nvSpPr>
        <xdr:cNvPr id="1857" name="Triangle 17">
          <a:extLst>
            <a:ext uri="{FF2B5EF4-FFF2-40B4-BE49-F238E27FC236}">
              <a16:creationId xmlns:a16="http://schemas.microsoft.com/office/drawing/2014/main" id="{744FE699-7B3E-4455-B4F4-D7A8FBC04743}"/>
            </a:ext>
          </a:extLst>
        </xdr:cNvPr>
        <xdr:cNvSpPr/>
      </xdr:nvSpPr>
      <xdr:spPr>
        <a:xfrm rot="16200000">
          <a:off x="5776913" y="6696075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38</xdr:row>
      <xdr:rowOff>76200</xdr:rowOff>
    </xdr:from>
    <xdr:to>
      <xdr:col>13</xdr:col>
      <xdr:colOff>0</xdr:colOff>
      <xdr:row>38</xdr:row>
      <xdr:rowOff>76200</xdr:rowOff>
    </xdr:to>
    <xdr:sp macro="" textlink="">
      <xdr:nvSpPr>
        <xdr:cNvPr id="1858" name="Line 583">
          <a:extLst>
            <a:ext uri="{FF2B5EF4-FFF2-40B4-BE49-F238E27FC236}">
              <a16:creationId xmlns:a16="http://schemas.microsoft.com/office/drawing/2014/main" id="{A7A479D2-C2A5-4AB0-834D-5D4A586926E7}"/>
            </a:ext>
          </a:extLst>
        </xdr:cNvPr>
        <xdr:cNvSpPr>
          <a:spLocks noChangeShapeType="1"/>
        </xdr:cNvSpPr>
      </xdr:nvSpPr>
      <xdr:spPr bwMode="auto">
        <a:xfrm>
          <a:off x="4481513" y="6772275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152400</xdr:colOff>
      <xdr:row>38</xdr:row>
      <xdr:rowOff>76200</xdr:rowOff>
    </xdr:from>
    <xdr:to>
      <xdr:col>11</xdr:col>
      <xdr:colOff>0</xdr:colOff>
      <xdr:row>38</xdr:row>
      <xdr:rowOff>76200</xdr:rowOff>
    </xdr:to>
    <xdr:sp macro="" textlink="">
      <xdr:nvSpPr>
        <xdr:cNvPr id="1859" name="Line 584">
          <a:extLst>
            <a:ext uri="{FF2B5EF4-FFF2-40B4-BE49-F238E27FC236}">
              <a16:creationId xmlns:a16="http://schemas.microsoft.com/office/drawing/2014/main" id="{FA1D0E93-6D29-4DFF-871F-713D06BAB977}"/>
            </a:ext>
          </a:extLst>
        </xdr:cNvPr>
        <xdr:cNvSpPr>
          <a:spLocks noChangeShapeType="1"/>
        </xdr:cNvSpPr>
      </xdr:nvSpPr>
      <xdr:spPr bwMode="auto">
        <a:xfrm>
          <a:off x="4219575" y="6772275"/>
          <a:ext cx="261938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13</xdr:col>
      <xdr:colOff>0</xdr:colOff>
      <xdr:row>43</xdr:row>
      <xdr:rowOff>0</xdr:rowOff>
    </xdr:from>
    <xdr:to>
      <xdr:col>13</xdr:col>
      <xdr:colOff>152400</xdr:colOff>
      <xdr:row>43</xdr:row>
      <xdr:rowOff>152400</xdr:rowOff>
    </xdr:to>
    <xdr:sp macro="" textlink="">
      <xdr:nvSpPr>
        <xdr:cNvPr id="1860" name="Triangle 18">
          <a:extLst>
            <a:ext uri="{FF2B5EF4-FFF2-40B4-BE49-F238E27FC236}">
              <a16:creationId xmlns:a16="http://schemas.microsoft.com/office/drawing/2014/main" id="{882EA29E-21B1-4A4C-85D8-1A08636C9B72}"/>
            </a:ext>
          </a:extLst>
        </xdr:cNvPr>
        <xdr:cNvSpPr/>
      </xdr:nvSpPr>
      <xdr:spPr>
        <a:xfrm rot="16200000">
          <a:off x="5776913" y="760095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43</xdr:row>
      <xdr:rowOff>76200</xdr:rowOff>
    </xdr:from>
    <xdr:to>
      <xdr:col>13</xdr:col>
      <xdr:colOff>0</xdr:colOff>
      <xdr:row>43</xdr:row>
      <xdr:rowOff>76200</xdr:rowOff>
    </xdr:to>
    <xdr:sp macro="" textlink="">
      <xdr:nvSpPr>
        <xdr:cNvPr id="1861" name="Line 585">
          <a:extLst>
            <a:ext uri="{FF2B5EF4-FFF2-40B4-BE49-F238E27FC236}">
              <a16:creationId xmlns:a16="http://schemas.microsoft.com/office/drawing/2014/main" id="{3FF15B1C-6F3A-45C5-9173-9FE4DDEF274C}"/>
            </a:ext>
          </a:extLst>
        </xdr:cNvPr>
        <xdr:cNvSpPr>
          <a:spLocks noChangeShapeType="1"/>
        </xdr:cNvSpPr>
      </xdr:nvSpPr>
      <xdr:spPr bwMode="auto">
        <a:xfrm>
          <a:off x="4481513" y="7677150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152400</xdr:colOff>
      <xdr:row>38</xdr:row>
      <xdr:rowOff>76200</xdr:rowOff>
    </xdr:from>
    <xdr:to>
      <xdr:col>11</xdr:col>
      <xdr:colOff>0</xdr:colOff>
      <xdr:row>43</xdr:row>
      <xdr:rowOff>76200</xdr:rowOff>
    </xdr:to>
    <xdr:sp macro="" textlink="">
      <xdr:nvSpPr>
        <xdr:cNvPr id="1862" name="Line 586">
          <a:extLst>
            <a:ext uri="{FF2B5EF4-FFF2-40B4-BE49-F238E27FC236}">
              <a16:creationId xmlns:a16="http://schemas.microsoft.com/office/drawing/2014/main" id="{852E9A3F-FC6D-41F5-84AF-5F0BB252BA1C}"/>
            </a:ext>
          </a:extLst>
        </xdr:cNvPr>
        <xdr:cNvSpPr>
          <a:spLocks noChangeShapeType="1"/>
        </xdr:cNvSpPr>
      </xdr:nvSpPr>
      <xdr:spPr bwMode="auto">
        <a:xfrm>
          <a:off x="4219575" y="6772275"/>
          <a:ext cx="261938" cy="904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152400</xdr:colOff>
      <xdr:row>48</xdr:row>
      <xdr:rowOff>152400</xdr:rowOff>
    </xdr:to>
    <xdr:sp macro="" textlink="">
      <xdr:nvSpPr>
        <xdr:cNvPr id="1863" name="Triangle 19">
          <a:extLst>
            <a:ext uri="{FF2B5EF4-FFF2-40B4-BE49-F238E27FC236}">
              <a16:creationId xmlns:a16="http://schemas.microsoft.com/office/drawing/2014/main" id="{03051CBA-3683-4654-BFEA-4758462F64A9}"/>
            </a:ext>
          </a:extLst>
        </xdr:cNvPr>
        <xdr:cNvSpPr/>
      </xdr:nvSpPr>
      <xdr:spPr>
        <a:xfrm rot="16200000">
          <a:off x="5776913" y="8505825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48</xdr:row>
      <xdr:rowOff>76200</xdr:rowOff>
    </xdr:from>
    <xdr:to>
      <xdr:col>13</xdr:col>
      <xdr:colOff>0</xdr:colOff>
      <xdr:row>48</xdr:row>
      <xdr:rowOff>76200</xdr:rowOff>
    </xdr:to>
    <xdr:sp macro="" textlink="">
      <xdr:nvSpPr>
        <xdr:cNvPr id="1864" name="Line 587">
          <a:extLst>
            <a:ext uri="{FF2B5EF4-FFF2-40B4-BE49-F238E27FC236}">
              <a16:creationId xmlns:a16="http://schemas.microsoft.com/office/drawing/2014/main" id="{5AB90292-941E-4870-BCCE-991470DDA370}"/>
            </a:ext>
          </a:extLst>
        </xdr:cNvPr>
        <xdr:cNvSpPr>
          <a:spLocks noChangeShapeType="1"/>
        </xdr:cNvSpPr>
      </xdr:nvSpPr>
      <xdr:spPr bwMode="auto">
        <a:xfrm>
          <a:off x="4481513" y="8582025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152400</xdr:colOff>
      <xdr:row>48</xdr:row>
      <xdr:rowOff>76200</xdr:rowOff>
    </xdr:from>
    <xdr:to>
      <xdr:col>11</xdr:col>
      <xdr:colOff>0</xdr:colOff>
      <xdr:row>53</xdr:row>
      <xdr:rowOff>76200</xdr:rowOff>
    </xdr:to>
    <xdr:sp macro="" textlink="">
      <xdr:nvSpPr>
        <xdr:cNvPr id="1865" name="Line 588">
          <a:extLst>
            <a:ext uri="{FF2B5EF4-FFF2-40B4-BE49-F238E27FC236}">
              <a16:creationId xmlns:a16="http://schemas.microsoft.com/office/drawing/2014/main" id="{ABDB5C4B-3821-4F69-ABAE-ECC2CA3D31F9}"/>
            </a:ext>
          </a:extLst>
        </xdr:cNvPr>
        <xdr:cNvSpPr>
          <a:spLocks noChangeShapeType="1"/>
        </xdr:cNvSpPr>
      </xdr:nvSpPr>
      <xdr:spPr bwMode="auto">
        <a:xfrm flipV="1">
          <a:off x="4219575" y="8582025"/>
          <a:ext cx="261938" cy="904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13</xdr:col>
      <xdr:colOff>0</xdr:colOff>
      <xdr:row>53</xdr:row>
      <xdr:rowOff>0</xdr:rowOff>
    </xdr:from>
    <xdr:to>
      <xdr:col>13</xdr:col>
      <xdr:colOff>152400</xdr:colOff>
      <xdr:row>53</xdr:row>
      <xdr:rowOff>152400</xdr:rowOff>
    </xdr:to>
    <xdr:sp macro="" textlink="">
      <xdr:nvSpPr>
        <xdr:cNvPr id="1866" name="Triangle 20">
          <a:extLst>
            <a:ext uri="{FF2B5EF4-FFF2-40B4-BE49-F238E27FC236}">
              <a16:creationId xmlns:a16="http://schemas.microsoft.com/office/drawing/2014/main" id="{D0762C11-7F0B-419D-9054-DDC9067C7CBC}"/>
            </a:ext>
          </a:extLst>
        </xdr:cNvPr>
        <xdr:cNvSpPr/>
      </xdr:nvSpPr>
      <xdr:spPr>
        <a:xfrm rot="16200000">
          <a:off x="5776913" y="94107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53</xdr:row>
      <xdr:rowOff>76200</xdr:rowOff>
    </xdr:from>
    <xdr:to>
      <xdr:col>13</xdr:col>
      <xdr:colOff>0</xdr:colOff>
      <xdr:row>53</xdr:row>
      <xdr:rowOff>76200</xdr:rowOff>
    </xdr:to>
    <xdr:sp macro="" textlink="">
      <xdr:nvSpPr>
        <xdr:cNvPr id="1867" name="Line 589">
          <a:extLst>
            <a:ext uri="{FF2B5EF4-FFF2-40B4-BE49-F238E27FC236}">
              <a16:creationId xmlns:a16="http://schemas.microsoft.com/office/drawing/2014/main" id="{8C47B3DA-710F-4A33-8739-ACBCEF422907}"/>
            </a:ext>
          </a:extLst>
        </xdr:cNvPr>
        <xdr:cNvSpPr>
          <a:spLocks noChangeShapeType="1"/>
        </xdr:cNvSpPr>
      </xdr:nvSpPr>
      <xdr:spPr bwMode="auto">
        <a:xfrm>
          <a:off x="4481513" y="9486900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152400</xdr:colOff>
      <xdr:row>53</xdr:row>
      <xdr:rowOff>76200</xdr:rowOff>
    </xdr:from>
    <xdr:to>
      <xdr:col>11</xdr:col>
      <xdr:colOff>0</xdr:colOff>
      <xdr:row>53</xdr:row>
      <xdr:rowOff>76200</xdr:rowOff>
    </xdr:to>
    <xdr:sp macro="" textlink="">
      <xdr:nvSpPr>
        <xdr:cNvPr id="1868" name="Line 590">
          <a:extLst>
            <a:ext uri="{FF2B5EF4-FFF2-40B4-BE49-F238E27FC236}">
              <a16:creationId xmlns:a16="http://schemas.microsoft.com/office/drawing/2014/main" id="{B0CB4443-319F-4C92-A41C-959532643230}"/>
            </a:ext>
          </a:extLst>
        </xdr:cNvPr>
        <xdr:cNvSpPr>
          <a:spLocks noChangeShapeType="1"/>
        </xdr:cNvSpPr>
      </xdr:nvSpPr>
      <xdr:spPr bwMode="auto">
        <a:xfrm>
          <a:off x="4219575" y="9486900"/>
          <a:ext cx="261938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13</xdr:col>
      <xdr:colOff>0</xdr:colOff>
      <xdr:row>58</xdr:row>
      <xdr:rowOff>0</xdr:rowOff>
    </xdr:from>
    <xdr:to>
      <xdr:col>13</xdr:col>
      <xdr:colOff>152400</xdr:colOff>
      <xdr:row>58</xdr:row>
      <xdr:rowOff>152400</xdr:rowOff>
    </xdr:to>
    <xdr:sp macro="" textlink="">
      <xdr:nvSpPr>
        <xdr:cNvPr id="1869" name="Triangle 21">
          <a:extLst>
            <a:ext uri="{FF2B5EF4-FFF2-40B4-BE49-F238E27FC236}">
              <a16:creationId xmlns:a16="http://schemas.microsoft.com/office/drawing/2014/main" id="{593440C6-E96D-491C-97C7-4506CF56C93C}"/>
            </a:ext>
          </a:extLst>
        </xdr:cNvPr>
        <xdr:cNvSpPr/>
      </xdr:nvSpPr>
      <xdr:spPr>
        <a:xfrm rot="16200000">
          <a:off x="5776913" y="10315575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58</xdr:row>
      <xdr:rowOff>76200</xdr:rowOff>
    </xdr:from>
    <xdr:to>
      <xdr:col>13</xdr:col>
      <xdr:colOff>0</xdr:colOff>
      <xdr:row>58</xdr:row>
      <xdr:rowOff>76200</xdr:rowOff>
    </xdr:to>
    <xdr:sp macro="" textlink="">
      <xdr:nvSpPr>
        <xdr:cNvPr id="1870" name="Line 591">
          <a:extLst>
            <a:ext uri="{FF2B5EF4-FFF2-40B4-BE49-F238E27FC236}">
              <a16:creationId xmlns:a16="http://schemas.microsoft.com/office/drawing/2014/main" id="{8ACBBD61-9089-40AC-A7CF-3615111F196C}"/>
            </a:ext>
          </a:extLst>
        </xdr:cNvPr>
        <xdr:cNvSpPr>
          <a:spLocks noChangeShapeType="1"/>
        </xdr:cNvSpPr>
      </xdr:nvSpPr>
      <xdr:spPr bwMode="auto">
        <a:xfrm>
          <a:off x="4481513" y="10391775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152400</xdr:colOff>
      <xdr:row>53</xdr:row>
      <xdr:rowOff>76200</xdr:rowOff>
    </xdr:from>
    <xdr:to>
      <xdr:col>11</xdr:col>
      <xdr:colOff>0</xdr:colOff>
      <xdr:row>58</xdr:row>
      <xdr:rowOff>76200</xdr:rowOff>
    </xdr:to>
    <xdr:sp macro="" textlink="">
      <xdr:nvSpPr>
        <xdr:cNvPr id="1871" name="Line 592">
          <a:extLst>
            <a:ext uri="{FF2B5EF4-FFF2-40B4-BE49-F238E27FC236}">
              <a16:creationId xmlns:a16="http://schemas.microsoft.com/office/drawing/2014/main" id="{BD637372-30CB-4271-8595-1F9AD1BA8AEC}"/>
            </a:ext>
          </a:extLst>
        </xdr:cNvPr>
        <xdr:cNvSpPr>
          <a:spLocks noChangeShapeType="1"/>
        </xdr:cNvSpPr>
      </xdr:nvSpPr>
      <xdr:spPr bwMode="auto">
        <a:xfrm>
          <a:off x="4219575" y="9486900"/>
          <a:ext cx="261938" cy="904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13</xdr:col>
      <xdr:colOff>0</xdr:colOff>
      <xdr:row>63</xdr:row>
      <xdr:rowOff>0</xdr:rowOff>
    </xdr:from>
    <xdr:to>
      <xdr:col>13</xdr:col>
      <xdr:colOff>152400</xdr:colOff>
      <xdr:row>63</xdr:row>
      <xdr:rowOff>152400</xdr:rowOff>
    </xdr:to>
    <xdr:sp macro="" textlink="">
      <xdr:nvSpPr>
        <xdr:cNvPr id="1872" name="Triangle 22">
          <a:extLst>
            <a:ext uri="{FF2B5EF4-FFF2-40B4-BE49-F238E27FC236}">
              <a16:creationId xmlns:a16="http://schemas.microsoft.com/office/drawing/2014/main" id="{2DEEDEF7-4B57-46FC-ADD6-7C49AE64CEEA}"/>
            </a:ext>
          </a:extLst>
        </xdr:cNvPr>
        <xdr:cNvSpPr/>
      </xdr:nvSpPr>
      <xdr:spPr>
        <a:xfrm rot="16200000">
          <a:off x="5776913" y="1122045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63</xdr:row>
      <xdr:rowOff>76200</xdr:rowOff>
    </xdr:from>
    <xdr:to>
      <xdr:col>13</xdr:col>
      <xdr:colOff>0</xdr:colOff>
      <xdr:row>63</xdr:row>
      <xdr:rowOff>76200</xdr:rowOff>
    </xdr:to>
    <xdr:sp macro="" textlink="">
      <xdr:nvSpPr>
        <xdr:cNvPr id="1873" name="Line 593">
          <a:extLst>
            <a:ext uri="{FF2B5EF4-FFF2-40B4-BE49-F238E27FC236}">
              <a16:creationId xmlns:a16="http://schemas.microsoft.com/office/drawing/2014/main" id="{C73F8605-D91C-467E-AA0C-29F2E9FCBCF0}"/>
            </a:ext>
          </a:extLst>
        </xdr:cNvPr>
        <xdr:cNvSpPr>
          <a:spLocks noChangeShapeType="1"/>
        </xdr:cNvSpPr>
      </xdr:nvSpPr>
      <xdr:spPr bwMode="auto">
        <a:xfrm>
          <a:off x="4481513" y="11296650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152400</xdr:colOff>
      <xdr:row>63</xdr:row>
      <xdr:rowOff>76200</xdr:rowOff>
    </xdr:from>
    <xdr:to>
      <xdr:col>11</xdr:col>
      <xdr:colOff>0</xdr:colOff>
      <xdr:row>68</xdr:row>
      <xdr:rowOff>76200</xdr:rowOff>
    </xdr:to>
    <xdr:sp macro="" textlink="">
      <xdr:nvSpPr>
        <xdr:cNvPr id="1874" name="Line 594">
          <a:extLst>
            <a:ext uri="{FF2B5EF4-FFF2-40B4-BE49-F238E27FC236}">
              <a16:creationId xmlns:a16="http://schemas.microsoft.com/office/drawing/2014/main" id="{4B74DE24-8EB5-4FDB-A2F8-439293DB05E5}"/>
            </a:ext>
          </a:extLst>
        </xdr:cNvPr>
        <xdr:cNvSpPr>
          <a:spLocks noChangeShapeType="1"/>
        </xdr:cNvSpPr>
      </xdr:nvSpPr>
      <xdr:spPr bwMode="auto">
        <a:xfrm flipV="1">
          <a:off x="4219575" y="11296650"/>
          <a:ext cx="261938" cy="904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13</xdr:col>
      <xdr:colOff>0</xdr:colOff>
      <xdr:row>68</xdr:row>
      <xdr:rowOff>0</xdr:rowOff>
    </xdr:from>
    <xdr:to>
      <xdr:col>13</xdr:col>
      <xdr:colOff>152400</xdr:colOff>
      <xdr:row>68</xdr:row>
      <xdr:rowOff>152400</xdr:rowOff>
    </xdr:to>
    <xdr:sp macro="" textlink="">
      <xdr:nvSpPr>
        <xdr:cNvPr id="1875" name="Triangle 23">
          <a:extLst>
            <a:ext uri="{FF2B5EF4-FFF2-40B4-BE49-F238E27FC236}">
              <a16:creationId xmlns:a16="http://schemas.microsoft.com/office/drawing/2014/main" id="{5972955F-C153-44F2-8422-920D88B8A23B}"/>
            </a:ext>
          </a:extLst>
        </xdr:cNvPr>
        <xdr:cNvSpPr/>
      </xdr:nvSpPr>
      <xdr:spPr>
        <a:xfrm rot="16200000">
          <a:off x="5776913" y="12125325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68</xdr:row>
      <xdr:rowOff>76200</xdr:rowOff>
    </xdr:from>
    <xdr:to>
      <xdr:col>13</xdr:col>
      <xdr:colOff>0</xdr:colOff>
      <xdr:row>68</xdr:row>
      <xdr:rowOff>76200</xdr:rowOff>
    </xdr:to>
    <xdr:sp macro="" textlink="">
      <xdr:nvSpPr>
        <xdr:cNvPr id="1876" name="Line 595">
          <a:extLst>
            <a:ext uri="{FF2B5EF4-FFF2-40B4-BE49-F238E27FC236}">
              <a16:creationId xmlns:a16="http://schemas.microsoft.com/office/drawing/2014/main" id="{49E37CB3-F04A-4DB8-8B75-7F0C7DAEC023}"/>
            </a:ext>
          </a:extLst>
        </xdr:cNvPr>
        <xdr:cNvSpPr>
          <a:spLocks noChangeShapeType="1"/>
        </xdr:cNvSpPr>
      </xdr:nvSpPr>
      <xdr:spPr bwMode="auto">
        <a:xfrm>
          <a:off x="4481513" y="12201525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152400</xdr:colOff>
      <xdr:row>68</xdr:row>
      <xdr:rowOff>76200</xdr:rowOff>
    </xdr:from>
    <xdr:to>
      <xdr:col>11</xdr:col>
      <xdr:colOff>0</xdr:colOff>
      <xdr:row>68</xdr:row>
      <xdr:rowOff>76200</xdr:rowOff>
    </xdr:to>
    <xdr:sp macro="" textlink="">
      <xdr:nvSpPr>
        <xdr:cNvPr id="1877" name="Line 596">
          <a:extLst>
            <a:ext uri="{FF2B5EF4-FFF2-40B4-BE49-F238E27FC236}">
              <a16:creationId xmlns:a16="http://schemas.microsoft.com/office/drawing/2014/main" id="{F4A94997-9855-45DC-A8A3-A6F5A2576A07}"/>
            </a:ext>
          </a:extLst>
        </xdr:cNvPr>
        <xdr:cNvSpPr>
          <a:spLocks noChangeShapeType="1"/>
        </xdr:cNvSpPr>
      </xdr:nvSpPr>
      <xdr:spPr bwMode="auto">
        <a:xfrm>
          <a:off x="4219575" y="12201525"/>
          <a:ext cx="261938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13</xdr:col>
      <xdr:colOff>0</xdr:colOff>
      <xdr:row>73</xdr:row>
      <xdr:rowOff>0</xdr:rowOff>
    </xdr:from>
    <xdr:to>
      <xdr:col>13</xdr:col>
      <xdr:colOff>152400</xdr:colOff>
      <xdr:row>73</xdr:row>
      <xdr:rowOff>152400</xdr:rowOff>
    </xdr:to>
    <xdr:sp macro="" textlink="">
      <xdr:nvSpPr>
        <xdr:cNvPr id="1878" name="Triangle 24">
          <a:extLst>
            <a:ext uri="{FF2B5EF4-FFF2-40B4-BE49-F238E27FC236}">
              <a16:creationId xmlns:a16="http://schemas.microsoft.com/office/drawing/2014/main" id="{4DB7D69B-9DDA-42FB-A48F-2E456C0418A5}"/>
            </a:ext>
          </a:extLst>
        </xdr:cNvPr>
        <xdr:cNvSpPr/>
      </xdr:nvSpPr>
      <xdr:spPr>
        <a:xfrm rot="16200000">
          <a:off x="5776913" y="130302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73</xdr:row>
      <xdr:rowOff>76200</xdr:rowOff>
    </xdr:from>
    <xdr:to>
      <xdr:col>13</xdr:col>
      <xdr:colOff>0</xdr:colOff>
      <xdr:row>73</xdr:row>
      <xdr:rowOff>76200</xdr:rowOff>
    </xdr:to>
    <xdr:sp macro="" textlink="">
      <xdr:nvSpPr>
        <xdr:cNvPr id="1879" name="Line 597">
          <a:extLst>
            <a:ext uri="{FF2B5EF4-FFF2-40B4-BE49-F238E27FC236}">
              <a16:creationId xmlns:a16="http://schemas.microsoft.com/office/drawing/2014/main" id="{2E385507-4980-463B-988E-BC39969A0314}"/>
            </a:ext>
          </a:extLst>
        </xdr:cNvPr>
        <xdr:cNvSpPr>
          <a:spLocks noChangeShapeType="1"/>
        </xdr:cNvSpPr>
      </xdr:nvSpPr>
      <xdr:spPr bwMode="auto">
        <a:xfrm>
          <a:off x="4481513" y="13106400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152400</xdr:colOff>
      <xdr:row>68</xdr:row>
      <xdr:rowOff>76200</xdr:rowOff>
    </xdr:from>
    <xdr:to>
      <xdr:col>11</xdr:col>
      <xdr:colOff>0</xdr:colOff>
      <xdr:row>73</xdr:row>
      <xdr:rowOff>76200</xdr:rowOff>
    </xdr:to>
    <xdr:sp macro="" textlink="">
      <xdr:nvSpPr>
        <xdr:cNvPr id="1880" name="Line 598">
          <a:extLst>
            <a:ext uri="{FF2B5EF4-FFF2-40B4-BE49-F238E27FC236}">
              <a16:creationId xmlns:a16="http://schemas.microsoft.com/office/drawing/2014/main" id="{38A73EC5-773A-42E9-8E3E-BF655FB3F1C8}"/>
            </a:ext>
          </a:extLst>
        </xdr:cNvPr>
        <xdr:cNvSpPr>
          <a:spLocks noChangeShapeType="1"/>
        </xdr:cNvSpPr>
      </xdr:nvSpPr>
      <xdr:spPr bwMode="auto">
        <a:xfrm>
          <a:off x="4219575" y="12201525"/>
          <a:ext cx="261938" cy="904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13</xdr:col>
      <xdr:colOff>0</xdr:colOff>
      <xdr:row>78</xdr:row>
      <xdr:rowOff>0</xdr:rowOff>
    </xdr:from>
    <xdr:to>
      <xdr:col>13</xdr:col>
      <xdr:colOff>152400</xdr:colOff>
      <xdr:row>78</xdr:row>
      <xdr:rowOff>152400</xdr:rowOff>
    </xdr:to>
    <xdr:sp macro="" textlink="">
      <xdr:nvSpPr>
        <xdr:cNvPr id="1881" name="Triangle 25">
          <a:extLst>
            <a:ext uri="{FF2B5EF4-FFF2-40B4-BE49-F238E27FC236}">
              <a16:creationId xmlns:a16="http://schemas.microsoft.com/office/drawing/2014/main" id="{6C069599-C142-49E6-A06C-8D1E24D7430E}"/>
            </a:ext>
          </a:extLst>
        </xdr:cNvPr>
        <xdr:cNvSpPr/>
      </xdr:nvSpPr>
      <xdr:spPr>
        <a:xfrm rot="16200000">
          <a:off x="5776913" y="13935075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78</xdr:row>
      <xdr:rowOff>76200</xdr:rowOff>
    </xdr:from>
    <xdr:to>
      <xdr:col>13</xdr:col>
      <xdr:colOff>0</xdr:colOff>
      <xdr:row>78</xdr:row>
      <xdr:rowOff>76200</xdr:rowOff>
    </xdr:to>
    <xdr:sp macro="" textlink="">
      <xdr:nvSpPr>
        <xdr:cNvPr id="1882" name="Line 599">
          <a:extLst>
            <a:ext uri="{FF2B5EF4-FFF2-40B4-BE49-F238E27FC236}">
              <a16:creationId xmlns:a16="http://schemas.microsoft.com/office/drawing/2014/main" id="{7323BB15-5B1C-4ECA-A22A-2BD967B03372}"/>
            </a:ext>
          </a:extLst>
        </xdr:cNvPr>
        <xdr:cNvSpPr>
          <a:spLocks noChangeShapeType="1"/>
        </xdr:cNvSpPr>
      </xdr:nvSpPr>
      <xdr:spPr bwMode="auto">
        <a:xfrm>
          <a:off x="4481513" y="14011275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152400</xdr:colOff>
      <xdr:row>78</xdr:row>
      <xdr:rowOff>76200</xdr:rowOff>
    </xdr:from>
    <xdr:to>
      <xdr:col>11</xdr:col>
      <xdr:colOff>0</xdr:colOff>
      <xdr:row>83</xdr:row>
      <xdr:rowOff>76200</xdr:rowOff>
    </xdr:to>
    <xdr:sp macro="" textlink="">
      <xdr:nvSpPr>
        <xdr:cNvPr id="1883" name="Line 600">
          <a:extLst>
            <a:ext uri="{FF2B5EF4-FFF2-40B4-BE49-F238E27FC236}">
              <a16:creationId xmlns:a16="http://schemas.microsoft.com/office/drawing/2014/main" id="{054DE220-A907-435C-8284-DCD1128263ED}"/>
            </a:ext>
          </a:extLst>
        </xdr:cNvPr>
        <xdr:cNvSpPr>
          <a:spLocks noChangeShapeType="1"/>
        </xdr:cNvSpPr>
      </xdr:nvSpPr>
      <xdr:spPr bwMode="auto">
        <a:xfrm flipV="1">
          <a:off x="4219575" y="14011275"/>
          <a:ext cx="261938" cy="904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13</xdr:col>
      <xdr:colOff>0</xdr:colOff>
      <xdr:row>83</xdr:row>
      <xdr:rowOff>0</xdr:rowOff>
    </xdr:from>
    <xdr:to>
      <xdr:col>13</xdr:col>
      <xdr:colOff>152400</xdr:colOff>
      <xdr:row>83</xdr:row>
      <xdr:rowOff>152400</xdr:rowOff>
    </xdr:to>
    <xdr:sp macro="" textlink="">
      <xdr:nvSpPr>
        <xdr:cNvPr id="1884" name="Triangle 26">
          <a:extLst>
            <a:ext uri="{FF2B5EF4-FFF2-40B4-BE49-F238E27FC236}">
              <a16:creationId xmlns:a16="http://schemas.microsoft.com/office/drawing/2014/main" id="{45F5F5E3-27F9-45A5-A151-3F410308EC6F}"/>
            </a:ext>
          </a:extLst>
        </xdr:cNvPr>
        <xdr:cNvSpPr/>
      </xdr:nvSpPr>
      <xdr:spPr>
        <a:xfrm rot="16200000">
          <a:off x="5776913" y="1483995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83</xdr:row>
      <xdr:rowOff>76200</xdr:rowOff>
    </xdr:from>
    <xdr:to>
      <xdr:col>13</xdr:col>
      <xdr:colOff>0</xdr:colOff>
      <xdr:row>83</xdr:row>
      <xdr:rowOff>76200</xdr:rowOff>
    </xdr:to>
    <xdr:sp macro="" textlink="">
      <xdr:nvSpPr>
        <xdr:cNvPr id="1885" name="Line 601">
          <a:extLst>
            <a:ext uri="{FF2B5EF4-FFF2-40B4-BE49-F238E27FC236}">
              <a16:creationId xmlns:a16="http://schemas.microsoft.com/office/drawing/2014/main" id="{DC74899C-C236-404E-98F0-FAD92B92D107}"/>
            </a:ext>
          </a:extLst>
        </xdr:cNvPr>
        <xdr:cNvSpPr>
          <a:spLocks noChangeShapeType="1"/>
        </xdr:cNvSpPr>
      </xdr:nvSpPr>
      <xdr:spPr bwMode="auto">
        <a:xfrm>
          <a:off x="4481513" y="14916150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152400</xdr:colOff>
      <xdr:row>83</xdr:row>
      <xdr:rowOff>76200</xdr:rowOff>
    </xdr:from>
    <xdr:to>
      <xdr:col>11</xdr:col>
      <xdr:colOff>0</xdr:colOff>
      <xdr:row>83</xdr:row>
      <xdr:rowOff>76200</xdr:rowOff>
    </xdr:to>
    <xdr:sp macro="" textlink="">
      <xdr:nvSpPr>
        <xdr:cNvPr id="1886" name="Line 602">
          <a:extLst>
            <a:ext uri="{FF2B5EF4-FFF2-40B4-BE49-F238E27FC236}">
              <a16:creationId xmlns:a16="http://schemas.microsoft.com/office/drawing/2014/main" id="{6F8FF848-D9B8-44EC-B6A3-0C37C9801C2D}"/>
            </a:ext>
          </a:extLst>
        </xdr:cNvPr>
        <xdr:cNvSpPr>
          <a:spLocks noChangeShapeType="1"/>
        </xdr:cNvSpPr>
      </xdr:nvSpPr>
      <xdr:spPr bwMode="auto">
        <a:xfrm>
          <a:off x="4219575" y="14916150"/>
          <a:ext cx="261938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152400</xdr:colOff>
      <xdr:row>45</xdr:row>
      <xdr:rowOff>152400</xdr:rowOff>
    </xdr:to>
    <xdr:sp macro="" textlink="">
      <xdr:nvSpPr>
        <xdr:cNvPr id="1887" name="Square 0">
          <a:extLst>
            <a:ext uri="{FF2B5EF4-FFF2-40B4-BE49-F238E27FC236}">
              <a16:creationId xmlns:a16="http://schemas.microsoft.com/office/drawing/2014/main" id="{798B7032-CD3D-4A20-94BF-89A549DA7B57}"/>
            </a:ext>
          </a:extLst>
        </xdr:cNvPr>
        <xdr:cNvSpPr/>
      </xdr:nvSpPr>
      <xdr:spPr>
        <a:xfrm>
          <a:off x="647700" y="7962900"/>
          <a:ext cx="152400" cy="152400"/>
        </a:xfrm>
        <a:prstGeom prst="rect">
          <a:avLst/>
        </a:prstGeom>
        <a:solidFill>
          <a:srgbClr val="FFFF00">
            <a:alpha val="50000"/>
          </a:srgbClr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45</xdr:row>
      <xdr:rowOff>76200</xdr:rowOff>
    </xdr:from>
    <xdr:to>
      <xdr:col>1</xdr:col>
      <xdr:colOff>0</xdr:colOff>
      <xdr:row>45</xdr:row>
      <xdr:rowOff>76200</xdr:rowOff>
    </xdr:to>
    <xdr:sp macro="" textlink="">
      <xdr:nvSpPr>
        <xdr:cNvPr id="1888" name="Line 603">
          <a:extLst>
            <a:ext uri="{FF2B5EF4-FFF2-40B4-BE49-F238E27FC236}">
              <a16:creationId xmlns:a16="http://schemas.microsoft.com/office/drawing/2014/main" id="{36D348B2-AD2B-45CC-8354-405CB1AE8B0F}"/>
            </a:ext>
          </a:extLst>
        </xdr:cNvPr>
        <xdr:cNvSpPr>
          <a:spLocks noChangeShapeType="1"/>
        </xdr:cNvSpPr>
      </xdr:nvSpPr>
      <xdr:spPr bwMode="auto">
        <a:xfrm>
          <a:off x="0" y="8039100"/>
          <a:ext cx="647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8BEB-3414-4599-90AC-C05BF16DD007}">
  <dimension ref="A2:GV1028"/>
  <sheetViews>
    <sheetView showGridLines="0" tabSelected="1" zoomScale="70" zoomScaleNormal="70" workbookViewId="0">
      <selection activeCell="R20" sqref="R20"/>
    </sheetView>
  </sheetViews>
  <sheetFormatPr defaultRowHeight="14.25" x14ac:dyDescent="0.45"/>
  <cols>
    <col min="2" max="2" width="2.19921875" customWidth="1"/>
    <col min="3" max="3" width="3.59765625" customWidth="1"/>
    <col min="6" max="6" width="2.19921875" customWidth="1"/>
    <col min="7" max="7" width="3.59765625" customWidth="1"/>
    <col min="10" max="10" width="2.19921875" customWidth="1"/>
    <col min="11" max="11" width="3.59765625" customWidth="1"/>
    <col min="14" max="14" width="2.19921875" customWidth="1"/>
    <col min="17" max="17" width="20.3984375" customWidth="1"/>
    <col min="18" max="18" width="20.19921875" bestFit="1" customWidth="1"/>
  </cols>
  <sheetData>
    <row r="2" spans="1:19" x14ac:dyDescent="0.45">
      <c r="A2" s="4"/>
      <c r="L2" s="7">
        <f>R8</f>
        <v>0.25</v>
      </c>
      <c r="O2" s="5"/>
      <c r="Q2" t="s">
        <v>28</v>
      </c>
      <c r="R2" t="s">
        <v>27</v>
      </c>
    </row>
    <row r="3" spans="1:19" x14ac:dyDescent="0.45">
      <c r="L3" t="s">
        <v>24</v>
      </c>
      <c r="Q3" t="s">
        <v>29</v>
      </c>
      <c r="R3" s="6">
        <v>0.75</v>
      </c>
    </row>
    <row r="4" spans="1:19" x14ac:dyDescent="0.45">
      <c r="O4">
        <f>SUM(D25,H10,L5)</f>
        <v>-1194.6666666666661</v>
      </c>
      <c r="Q4" t="s">
        <v>30</v>
      </c>
      <c r="R4" s="6">
        <v>0.65</v>
      </c>
    </row>
    <row r="5" spans="1:19" x14ac:dyDescent="0.45">
      <c r="L5" s="3">
        <f>(S8*R5*-H10)+(R20*Q16*-H10)</f>
        <v>7338.6666666666661</v>
      </c>
      <c r="M5">
        <f>O4</f>
        <v>-1194.6666666666661</v>
      </c>
      <c r="Q5" t="s">
        <v>31</v>
      </c>
      <c r="R5" s="6">
        <v>0.55000000000000004</v>
      </c>
    </row>
    <row r="7" spans="1:19" x14ac:dyDescent="0.45">
      <c r="L7" s="7">
        <f>R9</f>
        <v>0.6</v>
      </c>
      <c r="Q7" t="s">
        <v>32</v>
      </c>
      <c r="R7" s="9" t="s">
        <v>33</v>
      </c>
      <c r="S7" s="9" t="s">
        <v>37</v>
      </c>
    </row>
    <row r="8" spans="1:19" x14ac:dyDescent="0.45">
      <c r="H8" t="s">
        <v>20</v>
      </c>
      <c r="L8" t="s">
        <v>25</v>
      </c>
      <c r="Q8" t="s">
        <v>34</v>
      </c>
      <c r="R8" s="6">
        <v>0.25</v>
      </c>
      <c r="S8" s="6">
        <v>1.2</v>
      </c>
    </row>
    <row r="9" spans="1:19" x14ac:dyDescent="0.45">
      <c r="O9">
        <f>SUM(D25,H10,L10)</f>
        <v>-2133.3333333333321</v>
      </c>
      <c r="Q9" t="s">
        <v>35</v>
      </c>
      <c r="R9" s="6">
        <v>0.6</v>
      </c>
      <c r="S9" s="6">
        <v>1</v>
      </c>
    </row>
    <row r="10" spans="1:19" x14ac:dyDescent="0.45">
      <c r="H10" s="3">
        <f>IF(R19&gt;2500,-R19*Q13,0)</f>
        <v>-8533.3333333333321</v>
      </c>
      <c r="I10">
        <f>IF(ABS(1-(L2+L7+L12))&lt;=0.00001,L2*M5+L7*M10+L12*M15,NA())</f>
        <v>-1969.0666666666657</v>
      </c>
      <c r="L10" s="3">
        <f>(S9*R5*-H10)+(R20*Q16*-H10)</f>
        <v>6400</v>
      </c>
      <c r="M10">
        <f>O9</f>
        <v>-2133.3333333333321</v>
      </c>
      <c r="Q10" t="s">
        <v>36</v>
      </c>
      <c r="R10" s="6">
        <v>0.15</v>
      </c>
      <c r="S10" s="6">
        <v>0.9</v>
      </c>
    </row>
    <row r="12" spans="1:19" x14ac:dyDescent="0.45">
      <c r="L12" s="7">
        <f>R10</f>
        <v>0.15</v>
      </c>
      <c r="Q12" t="s">
        <v>38</v>
      </c>
    </row>
    <row r="13" spans="1:19" x14ac:dyDescent="0.45">
      <c r="L13" t="s">
        <v>26</v>
      </c>
      <c r="Q13" s="8">
        <v>2.6666666666666665</v>
      </c>
    </row>
    <row r="14" spans="1:19" x14ac:dyDescent="0.45">
      <c r="O14">
        <f>SUM(D25,H10,L15)</f>
        <v>-2602.6666666666661</v>
      </c>
    </row>
    <row r="15" spans="1:19" x14ac:dyDescent="0.45">
      <c r="L15" s="3">
        <f>(S10*R5*-H10)+(R20*Q16*-H10)</f>
        <v>5930.6666666666661</v>
      </c>
      <c r="M15">
        <f>O14</f>
        <v>-2602.6666666666661</v>
      </c>
      <c r="Q15" t="s">
        <v>42</v>
      </c>
    </row>
    <row r="16" spans="1:19" x14ac:dyDescent="0.45">
      <c r="Q16">
        <v>0.02</v>
      </c>
      <c r="R16" t="s">
        <v>41</v>
      </c>
    </row>
    <row r="17" spans="4:18" x14ac:dyDescent="0.45">
      <c r="L17" s="7">
        <f>R8</f>
        <v>0.25</v>
      </c>
    </row>
    <row r="18" spans="4:18" x14ac:dyDescent="0.45">
      <c r="L18" t="s">
        <v>24</v>
      </c>
      <c r="Q18" t="s">
        <v>39</v>
      </c>
    </row>
    <row r="19" spans="4:18" x14ac:dyDescent="0.45">
      <c r="O19">
        <f>SUM(D25,H25,L20)</f>
        <v>0</v>
      </c>
      <c r="Q19" t="s">
        <v>28</v>
      </c>
      <c r="R19">
        <v>3200</v>
      </c>
    </row>
    <row r="20" spans="4:18" x14ac:dyDescent="0.45">
      <c r="L20" s="3">
        <f>(S8*R4*-H25)+(R20*Q16*-H25)</f>
        <v>0</v>
      </c>
      <c r="M20">
        <f>O19</f>
        <v>0</v>
      </c>
      <c r="Q20" t="s">
        <v>40</v>
      </c>
      <c r="R20">
        <v>10</v>
      </c>
    </row>
    <row r="22" spans="4:18" x14ac:dyDescent="0.45">
      <c r="L22" s="7">
        <f>R9</f>
        <v>0.6</v>
      </c>
    </row>
    <row r="23" spans="4:18" x14ac:dyDescent="0.45">
      <c r="D23" t="s">
        <v>18</v>
      </c>
      <c r="H23" t="s">
        <v>21</v>
      </c>
      <c r="L23" t="s">
        <v>25</v>
      </c>
    </row>
    <row r="24" spans="4:18" x14ac:dyDescent="0.45">
      <c r="F24">
        <f>IF(E25=I10,1,IF(E25=I25,2,IF(E25=I40,3)))</f>
        <v>2</v>
      </c>
      <c r="O24">
        <f>SUM(D25,H25,L25)</f>
        <v>0</v>
      </c>
    </row>
    <row r="25" spans="4:18" x14ac:dyDescent="0.45">
      <c r="D25" s="3">
        <v>0</v>
      </c>
      <c r="E25">
        <f>MAX(I10,I25,I40)</f>
        <v>0</v>
      </c>
      <c r="H25" s="3">
        <f>IF(AND(R19 &gt; 1000, R19 &lt;= 2500),-R19*Q13,0)</f>
        <v>0</v>
      </c>
      <c r="I25">
        <f>IF(ABS(1-(L17+L22+L27))&lt;=0.00001,L17*M20+L22*M25+L27*M30,NA())</f>
        <v>0</v>
      </c>
      <c r="L25" s="3">
        <f>(S9*R4*-H25)+(R20*Q16*-H25)</f>
        <v>0</v>
      </c>
      <c r="M25">
        <f>O24</f>
        <v>0</v>
      </c>
    </row>
    <row r="27" spans="4:18" x14ac:dyDescent="0.45">
      <c r="L27" s="7">
        <f>R10</f>
        <v>0.15</v>
      </c>
    </row>
    <row r="28" spans="4:18" x14ac:dyDescent="0.45">
      <c r="L28" t="s">
        <v>26</v>
      </c>
    </row>
    <row r="29" spans="4:18" x14ac:dyDescent="0.45">
      <c r="O29">
        <f>SUM(D25,H25,L30)</f>
        <v>0</v>
      </c>
    </row>
    <row r="30" spans="4:18" x14ac:dyDescent="0.45">
      <c r="L30" s="3">
        <f>(S10*R4*-H25)+(R20*Q16*-H25)</f>
        <v>0</v>
      </c>
      <c r="M30">
        <f>O29</f>
        <v>0</v>
      </c>
    </row>
    <row r="32" spans="4:18" x14ac:dyDescent="0.45">
      <c r="L32" s="7">
        <f>R8</f>
        <v>0.25</v>
      </c>
    </row>
    <row r="33" spans="1:15" x14ac:dyDescent="0.45">
      <c r="L33" t="s">
        <v>24</v>
      </c>
    </row>
    <row r="34" spans="1:15" x14ac:dyDescent="0.45">
      <c r="O34">
        <f>SUM(D25,H40,L35)</f>
        <v>0</v>
      </c>
    </row>
    <row r="35" spans="1:15" x14ac:dyDescent="0.45">
      <c r="L35" s="3">
        <f>(S8*R3*-H40)+(R20*Q16*-H40)</f>
        <v>0</v>
      </c>
      <c r="M35">
        <f>O34</f>
        <v>0</v>
      </c>
    </row>
    <row r="37" spans="1:15" x14ac:dyDescent="0.45">
      <c r="L37" s="7">
        <f>R9</f>
        <v>0.6</v>
      </c>
    </row>
    <row r="38" spans="1:15" x14ac:dyDescent="0.45">
      <c r="H38" t="s">
        <v>22</v>
      </c>
      <c r="L38" t="s">
        <v>25</v>
      </c>
    </row>
    <row r="39" spans="1:15" x14ac:dyDescent="0.45">
      <c r="O39">
        <f>SUM(D25,H40,L40)</f>
        <v>0</v>
      </c>
    </row>
    <row r="40" spans="1:15" x14ac:dyDescent="0.45">
      <c r="H40" s="3">
        <f>IF(R19 &lt;= 1000, -R19*Q13,0)</f>
        <v>0</v>
      </c>
      <c r="I40">
        <f>IF(ABS(1-(L32+L37+L42))&lt;=0.00001,L32*M35+L37*M40+L42*M45,NA())</f>
        <v>0</v>
      </c>
      <c r="L40" s="3">
        <f>(S9*R3*-H40)+(R20*Q16*-H40)</f>
        <v>0</v>
      </c>
      <c r="M40">
        <f>O39</f>
        <v>0</v>
      </c>
    </row>
    <row r="42" spans="1:15" x14ac:dyDescent="0.45">
      <c r="L42" s="7">
        <f>R10</f>
        <v>0.15</v>
      </c>
    </row>
    <row r="43" spans="1:15" x14ac:dyDescent="0.45">
      <c r="L43" t="s">
        <v>26</v>
      </c>
    </row>
    <row r="44" spans="1:15" x14ac:dyDescent="0.45">
      <c r="O44">
        <f>SUM(D25,H40,L45)</f>
        <v>0</v>
      </c>
    </row>
    <row r="45" spans="1:15" x14ac:dyDescent="0.45">
      <c r="L45" s="3">
        <f>(S10*R3*-H40)+(R20*Q16*-H40)</f>
        <v>0</v>
      </c>
      <c r="M45">
        <f>O44</f>
        <v>0</v>
      </c>
    </row>
    <row r="46" spans="1:15" x14ac:dyDescent="0.45">
      <c r="B46">
        <f>IF(A47=E25,1,IF(A47=E70,2))</f>
        <v>1</v>
      </c>
    </row>
    <row r="47" spans="1:15" x14ac:dyDescent="0.45">
      <c r="A47">
        <f>MAX(E25,E70)</f>
        <v>0</v>
      </c>
      <c r="L47" s="7">
        <f>R8</f>
        <v>0.25</v>
      </c>
    </row>
    <row r="48" spans="1:15" x14ac:dyDescent="0.45">
      <c r="L48" t="s">
        <v>24</v>
      </c>
    </row>
    <row r="49" spans="8:15" x14ac:dyDescent="0.45">
      <c r="O49">
        <f>SUM(D70,H55,L50)</f>
        <v>-448</v>
      </c>
    </row>
    <row r="50" spans="8:15" x14ac:dyDescent="0.45">
      <c r="L50" s="3">
        <f>(S8*R5*-H55)+(R20*Q16*-H55)</f>
        <v>2752</v>
      </c>
      <c r="M50">
        <f>O49</f>
        <v>-448</v>
      </c>
    </row>
    <row r="52" spans="8:15" x14ac:dyDescent="0.45">
      <c r="L52" s="7">
        <f>R9</f>
        <v>0.6</v>
      </c>
    </row>
    <row r="53" spans="8:15" x14ac:dyDescent="0.45">
      <c r="H53" t="s">
        <v>20</v>
      </c>
      <c r="L53" t="s">
        <v>25</v>
      </c>
    </row>
    <row r="54" spans="8:15" x14ac:dyDescent="0.45">
      <c r="O54">
        <f>SUM(D70,H55,L55)</f>
        <v>-800</v>
      </c>
    </row>
    <row r="55" spans="8:15" x14ac:dyDescent="0.45">
      <c r="H55" s="3">
        <f>IF(R19&gt;2500,-R19,0)</f>
        <v>-3200</v>
      </c>
      <c r="I55">
        <f>IF(ABS(1-(L47+L52+L57))&lt;=0.00001,L47*M50+L52*M55+L57*M60,NA())</f>
        <v>-738.4</v>
      </c>
      <c r="L55" s="3">
        <f>(S9*R5*-H55)+(R20*Q16*-H55)</f>
        <v>2400</v>
      </c>
      <c r="M55">
        <f>O54</f>
        <v>-800</v>
      </c>
    </row>
    <row r="57" spans="8:15" x14ac:dyDescent="0.45">
      <c r="L57" s="7">
        <f>R10</f>
        <v>0.15</v>
      </c>
    </row>
    <row r="58" spans="8:15" x14ac:dyDescent="0.45">
      <c r="L58" t="s">
        <v>26</v>
      </c>
    </row>
    <row r="59" spans="8:15" x14ac:dyDescent="0.45">
      <c r="O59">
        <f>SUM(D70,H55,L60)</f>
        <v>-976</v>
      </c>
    </row>
    <row r="60" spans="8:15" x14ac:dyDescent="0.45">
      <c r="L60" s="3">
        <f>(S10*R5*-H55)+(R20*Q16*-H55)</f>
        <v>2224</v>
      </c>
      <c r="M60">
        <f>O59</f>
        <v>-976</v>
      </c>
    </row>
    <row r="62" spans="8:15" x14ac:dyDescent="0.45">
      <c r="L62" s="7">
        <f>R8</f>
        <v>0.25</v>
      </c>
    </row>
    <row r="63" spans="8:15" x14ac:dyDescent="0.45">
      <c r="L63" t="s">
        <v>24</v>
      </c>
    </row>
    <row r="64" spans="8:15" x14ac:dyDescent="0.45">
      <c r="O64">
        <f>SUM(D70,H70,L65)</f>
        <v>0</v>
      </c>
    </row>
    <row r="65" spans="4:15" x14ac:dyDescent="0.45">
      <c r="L65" s="3">
        <f>(S8*R4*-H70)+(R20*Q16*-H70)</f>
        <v>0</v>
      </c>
      <c r="M65">
        <f>O64</f>
        <v>0</v>
      </c>
    </row>
    <row r="67" spans="4:15" x14ac:dyDescent="0.45">
      <c r="L67" s="7">
        <f>R9</f>
        <v>0.6</v>
      </c>
    </row>
    <row r="68" spans="4:15" x14ac:dyDescent="0.45">
      <c r="D68" t="s">
        <v>19</v>
      </c>
      <c r="H68" t="s">
        <v>21</v>
      </c>
      <c r="L68" t="s">
        <v>25</v>
      </c>
    </row>
    <row r="69" spans="4:15" x14ac:dyDescent="0.45">
      <c r="F69">
        <f>IF(E70=I55,1,IF(E70=I70,2,IF(E70=I85,3)))</f>
        <v>2</v>
      </c>
      <c r="O69">
        <f>SUM(D70,H70,L70)</f>
        <v>0</v>
      </c>
    </row>
    <row r="70" spans="4:15" x14ac:dyDescent="0.45">
      <c r="D70" s="3">
        <v>0</v>
      </c>
      <c r="E70">
        <f>MAX(I55,I70,I85)</f>
        <v>0</v>
      </c>
      <c r="H70" s="3">
        <f>IF(AND(R19 &gt; 1000, R19 &lt;= 2500),-R19,0)</f>
        <v>0</v>
      </c>
      <c r="I70">
        <f>IF(ABS(1-(L62+L67+L72))&lt;=0.00001,L62*M65+L67*M70+L72*M75,NA())</f>
        <v>0</v>
      </c>
      <c r="L70" s="3">
        <f>(S9*R4*-H70)+(R20*Q16*-H70)</f>
        <v>0</v>
      </c>
      <c r="M70">
        <f>O69</f>
        <v>0</v>
      </c>
    </row>
    <row r="72" spans="4:15" x14ac:dyDescent="0.45">
      <c r="L72" s="7">
        <f>R10</f>
        <v>0.15</v>
      </c>
    </row>
    <row r="73" spans="4:15" x14ac:dyDescent="0.45">
      <c r="L73" t="s">
        <v>26</v>
      </c>
    </row>
    <row r="74" spans="4:15" x14ac:dyDescent="0.45">
      <c r="O74">
        <f>SUM(D70,H70,L75)</f>
        <v>0</v>
      </c>
    </row>
    <row r="75" spans="4:15" x14ac:dyDescent="0.45">
      <c r="L75" s="3">
        <f>(S10*R4*-H70)+(R20*Q16*-H70)</f>
        <v>0</v>
      </c>
      <c r="M75">
        <f>O74</f>
        <v>0</v>
      </c>
    </row>
    <row r="77" spans="4:15" x14ac:dyDescent="0.45">
      <c r="L77" s="7">
        <f>R8</f>
        <v>0.25</v>
      </c>
    </row>
    <row r="78" spans="4:15" x14ac:dyDescent="0.45">
      <c r="L78" t="s">
        <v>24</v>
      </c>
    </row>
    <row r="79" spans="4:15" x14ac:dyDescent="0.45">
      <c r="O79">
        <f>SUM(D70,H85,L80)</f>
        <v>0</v>
      </c>
    </row>
    <row r="80" spans="4:15" x14ac:dyDescent="0.45">
      <c r="L80" s="3">
        <f>(S8*R3*-H85)+(R20*Q16*-H85)</f>
        <v>0</v>
      </c>
      <c r="M80">
        <f>O79</f>
        <v>0</v>
      </c>
    </row>
    <row r="82" spans="8:15" x14ac:dyDescent="0.45">
      <c r="L82" s="7">
        <f>R9</f>
        <v>0.6</v>
      </c>
    </row>
    <row r="83" spans="8:15" x14ac:dyDescent="0.45">
      <c r="H83" t="s">
        <v>22</v>
      </c>
      <c r="L83" t="s">
        <v>25</v>
      </c>
    </row>
    <row r="84" spans="8:15" x14ac:dyDescent="0.45">
      <c r="O84">
        <f>SUM(D70,H85,L85)</f>
        <v>0</v>
      </c>
    </row>
    <row r="85" spans="8:15" x14ac:dyDescent="0.45">
      <c r="H85" s="3">
        <f>IF(R19 &lt;= 1000, -R19,0)</f>
        <v>0</v>
      </c>
      <c r="I85">
        <f>IF(ABS(1-(L77+L82+L87))&lt;=0.00001,L77*M80+L82*M85+L87*M90,NA())</f>
        <v>0</v>
      </c>
      <c r="L85" s="3">
        <f>(S9*R3*-H85)+(R20*Q16*-H85)</f>
        <v>0</v>
      </c>
      <c r="M85">
        <f>O84</f>
        <v>0</v>
      </c>
    </row>
    <row r="87" spans="8:15" x14ac:dyDescent="0.45">
      <c r="L87" s="7">
        <f>R10</f>
        <v>0.15</v>
      </c>
    </row>
    <row r="88" spans="8:15" x14ac:dyDescent="0.45">
      <c r="L88" t="s">
        <v>26</v>
      </c>
    </row>
    <row r="89" spans="8:15" x14ac:dyDescent="0.45">
      <c r="O89">
        <f>SUM(D70,H85,L90)</f>
        <v>0</v>
      </c>
    </row>
    <row r="90" spans="8:15" x14ac:dyDescent="0.45">
      <c r="L90" s="3">
        <f>(S10*R3*-H85)+(R20*Q16*-H85)</f>
        <v>0</v>
      </c>
      <c r="M90">
        <f>O89</f>
        <v>0</v>
      </c>
    </row>
    <row r="1001" spans="190:204" x14ac:dyDescent="0.45">
      <c r="GH1001" s="1" t="s">
        <v>0</v>
      </c>
      <c r="GI1001" s="1" t="s">
        <v>1</v>
      </c>
      <c r="GJ1001" s="1" t="s">
        <v>2</v>
      </c>
      <c r="GK1001" s="1" t="s">
        <v>3</v>
      </c>
      <c r="GL1001" s="1" t="s">
        <v>5</v>
      </c>
      <c r="GM1001" s="1" t="s">
        <v>6</v>
      </c>
      <c r="GN1001" s="1" t="s">
        <v>7</v>
      </c>
      <c r="GO1001" s="1" t="s">
        <v>8</v>
      </c>
      <c r="GP1001" s="1" t="s">
        <v>9</v>
      </c>
      <c r="GQ1001" s="1" t="s">
        <v>10</v>
      </c>
      <c r="GR1001" s="1" t="s">
        <v>11</v>
      </c>
      <c r="GS1001" s="1" t="s">
        <v>12</v>
      </c>
      <c r="GT1001" s="1" t="s">
        <v>13</v>
      </c>
      <c r="GU1001" s="1" t="s">
        <v>14</v>
      </c>
      <c r="GV1001" s="1" t="s">
        <v>15</v>
      </c>
    </row>
    <row r="1002" spans="190:204" x14ac:dyDescent="0.45">
      <c r="GH1002" s="1">
        <v>0</v>
      </c>
      <c r="GI1002" s="1" t="s">
        <v>4</v>
      </c>
      <c r="GJ1002" s="1">
        <v>0</v>
      </c>
      <c r="GK1002" s="1">
        <v>0</v>
      </c>
      <c r="GL1002" s="1">
        <v>0</v>
      </c>
      <c r="GM1002" s="1" t="s">
        <v>16</v>
      </c>
      <c r="GN1002" s="1">
        <v>2</v>
      </c>
      <c r="GO1002" s="1">
        <v>1</v>
      </c>
      <c r="GP1002" s="1">
        <v>2</v>
      </c>
      <c r="GQ1002" s="1">
        <v>0</v>
      </c>
      <c r="GR1002" s="1">
        <v>0</v>
      </c>
      <c r="GS1002" s="1">
        <v>0</v>
      </c>
      <c r="GT1002" s="2">
        <v>44</v>
      </c>
      <c r="GU1002" s="2">
        <v>1</v>
      </c>
      <c r="GV1002" s="2" t="b">
        <v>1</v>
      </c>
    </row>
    <row r="1003" spans="190:204" x14ac:dyDescent="0.45">
      <c r="GH1003" s="1">
        <v>1</v>
      </c>
      <c r="GK1003">
        <v>0</v>
      </c>
      <c r="GL1003" s="1">
        <v>0</v>
      </c>
      <c r="GM1003" s="1" t="s">
        <v>16</v>
      </c>
      <c r="GN1003" s="1">
        <v>3</v>
      </c>
      <c r="GO1003" s="1">
        <v>4</v>
      </c>
      <c r="GP1003" s="1">
        <v>5</v>
      </c>
      <c r="GQ1003" s="1">
        <v>6</v>
      </c>
      <c r="GR1003" s="1">
        <v>0</v>
      </c>
      <c r="GS1003" s="1">
        <v>0</v>
      </c>
      <c r="GT1003" s="2">
        <v>22</v>
      </c>
      <c r="GU1003" s="2">
        <v>5</v>
      </c>
      <c r="GV1003" s="2" t="b">
        <v>1</v>
      </c>
    </row>
    <row r="1004" spans="190:204" x14ac:dyDescent="0.45">
      <c r="GH1004">
        <v>2</v>
      </c>
      <c r="GK1004">
        <v>0</v>
      </c>
      <c r="GL1004">
        <v>0</v>
      </c>
      <c r="GM1004" t="s">
        <v>16</v>
      </c>
      <c r="GN1004">
        <v>3</v>
      </c>
      <c r="GO1004">
        <v>7</v>
      </c>
      <c r="GP1004">
        <v>8</v>
      </c>
      <c r="GQ1004">
        <v>9</v>
      </c>
      <c r="GR1004">
        <v>0</v>
      </c>
      <c r="GS1004">
        <v>0</v>
      </c>
      <c r="GT1004">
        <v>67</v>
      </c>
      <c r="GU1004">
        <v>5</v>
      </c>
      <c r="GV1004" t="b">
        <v>1</v>
      </c>
    </row>
    <row r="1005" spans="190:204" x14ac:dyDescent="0.45">
      <c r="GH1005">
        <v>3</v>
      </c>
      <c r="GL1005">
        <v>9</v>
      </c>
      <c r="GM1005" t="s">
        <v>17</v>
      </c>
      <c r="GN1005">
        <v>0</v>
      </c>
      <c r="GO1005">
        <v>0</v>
      </c>
      <c r="GP1005">
        <v>0</v>
      </c>
      <c r="GQ1005">
        <v>0</v>
      </c>
      <c r="GR1005">
        <v>0</v>
      </c>
      <c r="GS1005">
        <v>0</v>
      </c>
      <c r="GT1005">
        <v>87</v>
      </c>
      <c r="GU1005">
        <v>13</v>
      </c>
      <c r="GV1005" t="b">
        <v>1</v>
      </c>
    </row>
    <row r="1006" spans="190:204" x14ac:dyDescent="0.45">
      <c r="GH1006">
        <v>4</v>
      </c>
      <c r="GK1006">
        <v>0</v>
      </c>
      <c r="GL1006">
        <v>1</v>
      </c>
      <c r="GM1006" t="s">
        <v>23</v>
      </c>
      <c r="GN1006">
        <v>3</v>
      </c>
      <c r="GO1006">
        <v>10</v>
      </c>
      <c r="GP1006">
        <v>11</v>
      </c>
      <c r="GQ1006">
        <v>12</v>
      </c>
      <c r="GR1006">
        <v>0</v>
      </c>
      <c r="GS1006">
        <v>0</v>
      </c>
      <c r="GT1006">
        <v>7</v>
      </c>
      <c r="GU1006">
        <v>9</v>
      </c>
      <c r="GV1006" t="b">
        <v>1</v>
      </c>
    </row>
    <row r="1007" spans="190:204" x14ac:dyDescent="0.45">
      <c r="GH1007">
        <v>5</v>
      </c>
      <c r="GK1007">
        <v>0</v>
      </c>
      <c r="GL1007">
        <v>1</v>
      </c>
      <c r="GM1007" t="s">
        <v>23</v>
      </c>
      <c r="GN1007">
        <v>3</v>
      </c>
      <c r="GO1007">
        <v>13</v>
      </c>
      <c r="GP1007">
        <v>14</v>
      </c>
      <c r="GQ1007">
        <v>15</v>
      </c>
      <c r="GR1007">
        <v>0</v>
      </c>
      <c r="GS1007">
        <v>0</v>
      </c>
      <c r="GT1007">
        <v>22</v>
      </c>
      <c r="GU1007">
        <v>9</v>
      </c>
      <c r="GV1007" t="b">
        <v>1</v>
      </c>
    </row>
    <row r="1008" spans="190:204" x14ac:dyDescent="0.45">
      <c r="GH1008">
        <v>6</v>
      </c>
      <c r="GK1008">
        <v>0</v>
      </c>
      <c r="GL1008">
        <v>1</v>
      </c>
      <c r="GM1008" t="s">
        <v>23</v>
      </c>
      <c r="GN1008">
        <v>3</v>
      </c>
      <c r="GO1008">
        <v>16</v>
      </c>
      <c r="GP1008">
        <v>17</v>
      </c>
      <c r="GQ1008">
        <v>18</v>
      </c>
      <c r="GR1008">
        <v>0</v>
      </c>
      <c r="GS1008">
        <v>0</v>
      </c>
      <c r="GT1008">
        <v>37</v>
      </c>
      <c r="GU1008">
        <v>9</v>
      </c>
      <c r="GV1008" t="b">
        <v>1</v>
      </c>
    </row>
    <row r="1009" spans="190:204" x14ac:dyDescent="0.45">
      <c r="GH1009">
        <v>7</v>
      </c>
      <c r="GK1009">
        <v>0</v>
      </c>
      <c r="GL1009">
        <v>2</v>
      </c>
      <c r="GM1009" t="s">
        <v>23</v>
      </c>
      <c r="GN1009">
        <v>3</v>
      </c>
      <c r="GO1009">
        <v>19</v>
      </c>
      <c r="GP1009">
        <v>20</v>
      </c>
      <c r="GQ1009">
        <v>21</v>
      </c>
      <c r="GR1009">
        <v>0</v>
      </c>
      <c r="GS1009">
        <v>0</v>
      </c>
      <c r="GT1009">
        <v>52</v>
      </c>
      <c r="GU1009">
        <v>9</v>
      </c>
      <c r="GV1009" t="b">
        <v>1</v>
      </c>
    </row>
    <row r="1010" spans="190:204" x14ac:dyDescent="0.45">
      <c r="GH1010">
        <v>8</v>
      </c>
      <c r="GK1010">
        <v>0</v>
      </c>
      <c r="GL1010">
        <v>2</v>
      </c>
      <c r="GM1010" t="s">
        <v>23</v>
      </c>
      <c r="GN1010">
        <v>3</v>
      </c>
      <c r="GO1010">
        <v>22</v>
      </c>
      <c r="GP1010">
        <v>23</v>
      </c>
      <c r="GQ1010">
        <v>24</v>
      </c>
      <c r="GR1010">
        <v>0</v>
      </c>
      <c r="GS1010">
        <v>0</v>
      </c>
      <c r="GT1010">
        <v>67</v>
      </c>
      <c r="GU1010">
        <v>9</v>
      </c>
      <c r="GV1010" t="b">
        <v>1</v>
      </c>
    </row>
    <row r="1011" spans="190:204" x14ac:dyDescent="0.45">
      <c r="GH1011">
        <v>9</v>
      </c>
      <c r="GK1011">
        <v>0</v>
      </c>
      <c r="GL1011">
        <v>2</v>
      </c>
      <c r="GM1011" t="s">
        <v>23</v>
      </c>
      <c r="GN1011">
        <v>3</v>
      </c>
      <c r="GO1011">
        <v>25</v>
      </c>
      <c r="GP1011">
        <v>26</v>
      </c>
      <c r="GQ1011">
        <v>3</v>
      </c>
      <c r="GR1011">
        <v>0</v>
      </c>
      <c r="GS1011">
        <v>0</v>
      </c>
      <c r="GT1011">
        <v>82</v>
      </c>
      <c r="GU1011">
        <v>9</v>
      </c>
      <c r="GV1011" t="b">
        <v>1</v>
      </c>
    </row>
    <row r="1012" spans="190:204" x14ac:dyDescent="0.45">
      <c r="GH1012">
        <v>10</v>
      </c>
      <c r="GL1012">
        <v>4</v>
      </c>
      <c r="GM1012" t="s">
        <v>17</v>
      </c>
      <c r="GN1012">
        <v>0</v>
      </c>
      <c r="GO1012">
        <v>0</v>
      </c>
      <c r="GP1012">
        <v>0</v>
      </c>
      <c r="GQ1012">
        <v>0</v>
      </c>
      <c r="GR1012">
        <v>0</v>
      </c>
      <c r="GS1012">
        <v>0</v>
      </c>
      <c r="GT1012">
        <v>2</v>
      </c>
      <c r="GU1012">
        <v>13</v>
      </c>
      <c r="GV1012" t="b">
        <v>1</v>
      </c>
    </row>
    <row r="1013" spans="190:204" x14ac:dyDescent="0.45">
      <c r="GH1013">
        <v>11</v>
      </c>
      <c r="GL1013">
        <v>4</v>
      </c>
      <c r="GM1013" t="s">
        <v>17</v>
      </c>
      <c r="GN1013">
        <v>0</v>
      </c>
      <c r="GO1013">
        <v>0</v>
      </c>
      <c r="GP1013">
        <v>0</v>
      </c>
      <c r="GQ1013">
        <v>0</v>
      </c>
      <c r="GR1013">
        <v>0</v>
      </c>
      <c r="GS1013">
        <v>0</v>
      </c>
      <c r="GT1013">
        <v>7</v>
      </c>
      <c r="GU1013">
        <v>13</v>
      </c>
      <c r="GV1013" t="b">
        <v>1</v>
      </c>
    </row>
    <row r="1014" spans="190:204" x14ac:dyDescent="0.45">
      <c r="GH1014">
        <v>12</v>
      </c>
      <c r="GL1014">
        <v>4</v>
      </c>
      <c r="GM1014" t="s">
        <v>17</v>
      </c>
      <c r="GN1014">
        <v>0</v>
      </c>
      <c r="GO1014">
        <v>0</v>
      </c>
      <c r="GP1014">
        <v>0</v>
      </c>
      <c r="GQ1014">
        <v>0</v>
      </c>
      <c r="GR1014">
        <v>0</v>
      </c>
      <c r="GS1014">
        <v>0</v>
      </c>
      <c r="GT1014">
        <v>12</v>
      </c>
      <c r="GU1014">
        <v>13</v>
      </c>
      <c r="GV1014" t="b">
        <v>1</v>
      </c>
    </row>
    <row r="1015" spans="190:204" x14ac:dyDescent="0.45">
      <c r="GH1015">
        <v>13</v>
      </c>
      <c r="GL1015">
        <v>5</v>
      </c>
      <c r="GM1015" t="s">
        <v>17</v>
      </c>
      <c r="GN1015">
        <v>0</v>
      </c>
      <c r="GO1015">
        <v>0</v>
      </c>
      <c r="GP1015">
        <v>0</v>
      </c>
      <c r="GQ1015">
        <v>0</v>
      </c>
      <c r="GR1015">
        <v>0</v>
      </c>
      <c r="GS1015">
        <v>0</v>
      </c>
      <c r="GT1015">
        <v>17</v>
      </c>
      <c r="GU1015">
        <v>13</v>
      </c>
      <c r="GV1015" t="b">
        <v>1</v>
      </c>
    </row>
    <row r="1016" spans="190:204" x14ac:dyDescent="0.45">
      <c r="GH1016">
        <v>14</v>
      </c>
      <c r="GL1016">
        <v>5</v>
      </c>
      <c r="GM1016" t="s">
        <v>17</v>
      </c>
      <c r="GN1016">
        <v>0</v>
      </c>
      <c r="GO1016">
        <v>0</v>
      </c>
      <c r="GP1016">
        <v>0</v>
      </c>
      <c r="GQ1016">
        <v>0</v>
      </c>
      <c r="GR1016">
        <v>0</v>
      </c>
      <c r="GS1016">
        <v>0</v>
      </c>
      <c r="GT1016">
        <v>22</v>
      </c>
      <c r="GU1016">
        <v>13</v>
      </c>
      <c r="GV1016" t="b">
        <v>1</v>
      </c>
    </row>
    <row r="1017" spans="190:204" x14ac:dyDescent="0.45">
      <c r="GH1017">
        <v>15</v>
      </c>
      <c r="GL1017">
        <v>5</v>
      </c>
      <c r="GM1017" t="s">
        <v>17</v>
      </c>
      <c r="GN1017">
        <v>0</v>
      </c>
      <c r="GO1017">
        <v>0</v>
      </c>
      <c r="GP1017">
        <v>0</v>
      </c>
      <c r="GQ1017">
        <v>0</v>
      </c>
      <c r="GR1017">
        <v>0</v>
      </c>
      <c r="GS1017">
        <v>0</v>
      </c>
      <c r="GT1017">
        <v>27</v>
      </c>
      <c r="GU1017">
        <v>13</v>
      </c>
      <c r="GV1017" t="b">
        <v>1</v>
      </c>
    </row>
    <row r="1018" spans="190:204" x14ac:dyDescent="0.45">
      <c r="GH1018">
        <v>16</v>
      </c>
      <c r="GL1018">
        <v>6</v>
      </c>
      <c r="GM1018" t="s">
        <v>17</v>
      </c>
      <c r="GN1018">
        <v>0</v>
      </c>
      <c r="GO1018">
        <v>0</v>
      </c>
      <c r="GP1018">
        <v>0</v>
      </c>
      <c r="GQ1018">
        <v>0</v>
      </c>
      <c r="GR1018">
        <v>0</v>
      </c>
      <c r="GS1018">
        <v>0</v>
      </c>
      <c r="GT1018">
        <v>32</v>
      </c>
      <c r="GU1018">
        <v>13</v>
      </c>
      <c r="GV1018" t="b">
        <v>1</v>
      </c>
    </row>
    <row r="1019" spans="190:204" x14ac:dyDescent="0.45">
      <c r="GH1019">
        <v>17</v>
      </c>
      <c r="GL1019">
        <v>6</v>
      </c>
      <c r="GM1019" t="s">
        <v>17</v>
      </c>
      <c r="GN1019">
        <v>0</v>
      </c>
      <c r="GO1019">
        <v>0</v>
      </c>
      <c r="GP1019">
        <v>0</v>
      </c>
      <c r="GQ1019">
        <v>0</v>
      </c>
      <c r="GR1019">
        <v>0</v>
      </c>
      <c r="GS1019">
        <v>0</v>
      </c>
      <c r="GT1019">
        <v>37</v>
      </c>
      <c r="GU1019">
        <v>13</v>
      </c>
      <c r="GV1019" t="b">
        <v>1</v>
      </c>
    </row>
    <row r="1020" spans="190:204" x14ac:dyDescent="0.45">
      <c r="GH1020">
        <v>18</v>
      </c>
      <c r="GL1020">
        <v>6</v>
      </c>
      <c r="GM1020" t="s">
        <v>17</v>
      </c>
      <c r="GN1020">
        <v>0</v>
      </c>
      <c r="GO1020">
        <v>0</v>
      </c>
      <c r="GP1020">
        <v>0</v>
      </c>
      <c r="GQ1020">
        <v>0</v>
      </c>
      <c r="GR1020">
        <v>0</v>
      </c>
      <c r="GS1020">
        <v>0</v>
      </c>
      <c r="GT1020">
        <v>42</v>
      </c>
      <c r="GU1020">
        <v>13</v>
      </c>
      <c r="GV1020" t="b">
        <v>1</v>
      </c>
    </row>
    <row r="1021" spans="190:204" x14ac:dyDescent="0.45">
      <c r="GH1021">
        <v>19</v>
      </c>
      <c r="GL1021">
        <v>7</v>
      </c>
      <c r="GM1021" t="s">
        <v>17</v>
      </c>
      <c r="GN1021">
        <v>0</v>
      </c>
      <c r="GO1021">
        <v>0</v>
      </c>
      <c r="GP1021">
        <v>0</v>
      </c>
      <c r="GQ1021">
        <v>0</v>
      </c>
      <c r="GR1021">
        <v>0</v>
      </c>
      <c r="GS1021">
        <v>0</v>
      </c>
      <c r="GT1021">
        <v>47</v>
      </c>
      <c r="GU1021">
        <v>13</v>
      </c>
      <c r="GV1021" t="b">
        <v>1</v>
      </c>
    </row>
    <row r="1022" spans="190:204" x14ac:dyDescent="0.45">
      <c r="GH1022">
        <v>20</v>
      </c>
      <c r="GL1022">
        <v>7</v>
      </c>
      <c r="GM1022" t="s">
        <v>17</v>
      </c>
      <c r="GN1022">
        <v>0</v>
      </c>
      <c r="GO1022">
        <v>0</v>
      </c>
      <c r="GP1022">
        <v>0</v>
      </c>
      <c r="GQ1022">
        <v>0</v>
      </c>
      <c r="GR1022">
        <v>0</v>
      </c>
      <c r="GS1022">
        <v>0</v>
      </c>
      <c r="GT1022">
        <v>52</v>
      </c>
      <c r="GU1022">
        <v>13</v>
      </c>
      <c r="GV1022" t="b">
        <v>1</v>
      </c>
    </row>
    <row r="1023" spans="190:204" x14ac:dyDescent="0.45">
      <c r="GH1023">
        <v>21</v>
      </c>
      <c r="GL1023">
        <v>7</v>
      </c>
      <c r="GM1023" t="s">
        <v>17</v>
      </c>
      <c r="GN1023">
        <v>0</v>
      </c>
      <c r="GO1023">
        <v>0</v>
      </c>
      <c r="GP1023">
        <v>0</v>
      </c>
      <c r="GQ1023">
        <v>0</v>
      </c>
      <c r="GR1023">
        <v>0</v>
      </c>
      <c r="GS1023">
        <v>0</v>
      </c>
      <c r="GT1023">
        <v>57</v>
      </c>
      <c r="GU1023">
        <v>13</v>
      </c>
      <c r="GV1023" t="b">
        <v>1</v>
      </c>
    </row>
    <row r="1024" spans="190:204" x14ac:dyDescent="0.45">
      <c r="GH1024">
        <v>22</v>
      </c>
      <c r="GL1024">
        <v>8</v>
      </c>
      <c r="GM1024" t="s">
        <v>17</v>
      </c>
      <c r="GN1024">
        <v>0</v>
      </c>
      <c r="GO1024">
        <v>0</v>
      </c>
      <c r="GP1024">
        <v>0</v>
      </c>
      <c r="GQ1024">
        <v>0</v>
      </c>
      <c r="GR1024">
        <v>0</v>
      </c>
      <c r="GS1024">
        <v>0</v>
      </c>
      <c r="GT1024">
        <v>62</v>
      </c>
      <c r="GU1024">
        <v>13</v>
      </c>
      <c r="GV1024" t="b">
        <v>1</v>
      </c>
    </row>
    <row r="1025" spans="190:204" x14ac:dyDescent="0.45">
      <c r="GH1025">
        <v>23</v>
      </c>
      <c r="GL1025">
        <v>8</v>
      </c>
      <c r="GM1025" t="s">
        <v>17</v>
      </c>
      <c r="GN1025">
        <v>0</v>
      </c>
      <c r="GO1025">
        <v>0</v>
      </c>
      <c r="GP1025">
        <v>0</v>
      </c>
      <c r="GQ1025">
        <v>0</v>
      </c>
      <c r="GR1025">
        <v>0</v>
      </c>
      <c r="GS1025">
        <v>0</v>
      </c>
      <c r="GT1025">
        <v>67</v>
      </c>
      <c r="GU1025">
        <v>13</v>
      </c>
      <c r="GV1025" t="b">
        <v>1</v>
      </c>
    </row>
    <row r="1026" spans="190:204" x14ac:dyDescent="0.45">
      <c r="GH1026">
        <v>24</v>
      </c>
      <c r="GL1026">
        <v>8</v>
      </c>
      <c r="GM1026" t="s">
        <v>17</v>
      </c>
      <c r="GN1026">
        <v>0</v>
      </c>
      <c r="GO1026">
        <v>0</v>
      </c>
      <c r="GP1026">
        <v>0</v>
      </c>
      <c r="GQ1026">
        <v>0</v>
      </c>
      <c r="GR1026">
        <v>0</v>
      </c>
      <c r="GS1026">
        <v>0</v>
      </c>
      <c r="GT1026">
        <v>72</v>
      </c>
      <c r="GU1026">
        <v>13</v>
      </c>
      <c r="GV1026" t="b">
        <v>1</v>
      </c>
    </row>
    <row r="1027" spans="190:204" x14ac:dyDescent="0.45">
      <c r="GH1027">
        <v>25</v>
      </c>
      <c r="GL1027">
        <v>9</v>
      </c>
      <c r="GM1027" t="s">
        <v>17</v>
      </c>
      <c r="GN1027">
        <v>0</v>
      </c>
      <c r="GO1027">
        <v>0</v>
      </c>
      <c r="GP1027">
        <v>0</v>
      </c>
      <c r="GQ1027">
        <v>0</v>
      </c>
      <c r="GR1027">
        <v>0</v>
      </c>
      <c r="GS1027">
        <v>0</v>
      </c>
      <c r="GT1027">
        <v>77</v>
      </c>
      <c r="GU1027">
        <v>13</v>
      </c>
      <c r="GV1027" t="b">
        <v>1</v>
      </c>
    </row>
    <row r="1028" spans="190:204" x14ac:dyDescent="0.45">
      <c r="GH1028">
        <v>26</v>
      </c>
      <c r="GL1028">
        <v>9</v>
      </c>
      <c r="GM1028" t="s">
        <v>17</v>
      </c>
      <c r="GN1028">
        <v>0</v>
      </c>
      <c r="GO1028">
        <v>0</v>
      </c>
      <c r="GP1028">
        <v>0</v>
      </c>
      <c r="GQ1028">
        <v>0</v>
      </c>
      <c r="GR1028">
        <v>0</v>
      </c>
      <c r="GS1028">
        <v>0</v>
      </c>
      <c r="GT1028">
        <v>82</v>
      </c>
      <c r="GU1028">
        <v>13</v>
      </c>
      <c r="GV1028" t="b">
        <v>1</v>
      </c>
    </row>
  </sheetData>
  <pageMargins left="0.7" right="0.7" top="0.75" bottom="0.75" header="0.3" footer="0.3"/>
  <pageSetup orientation="portrait" r:id="rId1"/>
  <headerFooter>
    <oddFooter>&amp;l&amp;bTreePlan Student License, For Education Only&amp;r&amp;bTreePlan.com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Sheet1!Print_Area</vt:lpstr>
      <vt:lpstr>Sheet1!TreeData</vt:lpstr>
      <vt:lpstr>Sheet1!TreeDiagBase</vt:lpstr>
      <vt:lpstr>Sheet1!TreeDiagram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Surdek</dc:creator>
  <cp:lastModifiedBy>Michael Surdek</cp:lastModifiedBy>
  <cp:lastPrinted>2021-03-28T20:49:42Z</cp:lastPrinted>
  <dcterms:created xsi:type="dcterms:W3CDTF">2021-03-28T18:47:31Z</dcterms:created>
  <dcterms:modified xsi:type="dcterms:W3CDTF">2021-03-29T01:01:39Z</dcterms:modified>
</cp:coreProperties>
</file>