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C09159A4-A436-4E4F-9456-E30FF383FF3D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" l="1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Q21" i="1" s="1"/>
  <c r="L9" i="1"/>
  <c r="N9" i="1" s="1"/>
  <c r="M9" i="1"/>
  <c r="Q9" i="1" s="1"/>
  <c r="L10" i="1"/>
  <c r="N10" i="1" s="1"/>
  <c r="M10" i="1"/>
  <c r="Q10" i="1" s="1"/>
  <c r="L13" i="1"/>
  <c r="N13" i="1" s="1"/>
  <c r="M13" i="1"/>
  <c r="Q13" i="1" s="1"/>
  <c r="L11" i="1"/>
  <c r="N11" i="1" s="1"/>
  <c r="M11" i="1"/>
  <c r="Q11" i="1" s="1"/>
  <c r="L6" i="1"/>
  <c r="N6" i="1" s="1"/>
  <c r="M6" i="1"/>
  <c r="Q6" i="1" s="1"/>
  <c r="L53" i="1"/>
  <c r="N53" i="1" s="1"/>
  <c r="M53" i="1"/>
  <c r="Q53" i="1" s="1"/>
  <c r="L54" i="1"/>
  <c r="N54" i="1" s="1"/>
  <c r="M54" i="1"/>
  <c r="Q54" i="1" s="1"/>
  <c r="L55" i="1"/>
  <c r="N55" i="1" s="1"/>
  <c r="M55" i="1"/>
  <c r="Q55" i="1" s="1"/>
  <c r="L56" i="1"/>
  <c r="N56" i="1" s="1"/>
  <c r="M56" i="1"/>
  <c r="Q56" i="1" s="1"/>
  <c r="L57" i="1"/>
  <c r="N57" i="1" s="1"/>
  <c r="M57" i="1"/>
  <c r="Q57" i="1" s="1"/>
  <c r="K4" i="1" l="1"/>
  <c r="K46" i="1"/>
  <c r="K12" i="1"/>
  <c r="K5" i="1"/>
  <c r="K3" i="1"/>
  <c r="A3" i="3" l="1"/>
  <c r="M1" i="1" l="1"/>
  <c r="M37" i="1"/>
  <c r="Q37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Q195" i="1" s="1"/>
  <c r="L195" i="1"/>
  <c r="N195" i="1" s="1"/>
  <c r="M194" i="1"/>
  <c r="Q194" i="1" s="1"/>
  <c r="L194" i="1"/>
  <c r="N194" i="1" s="1"/>
  <c r="M193" i="1"/>
  <c r="Q193" i="1" s="1"/>
  <c r="L193" i="1"/>
  <c r="N193" i="1" s="1"/>
  <c r="M192" i="1"/>
  <c r="Q192" i="1" s="1"/>
  <c r="L192" i="1"/>
  <c r="N192" i="1" s="1"/>
  <c r="M191" i="1"/>
  <c r="Q191" i="1" s="1"/>
  <c r="L191" i="1"/>
  <c r="N191" i="1" s="1"/>
  <c r="M190" i="1"/>
  <c r="Q190" i="1" s="1"/>
  <c r="L190" i="1"/>
  <c r="N190" i="1" s="1"/>
  <c r="M189" i="1"/>
  <c r="Q189" i="1" s="1"/>
  <c r="L189" i="1"/>
  <c r="N189" i="1" s="1"/>
  <c r="M188" i="1"/>
  <c r="Q188" i="1" s="1"/>
  <c r="L188" i="1"/>
  <c r="N188" i="1" s="1"/>
  <c r="M187" i="1"/>
  <c r="Q187" i="1" s="1"/>
  <c r="L187" i="1"/>
  <c r="N187" i="1" s="1"/>
  <c r="M186" i="1"/>
  <c r="Q186" i="1" s="1"/>
  <c r="L186" i="1"/>
  <c r="N186" i="1" s="1"/>
  <c r="M185" i="1"/>
  <c r="Q185" i="1" s="1"/>
  <c r="L185" i="1"/>
  <c r="N185" i="1" s="1"/>
  <c r="M184" i="1"/>
  <c r="Q184" i="1" s="1"/>
  <c r="L184" i="1"/>
  <c r="N184" i="1" s="1"/>
  <c r="M183" i="1"/>
  <c r="Q183" i="1" s="1"/>
  <c r="L183" i="1"/>
  <c r="N183" i="1" s="1"/>
  <c r="M182" i="1"/>
  <c r="Q182" i="1" s="1"/>
  <c r="L182" i="1"/>
  <c r="N182" i="1" s="1"/>
  <c r="M181" i="1"/>
  <c r="Q181" i="1" s="1"/>
  <c r="L181" i="1"/>
  <c r="N181" i="1" s="1"/>
  <c r="M180" i="1"/>
  <c r="Q180" i="1" s="1"/>
  <c r="L180" i="1"/>
  <c r="N180" i="1" s="1"/>
  <c r="M179" i="1"/>
  <c r="Q179" i="1" s="1"/>
  <c r="L179" i="1"/>
  <c r="N179" i="1" s="1"/>
  <c r="M178" i="1"/>
  <c r="Q178" i="1" s="1"/>
  <c r="L178" i="1"/>
  <c r="N178" i="1" s="1"/>
  <c r="M177" i="1"/>
  <c r="Q177" i="1" s="1"/>
  <c r="L177" i="1"/>
  <c r="N177" i="1" s="1"/>
  <c r="M176" i="1"/>
  <c r="Q176" i="1" s="1"/>
  <c r="L176" i="1"/>
  <c r="N176" i="1" s="1"/>
  <c r="M175" i="1"/>
  <c r="Q175" i="1" s="1"/>
  <c r="L175" i="1"/>
  <c r="N175" i="1" s="1"/>
  <c r="M174" i="1"/>
  <c r="Q174" i="1" s="1"/>
  <c r="L174" i="1"/>
  <c r="N174" i="1" s="1"/>
  <c r="M173" i="1"/>
  <c r="Q173" i="1" s="1"/>
  <c r="L173" i="1"/>
  <c r="N173" i="1" s="1"/>
  <c r="M172" i="1"/>
  <c r="Q172" i="1" s="1"/>
  <c r="L172" i="1"/>
  <c r="N172" i="1" s="1"/>
  <c r="M171" i="1"/>
  <c r="Q171" i="1" s="1"/>
  <c r="L171" i="1"/>
  <c r="N171" i="1" s="1"/>
  <c r="M170" i="1"/>
  <c r="Q170" i="1" s="1"/>
  <c r="L170" i="1"/>
  <c r="N170" i="1" s="1"/>
  <c r="M169" i="1"/>
  <c r="Q169" i="1" s="1"/>
  <c r="L169" i="1"/>
  <c r="N169" i="1" s="1"/>
  <c r="M168" i="1"/>
  <c r="Q168" i="1" s="1"/>
  <c r="L168" i="1"/>
  <c r="N168" i="1" s="1"/>
  <c r="M167" i="1"/>
  <c r="Q167" i="1" s="1"/>
  <c r="L167" i="1"/>
  <c r="N167" i="1" s="1"/>
  <c r="M166" i="1"/>
  <c r="Q166" i="1" s="1"/>
  <c r="L166" i="1"/>
  <c r="N166" i="1" s="1"/>
  <c r="M165" i="1"/>
  <c r="Q165" i="1" s="1"/>
  <c r="L165" i="1"/>
  <c r="N165" i="1" s="1"/>
  <c r="M164" i="1"/>
  <c r="Q164" i="1" s="1"/>
  <c r="L164" i="1"/>
  <c r="N164" i="1" s="1"/>
  <c r="M163" i="1"/>
  <c r="Q163" i="1" s="1"/>
  <c r="L163" i="1"/>
  <c r="N163" i="1" s="1"/>
  <c r="M162" i="1"/>
  <c r="Q162" i="1" s="1"/>
  <c r="L162" i="1"/>
  <c r="N162" i="1" s="1"/>
  <c r="M161" i="1"/>
  <c r="Q161" i="1" s="1"/>
  <c r="L161" i="1"/>
  <c r="N161" i="1" s="1"/>
  <c r="M160" i="1"/>
  <c r="Q160" i="1" s="1"/>
  <c r="L160" i="1"/>
  <c r="N160" i="1" s="1"/>
  <c r="M159" i="1"/>
  <c r="Q159" i="1" s="1"/>
  <c r="L159" i="1"/>
  <c r="N159" i="1" s="1"/>
  <c r="M158" i="1"/>
  <c r="Q158" i="1" s="1"/>
  <c r="L158" i="1"/>
  <c r="N158" i="1" s="1"/>
  <c r="M157" i="1"/>
  <c r="Q157" i="1" s="1"/>
  <c r="L157" i="1"/>
  <c r="N157" i="1" s="1"/>
  <c r="M156" i="1"/>
  <c r="Q156" i="1" s="1"/>
  <c r="L156" i="1"/>
  <c r="N156" i="1" s="1"/>
  <c r="M155" i="1"/>
  <c r="Q155" i="1" s="1"/>
  <c r="L155" i="1"/>
  <c r="N155" i="1" s="1"/>
  <c r="M154" i="1"/>
  <c r="Q154" i="1" s="1"/>
  <c r="L154" i="1"/>
  <c r="N154" i="1" s="1"/>
  <c r="M153" i="1"/>
  <c r="Q153" i="1" s="1"/>
  <c r="L153" i="1"/>
  <c r="N153" i="1" s="1"/>
  <c r="M152" i="1"/>
  <c r="Q152" i="1" s="1"/>
  <c r="L152" i="1"/>
  <c r="N152" i="1" s="1"/>
  <c r="M151" i="1"/>
  <c r="Q151" i="1" s="1"/>
  <c r="L151" i="1"/>
  <c r="N151" i="1" s="1"/>
  <c r="M150" i="1"/>
  <c r="Q150" i="1" s="1"/>
  <c r="L150" i="1"/>
  <c r="N150" i="1" s="1"/>
  <c r="M149" i="1"/>
  <c r="Q149" i="1" s="1"/>
  <c r="L149" i="1"/>
  <c r="N149" i="1" s="1"/>
  <c r="M148" i="1"/>
  <c r="Q148" i="1" s="1"/>
  <c r="L148" i="1"/>
  <c r="N148" i="1" s="1"/>
  <c r="M147" i="1"/>
  <c r="Q147" i="1" s="1"/>
  <c r="L147" i="1"/>
  <c r="N147" i="1" s="1"/>
  <c r="M146" i="1"/>
  <c r="Q146" i="1" s="1"/>
  <c r="L146" i="1"/>
  <c r="N146" i="1" s="1"/>
  <c r="M145" i="1"/>
  <c r="Q145" i="1" s="1"/>
  <c r="L145" i="1"/>
  <c r="N145" i="1" s="1"/>
  <c r="M144" i="1"/>
  <c r="Q144" i="1" s="1"/>
  <c r="L144" i="1"/>
  <c r="N144" i="1" s="1"/>
  <c r="M143" i="1"/>
  <c r="Q143" i="1" s="1"/>
  <c r="L143" i="1"/>
  <c r="N143" i="1" s="1"/>
  <c r="M142" i="1"/>
  <c r="Q142" i="1" s="1"/>
  <c r="L142" i="1"/>
  <c r="N142" i="1" s="1"/>
  <c r="M141" i="1"/>
  <c r="Q141" i="1" s="1"/>
  <c r="L141" i="1"/>
  <c r="N141" i="1" s="1"/>
  <c r="M140" i="1"/>
  <c r="Q140" i="1" s="1"/>
  <c r="L140" i="1"/>
  <c r="N140" i="1" s="1"/>
  <c r="M139" i="1"/>
  <c r="Q139" i="1" s="1"/>
  <c r="L139" i="1"/>
  <c r="N139" i="1" s="1"/>
  <c r="M138" i="1"/>
  <c r="Q138" i="1" s="1"/>
  <c r="L138" i="1"/>
  <c r="N138" i="1" s="1"/>
  <c r="M137" i="1"/>
  <c r="Q137" i="1" s="1"/>
  <c r="L137" i="1"/>
  <c r="N137" i="1" s="1"/>
  <c r="M136" i="1"/>
  <c r="Q136" i="1" s="1"/>
  <c r="L136" i="1"/>
  <c r="N136" i="1" s="1"/>
  <c r="M135" i="1"/>
  <c r="Q135" i="1" s="1"/>
  <c r="L135" i="1"/>
  <c r="N135" i="1" s="1"/>
  <c r="M134" i="1"/>
  <c r="Q134" i="1" s="1"/>
  <c r="L134" i="1"/>
  <c r="N134" i="1" s="1"/>
  <c r="M133" i="1"/>
  <c r="Q133" i="1" s="1"/>
  <c r="L133" i="1"/>
  <c r="N133" i="1" s="1"/>
  <c r="M132" i="1"/>
  <c r="Q132" i="1" s="1"/>
  <c r="L132" i="1"/>
  <c r="N132" i="1" s="1"/>
  <c r="M131" i="1"/>
  <c r="Q131" i="1" s="1"/>
  <c r="L131" i="1"/>
  <c r="N131" i="1" s="1"/>
  <c r="M130" i="1"/>
  <c r="Q130" i="1" s="1"/>
  <c r="L130" i="1"/>
  <c r="N130" i="1" s="1"/>
  <c r="M129" i="1"/>
  <c r="Q129" i="1" s="1"/>
  <c r="L129" i="1"/>
  <c r="N129" i="1" s="1"/>
  <c r="M128" i="1"/>
  <c r="Q128" i="1" s="1"/>
  <c r="L128" i="1"/>
  <c r="N128" i="1" s="1"/>
  <c r="M127" i="1"/>
  <c r="Q127" i="1" s="1"/>
  <c r="L127" i="1"/>
  <c r="N127" i="1" s="1"/>
  <c r="M126" i="1"/>
  <c r="Q126" i="1" s="1"/>
  <c r="L126" i="1"/>
  <c r="N126" i="1" s="1"/>
  <c r="M125" i="1"/>
  <c r="Q125" i="1" s="1"/>
  <c r="L125" i="1"/>
  <c r="N125" i="1" s="1"/>
  <c r="M124" i="1"/>
  <c r="Q124" i="1" s="1"/>
  <c r="L124" i="1"/>
  <c r="N124" i="1" s="1"/>
  <c r="M123" i="1"/>
  <c r="Q123" i="1" s="1"/>
  <c r="L123" i="1"/>
  <c r="N123" i="1" s="1"/>
  <c r="M122" i="1"/>
  <c r="Q122" i="1" s="1"/>
  <c r="L122" i="1"/>
  <c r="N122" i="1" s="1"/>
  <c r="M121" i="1"/>
  <c r="Q121" i="1" s="1"/>
  <c r="L121" i="1"/>
  <c r="N121" i="1" s="1"/>
  <c r="M120" i="1"/>
  <c r="Q120" i="1" s="1"/>
  <c r="L120" i="1"/>
  <c r="N120" i="1" s="1"/>
  <c r="M119" i="1"/>
  <c r="Q119" i="1" s="1"/>
  <c r="L119" i="1"/>
  <c r="N119" i="1" s="1"/>
  <c r="M118" i="1"/>
  <c r="Q118" i="1" s="1"/>
  <c r="L118" i="1"/>
  <c r="N118" i="1" s="1"/>
  <c r="M117" i="1"/>
  <c r="Q117" i="1" s="1"/>
  <c r="L117" i="1"/>
  <c r="N117" i="1" s="1"/>
  <c r="M116" i="1"/>
  <c r="Q116" i="1" s="1"/>
  <c r="L116" i="1"/>
  <c r="N116" i="1" s="1"/>
  <c r="M115" i="1"/>
  <c r="Q115" i="1" s="1"/>
  <c r="L115" i="1"/>
  <c r="N115" i="1" s="1"/>
  <c r="M114" i="1"/>
  <c r="Q114" i="1" s="1"/>
  <c r="L114" i="1"/>
  <c r="N114" i="1" s="1"/>
  <c r="M113" i="1"/>
  <c r="Q113" i="1" s="1"/>
  <c r="L113" i="1"/>
  <c r="N113" i="1" s="1"/>
  <c r="M112" i="1"/>
  <c r="Q112" i="1" s="1"/>
  <c r="L112" i="1"/>
  <c r="N112" i="1" s="1"/>
  <c r="M111" i="1"/>
  <c r="Q111" i="1" s="1"/>
  <c r="L111" i="1"/>
  <c r="N111" i="1" s="1"/>
  <c r="M110" i="1"/>
  <c r="Q110" i="1" s="1"/>
  <c r="L110" i="1"/>
  <c r="N110" i="1" s="1"/>
  <c r="M109" i="1"/>
  <c r="Q109" i="1" s="1"/>
  <c r="L109" i="1"/>
  <c r="N109" i="1" s="1"/>
  <c r="M108" i="1"/>
  <c r="Q108" i="1" s="1"/>
  <c r="L108" i="1"/>
  <c r="N108" i="1" s="1"/>
  <c r="M107" i="1"/>
  <c r="Q107" i="1" s="1"/>
  <c r="L107" i="1"/>
  <c r="N107" i="1" s="1"/>
  <c r="M106" i="1"/>
  <c r="Q106" i="1" s="1"/>
  <c r="L106" i="1"/>
  <c r="N106" i="1" s="1"/>
  <c r="M105" i="1"/>
  <c r="Q105" i="1" s="1"/>
  <c r="L105" i="1"/>
  <c r="N105" i="1" s="1"/>
  <c r="M104" i="1"/>
  <c r="Q104" i="1" s="1"/>
  <c r="L104" i="1"/>
  <c r="N104" i="1" s="1"/>
  <c r="M103" i="1"/>
  <c r="Q103" i="1" s="1"/>
  <c r="L103" i="1"/>
  <c r="N103" i="1" s="1"/>
  <c r="M102" i="1"/>
  <c r="Q102" i="1" s="1"/>
  <c r="L102" i="1"/>
  <c r="N102" i="1" s="1"/>
  <c r="M101" i="1"/>
  <c r="Q101" i="1" s="1"/>
  <c r="L101" i="1"/>
  <c r="N101" i="1" s="1"/>
  <c r="M100" i="1"/>
  <c r="Q100" i="1" s="1"/>
  <c r="L100" i="1"/>
  <c r="N100" i="1" s="1"/>
  <c r="M99" i="1"/>
  <c r="Q99" i="1" s="1"/>
  <c r="L99" i="1"/>
  <c r="N99" i="1" s="1"/>
  <c r="M98" i="1"/>
  <c r="Q98" i="1" s="1"/>
  <c r="L98" i="1"/>
  <c r="N98" i="1" s="1"/>
  <c r="M97" i="1"/>
  <c r="Q97" i="1" s="1"/>
  <c r="L97" i="1"/>
  <c r="N97" i="1" s="1"/>
  <c r="M96" i="1"/>
  <c r="Q96" i="1" s="1"/>
  <c r="L96" i="1"/>
  <c r="N96" i="1" s="1"/>
  <c r="M95" i="1"/>
  <c r="Q95" i="1" s="1"/>
  <c r="L95" i="1"/>
  <c r="N95" i="1" s="1"/>
  <c r="M94" i="1"/>
  <c r="Q94" i="1" s="1"/>
  <c r="L94" i="1"/>
  <c r="N94" i="1" s="1"/>
  <c r="M93" i="1"/>
  <c r="Q93" i="1" s="1"/>
  <c r="L93" i="1"/>
  <c r="N93" i="1" s="1"/>
  <c r="M92" i="1"/>
  <c r="Q92" i="1" s="1"/>
  <c r="L92" i="1"/>
  <c r="N92" i="1" s="1"/>
  <c r="M91" i="1"/>
  <c r="Q91" i="1" s="1"/>
  <c r="L91" i="1"/>
  <c r="N91" i="1" s="1"/>
  <c r="M90" i="1"/>
  <c r="Q90" i="1" s="1"/>
  <c r="L90" i="1"/>
  <c r="N90" i="1" s="1"/>
  <c r="M89" i="1"/>
  <c r="Q89" i="1" s="1"/>
  <c r="L89" i="1"/>
  <c r="N89" i="1" s="1"/>
  <c r="M88" i="1"/>
  <c r="Q88" i="1" s="1"/>
  <c r="L88" i="1"/>
  <c r="N88" i="1" s="1"/>
  <c r="M87" i="1"/>
  <c r="Q87" i="1" s="1"/>
  <c r="L87" i="1"/>
  <c r="N87" i="1" s="1"/>
  <c r="M86" i="1"/>
  <c r="Q86" i="1" s="1"/>
  <c r="L86" i="1"/>
  <c r="N86" i="1" s="1"/>
  <c r="M85" i="1"/>
  <c r="Q85" i="1" s="1"/>
  <c r="L85" i="1"/>
  <c r="N85" i="1" s="1"/>
  <c r="M84" i="1"/>
  <c r="Q84" i="1" s="1"/>
  <c r="L84" i="1"/>
  <c r="N84" i="1" s="1"/>
  <c r="M83" i="1"/>
  <c r="Q83" i="1" s="1"/>
  <c r="L83" i="1"/>
  <c r="N83" i="1" s="1"/>
  <c r="M82" i="1"/>
  <c r="Q82" i="1" s="1"/>
  <c r="L82" i="1"/>
  <c r="N82" i="1" s="1"/>
  <c r="M81" i="1"/>
  <c r="Q81" i="1" s="1"/>
  <c r="L81" i="1"/>
  <c r="N81" i="1" s="1"/>
  <c r="M80" i="1"/>
  <c r="Q80" i="1" s="1"/>
  <c r="L80" i="1"/>
  <c r="N80" i="1" s="1"/>
  <c r="M79" i="1"/>
  <c r="Q79" i="1" s="1"/>
  <c r="L79" i="1"/>
  <c r="N79" i="1" s="1"/>
  <c r="M78" i="1"/>
  <c r="Q78" i="1" s="1"/>
  <c r="L78" i="1"/>
  <c r="N78" i="1" s="1"/>
  <c r="M77" i="1"/>
  <c r="Q77" i="1" s="1"/>
  <c r="L77" i="1"/>
  <c r="N77" i="1" s="1"/>
  <c r="M76" i="1"/>
  <c r="Q76" i="1" s="1"/>
  <c r="L76" i="1"/>
  <c r="N76" i="1" s="1"/>
  <c r="M75" i="1"/>
  <c r="Q75" i="1" s="1"/>
  <c r="L75" i="1"/>
  <c r="N75" i="1" s="1"/>
  <c r="M74" i="1"/>
  <c r="Q74" i="1" s="1"/>
  <c r="L74" i="1"/>
  <c r="N74" i="1" s="1"/>
  <c r="M73" i="1"/>
  <c r="Q73" i="1" s="1"/>
  <c r="L73" i="1"/>
  <c r="N73" i="1" s="1"/>
  <c r="M72" i="1"/>
  <c r="Q72" i="1" s="1"/>
  <c r="L72" i="1"/>
  <c r="N72" i="1" s="1"/>
  <c r="M71" i="1"/>
  <c r="Q71" i="1" s="1"/>
  <c r="L71" i="1"/>
  <c r="N71" i="1" s="1"/>
  <c r="M70" i="1"/>
  <c r="Q70" i="1" s="1"/>
  <c r="L70" i="1"/>
  <c r="N70" i="1" s="1"/>
  <c r="M69" i="1"/>
  <c r="Q69" i="1" s="1"/>
  <c r="L69" i="1"/>
  <c r="N69" i="1" s="1"/>
  <c r="M68" i="1"/>
  <c r="Q68" i="1" s="1"/>
  <c r="L68" i="1"/>
  <c r="N68" i="1" s="1"/>
  <c r="M67" i="1"/>
  <c r="Q67" i="1" s="1"/>
  <c r="L67" i="1"/>
  <c r="N67" i="1" s="1"/>
  <c r="M66" i="1"/>
  <c r="Q66" i="1" s="1"/>
  <c r="L66" i="1"/>
  <c r="N66" i="1" s="1"/>
  <c r="M65" i="1"/>
  <c r="Q65" i="1" s="1"/>
  <c r="L65" i="1"/>
  <c r="N65" i="1" s="1"/>
  <c r="M64" i="1"/>
  <c r="Q64" i="1" s="1"/>
  <c r="L64" i="1"/>
  <c r="N64" i="1" s="1"/>
  <c r="M63" i="1"/>
  <c r="Q63" i="1" s="1"/>
  <c r="L63" i="1"/>
  <c r="N63" i="1" s="1"/>
  <c r="M62" i="1"/>
  <c r="Q62" i="1" s="1"/>
  <c r="L62" i="1"/>
  <c r="N62" i="1" s="1"/>
  <c r="M61" i="1"/>
  <c r="Q61" i="1" s="1"/>
  <c r="L61" i="1"/>
  <c r="N61" i="1" s="1"/>
  <c r="M60" i="1"/>
  <c r="Q60" i="1" s="1"/>
  <c r="L60" i="1"/>
  <c r="N60" i="1" s="1"/>
  <c r="M59" i="1"/>
  <c r="Q59" i="1" s="1"/>
  <c r="L59" i="1"/>
  <c r="N59" i="1" s="1"/>
  <c r="M58" i="1"/>
  <c r="Q58" i="1" s="1"/>
  <c r="L58" i="1"/>
  <c r="N58" i="1" s="1"/>
  <c r="M4" i="1"/>
  <c r="Q4" i="1" s="1"/>
  <c r="L4" i="1"/>
  <c r="N4" i="1" s="1"/>
  <c r="M5" i="1"/>
  <c r="Q5" i="1" s="1"/>
  <c r="M2" i="1"/>
  <c r="Q2" i="1" s="1"/>
  <c r="K2" i="1"/>
  <c r="L2" i="1" s="1"/>
  <c r="N2" i="1" s="1"/>
  <c r="M3" i="1"/>
  <c r="Q3" i="1" s="1"/>
  <c r="L3" i="1"/>
  <c r="N3" i="1" s="1"/>
  <c r="M22" i="1"/>
  <c r="Q22" i="1" s="1"/>
  <c r="L22" i="1"/>
  <c r="N22" i="1" s="1"/>
  <c r="M12" i="1"/>
  <c r="Q12" i="1" s="1"/>
  <c r="L12" i="1"/>
  <c r="N12" i="1" s="1"/>
  <c r="M27" i="1"/>
  <c r="Q27" i="1" s="1"/>
  <c r="L27" i="1"/>
  <c r="N27" i="1" s="1"/>
  <c r="M8" i="1"/>
  <c r="Q8" i="1" s="1"/>
  <c r="L8" i="1"/>
  <c r="N8" i="1" s="1"/>
  <c r="M14" i="1"/>
  <c r="Q14" i="1" s="1"/>
  <c r="L14" i="1"/>
  <c r="N14" i="1" s="1"/>
  <c r="M15" i="1"/>
  <c r="Q15" i="1" s="1"/>
  <c r="L15" i="1"/>
  <c r="N15" i="1" s="1"/>
  <c r="M16" i="1"/>
  <c r="Q16" i="1" s="1"/>
  <c r="L16" i="1"/>
  <c r="N16" i="1" s="1"/>
  <c r="M34" i="1"/>
  <c r="Q34" i="1" s="1"/>
  <c r="L34" i="1"/>
  <c r="N34" i="1" s="1"/>
  <c r="M18" i="1"/>
  <c r="Q18" i="1" s="1"/>
  <c r="L18" i="1"/>
  <c r="N18" i="1" s="1"/>
  <c r="M17" i="1"/>
  <c r="Q17" i="1" s="1"/>
  <c r="L17" i="1"/>
  <c r="N17" i="1" s="1"/>
  <c r="M20" i="1"/>
  <c r="Q20" i="1" s="1"/>
  <c r="L20" i="1"/>
  <c r="N20" i="1" s="1"/>
  <c r="M28" i="1"/>
  <c r="Q28" i="1" s="1"/>
  <c r="L28" i="1"/>
  <c r="N28" i="1" s="1"/>
  <c r="M36" i="1"/>
  <c r="Q36" i="1" s="1"/>
  <c r="L36" i="1"/>
  <c r="N36" i="1" s="1"/>
  <c r="M42" i="1"/>
  <c r="Q42" i="1" s="1"/>
  <c r="L42" i="1"/>
  <c r="N42" i="1" s="1"/>
  <c r="M23" i="1"/>
  <c r="Q23" i="1" s="1"/>
  <c r="L23" i="1"/>
  <c r="N23" i="1" s="1"/>
  <c r="M26" i="1"/>
  <c r="Q26" i="1" s="1"/>
  <c r="L26" i="1"/>
  <c r="N26" i="1" s="1"/>
  <c r="M33" i="1"/>
  <c r="Q33" i="1" s="1"/>
  <c r="L33" i="1"/>
  <c r="N33" i="1" s="1"/>
  <c r="M35" i="1"/>
  <c r="Q35" i="1" s="1"/>
  <c r="L35" i="1"/>
  <c r="N35" i="1" s="1"/>
  <c r="M31" i="1"/>
  <c r="Q31" i="1" s="1"/>
  <c r="L31" i="1"/>
  <c r="N31" i="1" s="1"/>
  <c r="M29" i="1"/>
  <c r="Q29" i="1" s="1"/>
  <c r="L29" i="1"/>
  <c r="N29" i="1" s="1"/>
  <c r="M46" i="1"/>
  <c r="Q46" i="1" s="1"/>
  <c r="L46" i="1"/>
  <c r="N46" i="1" s="1"/>
  <c r="M30" i="1"/>
  <c r="Q30" i="1" s="1"/>
  <c r="L30" i="1"/>
  <c r="N30" i="1" s="1"/>
  <c r="M51" i="1"/>
  <c r="Q51" i="1" s="1"/>
  <c r="L51" i="1"/>
  <c r="N51" i="1" s="1"/>
  <c r="M19" i="1"/>
  <c r="Q19" i="1" s="1"/>
  <c r="L19" i="1"/>
  <c r="N19" i="1" s="1"/>
  <c r="M48" i="1"/>
  <c r="Q48" i="1" s="1"/>
  <c r="L48" i="1"/>
  <c r="N48" i="1" s="1"/>
  <c r="M47" i="1"/>
  <c r="Q47" i="1" s="1"/>
  <c r="L47" i="1"/>
  <c r="N47" i="1" s="1"/>
  <c r="M32" i="1"/>
  <c r="Q32" i="1" s="1"/>
  <c r="L32" i="1"/>
  <c r="N32" i="1" s="1"/>
  <c r="M25" i="1"/>
  <c r="Q25" i="1" s="1"/>
  <c r="L25" i="1"/>
  <c r="N25" i="1" s="1"/>
  <c r="M7" i="1"/>
  <c r="Q7" i="1" s="1"/>
  <c r="L7" i="1"/>
  <c r="N7" i="1" s="1"/>
  <c r="M24" i="1"/>
  <c r="Q24" i="1" s="1"/>
  <c r="L24" i="1"/>
  <c r="N24" i="1" s="1"/>
  <c r="M41" i="1"/>
  <c r="Q41" i="1" s="1"/>
  <c r="L41" i="1"/>
  <c r="N41" i="1" s="1"/>
  <c r="M40" i="1"/>
  <c r="Q40" i="1" s="1"/>
  <c r="L40" i="1"/>
  <c r="N40" i="1" s="1"/>
  <c r="M50" i="1"/>
  <c r="Q50" i="1" s="1"/>
  <c r="L50" i="1"/>
  <c r="N50" i="1" s="1"/>
  <c r="M45" i="1"/>
  <c r="Q45" i="1" s="1"/>
  <c r="L45" i="1"/>
  <c r="N45" i="1" s="1"/>
  <c r="M43" i="1"/>
  <c r="Q43" i="1" s="1"/>
  <c r="L43" i="1"/>
  <c r="N43" i="1" s="1"/>
  <c r="M49" i="1"/>
  <c r="Q49" i="1" s="1"/>
  <c r="L49" i="1"/>
  <c r="N49" i="1" s="1"/>
  <c r="M38" i="1"/>
  <c r="Q38" i="1" s="1"/>
  <c r="L38" i="1"/>
  <c r="N38" i="1" s="1"/>
  <c r="M39" i="1"/>
  <c r="Q39" i="1" s="1"/>
  <c r="L39" i="1"/>
  <c r="N39" i="1" s="1"/>
  <c r="M44" i="1"/>
  <c r="Q44" i="1" s="1"/>
  <c r="L44" i="1"/>
  <c r="N44" i="1" s="1"/>
  <c r="M52" i="1"/>
  <c r="Q52" i="1" s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<sst xmlns="http://schemas.openxmlformats.org/spreadsheetml/2006/main" count="489" uniqueCount="266">
  <si>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</si>
  <si>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</si>
  <si>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</si>
  <si>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</si>
  <si>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</si>
  <si>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</si>
  <si>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</si>
  <si>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</si>
  <si>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</si>
  <si>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</si>
  <si>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</si>
  <si>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</si>
  <si>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Bestand 19.07.2024 (Raul, Ayana)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</si>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</sst>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1"/>
    <xf numFmtId="0" fontId="3" fillId="0" borderId="10" xfId="0" applyFont="1" applyBorder="1" applyAlignment="1">
      <alignment horizontal="left" vertical="center" wrapText="1"/>
    </xf>
  </cellXfs>
  <cellStyles count="3">
    <cellStyle name="Gut" xfId="2" builtinId="26"/>
    <cellStyle name="Link" xfId="1" builtinId="8"/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Q999"/>
  <sheetViews>
    <sheetView tabSelected="1" topLeftCell="B1" zoomScaleNormal="100" workbookViewId="0">
      <pane ySplit="1" topLeftCell="A2" activePane="bottomLeft" state="frozen"/>
      <selection pane="bottomLeft" activeCell="O17" sqref="O17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</cols>
  <sheetData>
    <row r="1" spans="1:17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68" t="s">
        <v>12</v>
      </c>
      <c r="P1" s="66" t="s">
        <v>13</v>
      </c>
      <c r="Q1" t="s">
        <v>14</v>
      </c>
    </row>
    <row r="2" spans="1:17" x14ac:dyDescent="0.25">
      <c r="A2" s="32"/>
      <c r="B2" s="28"/>
      <c r="C2" s="28"/>
      <c r="D2" s="19">
        <v>0.5</v>
      </c>
      <c r="E2" s="20" t="s">
        <v>15</v>
      </c>
      <c r="F2" s="19" t="s">
        <v>16</v>
      </c>
      <c r="G2" s="20"/>
      <c r="H2" s="28" t="s">
        <v>17</v>
      </c>
      <c r="I2" s="36"/>
      <c r="J2" s="63" t="s">
        <v>18</v>
      </c>
      <c r="K2" s="22">
        <f>0.93+0.79</f>
        <v>1.7200000000000002</v>
      </c>
      <c r="L2" s="29">
        <f t="shared" ref="L2:L65" si="0">IF(OR(K2=0,D2=0),"",D2*K2)</f>
        <v>0.8600000000000001</v>
      </c>
      <c r="M2" s="30">
        <f>IF(OR(D2="",'Anzahl &amp; Preis'!$B$1=""),"",'Anzahl &amp; Preis'!$B$1*D2)</f>
        <v>20</v>
      </c>
      <c r="N2" s="31">
        <f>IF(OR(L2="",'Anzahl &amp; Preis'!$B$1=""),"",'Anzahl &amp; Preis'!$B$1*L2)</f>
        <v>34.400000000000006</v>
      </c>
      <c r="O2" s="9"/>
      <c r="P2" s="9"/>
      <c r="Q2" s="59">
        <f>O2+P2-M2</f>
        <v>-20</v>
      </c>
    </row>
    <row r="3" spans="1:17" x14ac:dyDescent="0.25">
      <c r="A3" s="32"/>
      <c r="B3" s="32"/>
      <c r="C3" s="32"/>
      <c r="D3" s="8">
        <v>1</v>
      </c>
      <c r="E3" s="9" t="s">
        <v>19</v>
      </c>
      <c r="F3" s="8" t="s">
        <v>20</v>
      </c>
      <c r="G3" s="9"/>
      <c r="H3" s="32" t="s">
        <v>17</v>
      </c>
      <c r="I3" s="36"/>
      <c r="J3" s="58" t="s">
        <v>21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40</v>
      </c>
      <c r="N3" s="29">
        <f>IF(OR(L3="",'Anzahl &amp; Preis'!$B$1=""),"",'Anzahl &amp; Preis'!$B$1*L3)</f>
        <v>51.960000000000008</v>
      </c>
      <c r="O3" s="9">
        <v>150</v>
      </c>
      <c r="P3" s="9"/>
      <c r="Q3" s="59">
        <f>O3+P3-M3</f>
        <v>110</v>
      </c>
    </row>
    <row r="4" spans="1:17" x14ac:dyDescent="0.25">
      <c r="A4" s="32"/>
      <c r="B4" s="32"/>
      <c r="C4" s="32"/>
      <c r="D4" s="8">
        <v>1</v>
      </c>
      <c r="E4" s="9" t="s">
        <v>22</v>
      </c>
      <c r="F4" s="13" t="s">
        <v>23</v>
      </c>
      <c r="G4" s="10"/>
      <c r="H4" s="32" t="s">
        <v>17</v>
      </c>
      <c r="I4" s="9"/>
      <c r="J4" s="58" t="s">
        <v>24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40</v>
      </c>
      <c r="N4" s="29">
        <f>IF(OR(L4="",'Anzahl &amp; Preis'!$B$1=""),"",'Anzahl &amp; Preis'!$B$1*L4)</f>
        <v>70.400000000000006</v>
      </c>
      <c r="O4" s="9">
        <v>35</v>
      </c>
      <c r="P4" s="9"/>
      <c r="Q4" s="59">
        <f t="shared" ref="Q4:Q66" si="1">O4+P4-M4</f>
        <v>-5</v>
      </c>
    </row>
    <row r="5" spans="1:17" x14ac:dyDescent="0.25">
      <c r="A5" s="32"/>
      <c r="B5" s="32"/>
      <c r="C5" s="32"/>
      <c r="D5" s="8">
        <v>8</v>
      </c>
      <c r="E5" s="9" t="s">
        <v>25</v>
      </c>
      <c r="F5" s="8" t="s">
        <v>26</v>
      </c>
      <c r="G5" s="9"/>
      <c r="H5" s="32" t="s">
        <v>17</v>
      </c>
      <c r="I5" s="9"/>
      <c r="J5" s="58" t="s">
        <v>27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320</v>
      </c>
      <c r="N5" s="29">
        <f>IF(OR(L5="",'Anzahl &amp; Preis'!$B$1=""),"",'Anzahl &amp; Preis'!$B$1*L5)</f>
        <v>207.36</v>
      </c>
      <c r="O5" s="9">
        <v>120</v>
      </c>
      <c r="P5" s="9"/>
      <c r="Q5" s="59">
        <f t="shared" si="1"/>
        <v>-200</v>
      </c>
    </row>
    <row r="6" spans="1:17" x14ac:dyDescent="0.25">
      <c r="A6" s="32"/>
      <c r="B6" s="32"/>
      <c r="C6" s="32"/>
      <c r="D6" s="8">
        <v>0.5</v>
      </c>
      <c r="E6" s="9" t="s">
        <v>28</v>
      </c>
      <c r="F6" s="7" t="s">
        <v>29</v>
      </c>
      <c r="G6" s="10"/>
      <c r="H6" s="32" t="s">
        <v>30</v>
      </c>
      <c r="I6" s="60" t="s">
        <v>31</v>
      </c>
      <c r="J6" s="58" t="s">
        <v>32</v>
      </c>
      <c r="K6" s="12">
        <v>9</v>
      </c>
      <c r="L6" s="29">
        <f t="shared" si="0"/>
        <v>4.5</v>
      </c>
      <c r="M6" s="30">
        <f>IF(OR(D6="",'Anzahl &amp; Preis'!$B$1=""),"",'Anzahl &amp; Preis'!$B$1*D6)</f>
        <v>20</v>
      </c>
      <c r="N6" s="29">
        <f>IF(OR(L6="",'Anzahl &amp; Preis'!$B$1=""),"",'Anzahl &amp; Preis'!$B$1*L6)</f>
        <v>180</v>
      </c>
      <c r="O6" s="9"/>
      <c r="P6" s="9"/>
      <c r="Q6" s="59">
        <f t="shared" si="1"/>
        <v>-20</v>
      </c>
    </row>
    <row r="7" spans="1:17" x14ac:dyDescent="0.25">
      <c r="A7" s="32"/>
      <c r="B7" s="32"/>
      <c r="C7" s="32"/>
      <c r="D7" s="8">
        <v>1</v>
      </c>
      <c r="E7" s="9" t="s">
        <v>33</v>
      </c>
      <c r="F7" s="8" t="s">
        <v>34</v>
      </c>
      <c r="G7" s="10" t="s">
        <v>35</v>
      </c>
      <c r="H7" s="32" t="s">
        <v>30</v>
      </c>
      <c r="I7" t="s">
        <v>36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40</v>
      </c>
      <c r="N7" s="29">
        <f>IF(OR(L7="",'Anzahl &amp; Preis'!$B$1=""),"",'Anzahl &amp; Preis'!$B$1*L7)</f>
        <v>662.8</v>
      </c>
      <c r="O7" s="9"/>
      <c r="P7" s="9"/>
      <c r="Q7" s="59">
        <f t="shared" si="1"/>
        <v>-40</v>
      </c>
    </row>
    <row r="8" spans="1:17" x14ac:dyDescent="0.25">
      <c r="A8" s="32"/>
      <c r="B8" s="32"/>
      <c r="C8" s="32"/>
      <c r="D8" s="8">
        <v>1</v>
      </c>
      <c r="E8" s="9" t="s">
        <v>37</v>
      </c>
      <c r="F8" s="8" t="s">
        <v>38</v>
      </c>
      <c r="G8" s="9"/>
      <c r="H8" s="32" t="s">
        <v>30</v>
      </c>
      <c r="I8" s="9" t="s">
        <v>39</v>
      </c>
      <c r="J8" s="58" t="s">
        <v>40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40</v>
      </c>
      <c r="N8" s="29">
        <f>IF(OR(L8="",'Anzahl &amp; Preis'!$B$1=""),"",'Anzahl &amp; Preis'!$B$1*L8)</f>
        <v>21.200000000000003</v>
      </c>
      <c r="O8" s="9">
        <v>80</v>
      </c>
      <c r="P8" s="9"/>
      <c r="Q8" s="59">
        <f t="shared" si="1"/>
        <v>40</v>
      </c>
    </row>
    <row r="9" spans="1:17" x14ac:dyDescent="0.25">
      <c r="A9" s="32"/>
      <c r="B9" s="32"/>
      <c r="C9" s="32"/>
      <c r="D9" s="8">
        <v>1</v>
      </c>
      <c r="E9" s="15" t="s">
        <v>41</v>
      </c>
      <c r="F9" s="16" t="s">
        <v>42</v>
      </c>
      <c r="G9" s="17"/>
      <c r="H9" s="32" t="s">
        <v>30</v>
      </c>
      <c r="I9" s="7" t="s">
        <v>43</v>
      </c>
      <c r="J9" s="64" t="s">
        <v>44</v>
      </c>
      <c r="K9" s="18">
        <v>0.69</v>
      </c>
      <c r="L9" s="29">
        <f t="shared" si="0"/>
        <v>0.69</v>
      </c>
      <c r="M9" s="30">
        <f>IF(OR(D9="",'Anzahl &amp; Preis'!$B$1=""),"",'Anzahl &amp; Preis'!$B$1*D9)</f>
        <v>40</v>
      </c>
      <c r="N9" s="29">
        <f>IF(OR(L9="",'Anzahl &amp; Preis'!$B$1=""),"",'Anzahl &amp; Preis'!$B$1*L9)</f>
        <v>27.599999999999998</v>
      </c>
      <c r="O9" s="9">
        <v>1</v>
      </c>
      <c r="P9" s="9"/>
      <c r="Q9" s="59">
        <f t="shared" si="1"/>
        <v>-39</v>
      </c>
    </row>
    <row r="10" spans="1:17" x14ac:dyDescent="0.25">
      <c r="A10" s="32"/>
      <c r="B10" s="32"/>
      <c r="C10" s="32"/>
      <c r="D10" s="8">
        <v>1</v>
      </c>
      <c r="E10" s="10" t="s">
        <v>45</v>
      </c>
      <c r="F10" s="7" t="s">
        <v>46</v>
      </c>
      <c r="G10" s="10"/>
      <c r="H10" s="32" t="s">
        <v>30</v>
      </c>
      <c r="I10" s="7" t="s">
        <v>47</v>
      </c>
      <c r="J10" s="11" t="s">
        <v>48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40</v>
      </c>
      <c r="N10" s="29">
        <f>IF(OR(L10="",'Anzahl &amp; Preis'!$B$1=""),"",'Anzahl &amp; Preis'!$B$1*L10)</f>
        <v>4.2857142857142865</v>
      </c>
      <c r="O10" s="9">
        <v>4000</v>
      </c>
      <c r="P10" s="9"/>
      <c r="Q10" s="59">
        <f t="shared" si="1"/>
        <v>3960</v>
      </c>
    </row>
    <row r="11" spans="1:17" x14ac:dyDescent="0.25">
      <c r="A11" s="32"/>
      <c r="B11" s="32"/>
      <c r="C11" s="32"/>
      <c r="D11" s="8">
        <v>0.5</v>
      </c>
      <c r="E11" s="9" t="s">
        <v>49</v>
      </c>
      <c r="F11" s="8" t="s">
        <v>50</v>
      </c>
      <c r="G11" s="10"/>
      <c r="H11" s="32" t="s">
        <v>30</v>
      </c>
      <c r="I11" s="36"/>
      <c r="J11" s="11"/>
      <c r="K11" s="12">
        <v>3.01</v>
      </c>
      <c r="L11" s="29">
        <f t="shared" si="0"/>
        <v>1.5049999999999999</v>
      </c>
      <c r="M11" s="30">
        <f>IF(OR(D11="",'Anzahl &amp; Preis'!$B$1=""),"",'Anzahl &amp; Preis'!$B$1*D11)</f>
        <v>20</v>
      </c>
      <c r="N11" s="29">
        <f>IF(OR(L11="",'Anzahl &amp; Preis'!$B$1=""),"",'Anzahl &amp; Preis'!$B$1*L11)</f>
        <v>60.199999999999996</v>
      </c>
      <c r="O11" s="9"/>
      <c r="P11" s="9"/>
      <c r="Q11" s="59">
        <f t="shared" si="1"/>
        <v>-20</v>
      </c>
    </row>
    <row r="12" spans="1:17" x14ac:dyDescent="0.25">
      <c r="A12" s="32"/>
      <c r="B12" s="32"/>
      <c r="C12" s="32"/>
      <c r="D12" s="8">
        <v>4</v>
      </c>
      <c r="E12" s="9" t="s">
        <v>51</v>
      </c>
      <c r="F12" s="8" t="s">
        <v>52</v>
      </c>
      <c r="G12" s="10" t="s">
        <v>53</v>
      </c>
      <c r="H12" s="32" t="s">
        <v>54</v>
      </c>
      <c r="I12" s="9" t="s">
        <v>55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160</v>
      </c>
      <c r="N12" s="29">
        <f>IF(OR(L12="",'Anzahl &amp; Preis'!$B$1=""),"",'Anzahl &amp; Preis'!$B$1*L12)</f>
        <v>16.8</v>
      </c>
      <c r="O12" s="9">
        <v>304</v>
      </c>
      <c r="P12" s="9"/>
      <c r="Q12" s="59">
        <f t="shared" si="1"/>
        <v>144</v>
      </c>
    </row>
    <row r="13" spans="1:17" x14ac:dyDescent="0.25">
      <c r="A13" s="32"/>
      <c r="B13" s="32"/>
      <c r="C13" s="32"/>
      <c r="D13" s="8">
        <v>0.5</v>
      </c>
      <c r="E13" s="10" t="s">
        <v>56</v>
      </c>
      <c r="F13" s="7" t="s">
        <v>57</v>
      </c>
      <c r="G13" s="10"/>
      <c r="H13" s="32" t="s">
        <v>54</v>
      </c>
      <c r="I13" s="9" t="s">
        <v>58</v>
      </c>
      <c r="J13" s="11" t="s">
        <v>59</v>
      </c>
      <c r="K13" s="12">
        <v>1.24</v>
      </c>
      <c r="L13" s="29">
        <f t="shared" si="0"/>
        <v>0.62</v>
      </c>
      <c r="M13" s="30">
        <f>IF(OR(D13="",'Anzahl &amp; Preis'!$B$1=""),"",'Anzahl &amp; Preis'!$B$1*D13)</f>
        <v>20</v>
      </c>
      <c r="N13" s="29">
        <f>IF(OR(L13="",'Anzahl &amp; Preis'!$B$1=""),"",'Anzahl &amp; Preis'!$B$1*L13)</f>
        <v>24.8</v>
      </c>
      <c r="O13" s="9"/>
      <c r="P13" s="9"/>
      <c r="Q13" s="59">
        <f t="shared" si="1"/>
        <v>-20</v>
      </c>
    </row>
    <row r="14" spans="1:17" x14ac:dyDescent="0.25">
      <c r="A14" s="32"/>
      <c r="B14" s="32"/>
      <c r="C14" s="32"/>
      <c r="D14" s="8">
        <v>1</v>
      </c>
      <c r="E14" s="10" t="s">
        <v>60</v>
      </c>
      <c r="F14" s="13" t="s">
        <v>61</v>
      </c>
      <c r="G14" s="10"/>
      <c r="H14" s="32" t="s">
        <v>62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40</v>
      </c>
      <c r="N14" s="29">
        <f>IF(OR(L14="",'Anzahl &amp; Preis'!$B$1=""),"",'Anzahl &amp; Preis'!$B$1*L14)</f>
        <v>89.600000000000009</v>
      </c>
      <c r="O14" s="9">
        <v>40</v>
      </c>
      <c r="P14" s="9"/>
      <c r="Q14" s="59">
        <f t="shared" si="1"/>
        <v>0</v>
      </c>
    </row>
    <row r="15" spans="1:17" x14ac:dyDescent="0.25">
      <c r="A15" s="32"/>
      <c r="B15" s="32"/>
      <c r="C15" s="32"/>
      <c r="D15" s="8">
        <v>1</v>
      </c>
      <c r="E15" s="9" t="s">
        <v>63</v>
      </c>
      <c r="F15" s="8" t="s">
        <v>64</v>
      </c>
      <c r="G15" s="10" t="s">
        <v>65</v>
      </c>
      <c r="H15" s="32" t="s">
        <v>66</v>
      </c>
      <c r="I15" t="s">
        <v>67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40</v>
      </c>
      <c r="N15" s="29">
        <f>IF(OR(L15="",'Anzahl &amp; Preis'!$B$1=""),"",'Anzahl &amp; Preis'!$B$1*L15)</f>
        <v>31.28</v>
      </c>
      <c r="O15" s="9">
        <v>240</v>
      </c>
      <c r="P15" s="9"/>
      <c r="Q15" s="59">
        <f t="shared" si="1"/>
        <v>200</v>
      </c>
    </row>
    <row r="16" spans="1:17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62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37.36</v>
      </c>
      <c r="O16" s="9">
        <v>37</v>
      </c>
      <c r="P16" s="9"/>
      <c r="Q16" s="59">
        <f t="shared" si="1"/>
        <v>-3</v>
      </c>
    </row>
    <row r="17" spans="1:17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62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 t="shared" si="1"/>
        <v>0</v>
      </c>
    </row>
    <row r="18" spans="1:17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62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9"/>
      <c r="P18" s="9"/>
      <c r="Q18" s="59">
        <f t="shared" si="1"/>
        <v>0</v>
      </c>
    </row>
    <row r="19" spans="1:17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62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40</v>
      </c>
      <c r="N19" s="29">
        <f>IF(OR(L19="",'Anzahl &amp; Preis'!$B$1=""),"",'Anzahl &amp; Preis'!$B$1*L19)</f>
        <v>14.559999999999999</v>
      </c>
      <c r="O19" s="9">
        <v>25</v>
      </c>
      <c r="P19" s="9"/>
      <c r="Q19" s="59">
        <f t="shared" si="1"/>
        <v>-15</v>
      </c>
    </row>
    <row r="20" spans="1:17" x14ac:dyDescent="0.25">
      <c r="A20" s="32"/>
      <c r="B20" s="32"/>
      <c r="C20" s="32"/>
      <c r="D20" s="8">
        <v>4</v>
      </c>
      <c r="E20" s="10" t="s">
        <v>80</v>
      </c>
      <c r="F20" s="8" t="s">
        <v>81</v>
      </c>
      <c r="G20" s="10" t="s">
        <v>82</v>
      </c>
      <c r="H20" s="32" t="s">
        <v>62</v>
      </c>
      <c r="I20" s="36">
        <v>3801305</v>
      </c>
      <c r="J20" s="11"/>
      <c r="K20" s="12">
        <v>0.128</v>
      </c>
      <c r="L20" s="29">
        <f t="shared" si="0"/>
        <v>0.51200000000000001</v>
      </c>
      <c r="M20" s="30">
        <f>IF(OR(D20="",'Anzahl &amp; Preis'!$B$1=""),"",'Anzahl &amp; Preis'!$B$1*D20)</f>
        <v>160</v>
      </c>
      <c r="N20" s="29">
        <f>IF(OR(L20="",'Anzahl &amp; Preis'!$B$1=""),"",'Anzahl &amp; Preis'!$B$1*L20)</f>
        <v>20.48</v>
      </c>
      <c r="O20" s="9">
        <v>70</v>
      </c>
      <c r="P20" s="9"/>
      <c r="Q20" s="59">
        <f t="shared" si="1"/>
        <v>-90</v>
      </c>
    </row>
    <row r="21" spans="1:17" x14ac:dyDescent="0.25">
      <c r="A21" s="32"/>
      <c r="B21" s="32"/>
      <c r="C21" s="32"/>
      <c r="D21" s="8">
        <v>0.5</v>
      </c>
      <c r="E21" s="9" t="s">
        <v>83</v>
      </c>
      <c r="F21" s="8" t="s">
        <v>84</v>
      </c>
      <c r="G21" s="9" t="s">
        <v>85</v>
      </c>
      <c r="H21" s="32" t="s">
        <v>62</v>
      </c>
      <c r="I21" s="7">
        <v>2407171</v>
      </c>
      <c r="J21" s="11" t="s">
        <v>86</v>
      </c>
      <c r="K21" s="12">
        <v>55.64</v>
      </c>
      <c r="L21" s="29">
        <f t="shared" si="0"/>
        <v>27.82</v>
      </c>
      <c r="M21" s="30">
        <f>IF(OR(D21="",'Anzahl &amp; Preis'!$B$1=""),"",'Anzahl &amp; Preis'!$B$1*D21)</f>
        <v>20</v>
      </c>
      <c r="N21" s="29">
        <f>IF(OR(L21="",'Anzahl &amp; Preis'!$B$1=""),"",'Anzahl &amp; Preis'!$B$1*L21)</f>
        <v>1112.8</v>
      </c>
      <c r="O21" s="9"/>
      <c r="P21" s="9"/>
      <c r="Q21" s="59">
        <f t="shared" si="1"/>
        <v>-20</v>
      </c>
    </row>
    <row r="22" spans="1:17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66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40</v>
      </c>
      <c r="N22" s="29">
        <f>IF(OR(L22="",'Anzahl &amp; Preis'!$B$1=""),"",'Anzahl &amp; Preis'!$B$1*L22)</f>
        <v>12.8</v>
      </c>
      <c r="O22" s="9">
        <v>75</v>
      </c>
      <c r="P22" s="9"/>
      <c r="Q22" s="59">
        <f t="shared" si="1"/>
        <v>35</v>
      </c>
    </row>
    <row r="23" spans="1:17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66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18.2</v>
      </c>
      <c r="O23" s="9">
        <v>75</v>
      </c>
      <c r="P23" s="9"/>
      <c r="Q23" s="59">
        <f t="shared" si="1"/>
        <v>35</v>
      </c>
    </row>
    <row r="24" spans="1:17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66</v>
      </c>
      <c r="I24" s="56" t="s">
        <v>98</v>
      </c>
      <c r="J24" s="57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40</v>
      </c>
      <c r="N24" s="29">
        <f>IF(OR(L24="",'Anzahl &amp; Preis'!$B$1=""),"",'Anzahl &amp; Preis'!$B$1*L24)</f>
        <v>2.84</v>
      </c>
      <c r="O24" s="9">
        <v>48</v>
      </c>
      <c r="P24" s="9"/>
      <c r="Q24" s="59">
        <f t="shared" si="1"/>
        <v>8</v>
      </c>
    </row>
    <row r="25" spans="1:17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66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18.400000000000002</v>
      </c>
      <c r="O25" s="9">
        <v>40</v>
      </c>
      <c r="P25" s="9"/>
      <c r="Q25" s="59">
        <f t="shared" si="1"/>
        <v>0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105</v>
      </c>
      <c r="I26" t="s">
        <v>106</v>
      </c>
      <c r="J26" s="11" t="s">
        <v>107</v>
      </c>
      <c r="K26" s="12">
        <v>32.83</v>
      </c>
      <c r="L26" s="29">
        <f t="shared" si="0"/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/>
      <c r="P26" s="9"/>
      <c r="Q26" s="59">
        <f t="shared" si="1"/>
        <v>-20</v>
      </c>
    </row>
    <row r="27" spans="1:17" x14ac:dyDescent="0.25">
      <c r="A27" s="32"/>
      <c r="B27" s="32"/>
      <c r="C27" s="32"/>
      <c r="D27" s="8">
        <v>1</v>
      </c>
      <c r="E27" s="9" t="s">
        <v>108</v>
      </c>
      <c r="F27" s="8" t="s">
        <v>109</v>
      </c>
      <c r="G27" s="10"/>
      <c r="H27" s="32" t="s">
        <v>66</v>
      </c>
      <c r="I27" s="7" t="s">
        <v>110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40</v>
      </c>
      <c r="N27" s="29">
        <f>IF(OR(L27="",'Anzahl &amp; Preis'!$B$1=""),"",'Anzahl &amp; Preis'!$B$1*L27)</f>
        <v>24.6</v>
      </c>
      <c r="O27" s="9">
        <v>75</v>
      </c>
      <c r="P27" s="9"/>
      <c r="Q27" s="59">
        <f t="shared" si="1"/>
        <v>35</v>
      </c>
    </row>
    <row r="28" spans="1:17" x14ac:dyDescent="0.25">
      <c r="A28" s="32"/>
      <c r="B28" s="32"/>
      <c r="C28" s="32"/>
      <c r="D28" s="8">
        <v>1</v>
      </c>
      <c r="E28" s="9" t="s">
        <v>111</v>
      </c>
      <c r="F28" s="8" t="s">
        <v>112</v>
      </c>
      <c r="G28" s="10" t="s">
        <v>113</v>
      </c>
      <c r="H28" s="32" t="s">
        <v>66</v>
      </c>
      <c r="I28" s="9" t="s">
        <v>114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40</v>
      </c>
      <c r="N28" s="29">
        <f>IF(OR(L28="",'Anzahl &amp; Preis'!$B$1=""),"",'Anzahl &amp; Preis'!$B$1*L28)</f>
        <v>48.4</v>
      </c>
      <c r="O28" s="9">
        <v>70</v>
      </c>
      <c r="P28" s="9"/>
      <c r="Q28" s="59">
        <f>O28+P28-M28</f>
        <v>30</v>
      </c>
    </row>
    <row r="29" spans="1:17" x14ac:dyDescent="0.25">
      <c r="A29" s="32"/>
      <c r="B29" s="32"/>
      <c r="C29" s="32"/>
      <c r="D29" s="8">
        <v>1</v>
      </c>
      <c r="E29" s="9" t="s">
        <v>115</v>
      </c>
      <c r="F29" s="13" t="s">
        <v>115</v>
      </c>
      <c r="G29" s="10" t="s">
        <v>116</v>
      </c>
      <c r="H29" s="32" t="s">
        <v>66</v>
      </c>
      <c r="I29" s="9" t="s">
        <v>117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40</v>
      </c>
      <c r="N29" s="29">
        <f>IF(OR(L29="",'Anzahl &amp; Preis'!$B$1=""),"",'Anzahl &amp; Preis'!$B$1*L29)</f>
        <v>2</v>
      </c>
      <c r="O29" s="9">
        <v>180</v>
      </c>
      <c r="P29" s="9"/>
      <c r="Q29" s="59">
        <f>O29+P29-M29</f>
        <v>140</v>
      </c>
    </row>
    <row r="30" spans="1:17" x14ac:dyDescent="0.25">
      <c r="A30" s="32"/>
      <c r="B30" s="32"/>
      <c r="C30" s="32"/>
      <c r="D30" s="8">
        <v>1</v>
      </c>
      <c r="E30" s="9" t="s">
        <v>76</v>
      </c>
      <c r="F30" s="13" t="s">
        <v>118</v>
      </c>
      <c r="G30" s="10" t="s">
        <v>97</v>
      </c>
      <c r="H30" s="32" t="s">
        <v>66</v>
      </c>
      <c r="I30" s="9" t="s">
        <v>119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40</v>
      </c>
      <c r="N30" s="29">
        <f>IF(OR(L30="",'Anzahl &amp; Preis'!$B$1=""),"",'Anzahl &amp; Preis'!$B$1*L30)</f>
        <v>5.2</v>
      </c>
      <c r="O30" s="9">
        <v>45</v>
      </c>
      <c r="P30" s="9"/>
      <c r="Q30" s="59">
        <f t="shared" si="1"/>
        <v>5</v>
      </c>
    </row>
    <row r="31" spans="1:17" x14ac:dyDescent="0.25">
      <c r="A31" s="32"/>
      <c r="B31" s="32"/>
      <c r="C31" s="32"/>
      <c r="D31" s="8">
        <v>1</v>
      </c>
      <c r="E31" s="9" t="s">
        <v>68</v>
      </c>
      <c r="F31" s="8" t="s">
        <v>120</v>
      </c>
      <c r="G31" s="15"/>
      <c r="H31" s="32" t="s">
        <v>66</v>
      </c>
      <c r="I31" s="7" t="s">
        <v>121</v>
      </c>
      <c r="J31" s="11"/>
      <c r="K31" s="12">
        <v>1.62</v>
      </c>
      <c r="L31" s="29">
        <f t="shared" si="0"/>
        <v>1.62</v>
      </c>
      <c r="M31" s="30">
        <f>IF(OR(D31="",'Anzahl &amp; Preis'!$B$1=""),"",'Anzahl &amp; Preis'!$B$1*D31)</f>
        <v>40</v>
      </c>
      <c r="N31" s="29">
        <f>IF(OR(L31="",'Anzahl &amp; Preis'!$B$1=""),"",'Anzahl &amp; Preis'!$B$1*L31)</f>
        <v>64.800000000000011</v>
      </c>
      <c r="O31" s="9">
        <v>80</v>
      </c>
      <c r="P31" s="9"/>
      <c r="Q31" s="59">
        <f t="shared" si="1"/>
        <v>40</v>
      </c>
    </row>
    <row r="32" spans="1:17" x14ac:dyDescent="0.25">
      <c r="A32" s="32"/>
      <c r="B32" s="32"/>
      <c r="C32" s="32"/>
      <c r="D32" s="8">
        <v>1</v>
      </c>
      <c r="E32" s="9" t="s">
        <v>99</v>
      </c>
      <c r="F32" s="13" t="s">
        <v>122</v>
      </c>
      <c r="G32" s="10" t="s">
        <v>123</v>
      </c>
      <c r="H32" s="32" t="s">
        <v>66</v>
      </c>
      <c r="I32" s="9" t="s">
        <v>124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40</v>
      </c>
      <c r="N32" s="29">
        <f>IF(OR(L32="",'Anzahl &amp; Preis'!$B$1=""),"",'Anzahl &amp; Preis'!$B$1*L32)</f>
        <v>6.24</v>
      </c>
      <c r="O32" s="9">
        <v>40</v>
      </c>
      <c r="P32" s="9"/>
      <c r="Q32" s="59">
        <f t="shared" si="1"/>
        <v>0</v>
      </c>
    </row>
    <row r="33" spans="1:17" x14ac:dyDescent="0.25">
      <c r="A33" s="32"/>
      <c r="B33" s="32"/>
      <c r="C33" s="32"/>
      <c r="D33" s="8">
        <v>1</v>
      </c>
      <c r="E33" s="9" t="s">
        <v>125</v>
      </c>
      <c r="F33" s="16" t="s">
        <v>126</v>
      </c>
      <c r="G33" s="17" t="s">
        <v>127</v>
      </c>
      <c r="H33" s="32" t="s">
        <v>66</v>
      </c>
      <c r="I33" s="9" t="s">
        <v>128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40</v>
      </c>
      <c r="N33" s="29">
        <f>IF(OR(L33="",'Anzahl &amp; Preis'!$B$1=""),"",'Anzahl &amp; Preis'!$B$1*L33)</f>
        <v>29.96</v>
      </c>
      <c r="O33" s="9">
        <v>35</v>
      </c>
      <c r="P33" s="9"/>
      <c r="Q33" s="59">
        <f t="shared" si="1"/>
        <v>-5</v>
      </c>
    </row>
    <row r="34" spans="1:17" x14ac:dyDescent="0.25">
      <c r="A34" s="32"/>
      <c r="B34" s="32"/>
      <c r="C34" s="32"/>
      <c r="D34" s="8">
        <v>2</v>
      </c>
      <c r="E34" s="9" t="s">
        <v>129</v>
      </c>
      <c r="F34" s="8" t="s">
        <v>130</v>
      </c>
      <c r="G34" s="9">
        <v>1206</v>
      </c>
      <c r="H34" s="32" t="s">
        <v>66</v>
      </c>
      <c r="I34" t="s">
        <v>131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80</v>
      </c>
      <c r="N34" s="29">
        <f>IF(OR(L34="",'Anzahl &amp; Preis'!$B$1=""),"",'Anzahl &amp; Preis'!$B$1*L34)</f>
        <v>38</v>
      </c>
      <c r="O34" s="9">
        <v>50</v>
      </c>
      <c r="P34" s="9"/>
      <c r="Q34" s="59">
        <f t="shared" si="1"/>
        <v>-30</v>
      </c>
    </row>
    <row r="35" spans="1:17" x14ac:dyDescent="0.25">
      <c r="A35" s="32"/>
      <c r="B35" s="32"/>
      <c r="C35" s="32"/>
      <c r="D35" s="8">
        <v>2</v>
      </c>
      <c r="E35" s="65" t="s">
        <v>132</v>
      </c>
      <c r="F35" s="16" t="s">
        <v>133</v>
      </c>
      <c r="G35" s="17" t="s">
        <v>134</v>
      </c>
      <c r="H35" s="32" t="s">
        <v>66</v>
      </c>
      <c r="I35" s="9" t="s">
        <v>135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80</v>
      </c>
      <c r="N35" s="29">
        <f>IF(OR(L35="",'Anzahl &amp; Preis'!$B$1=""),"",'Anzahl &amp; Preis'!$B$1*L35)</f>
        <v>168</v>
      </c>
      <c r="O35" s="9">
        <v>30</v>
      </c>
      <c r="P35" s="9"/>
      <c r="Q35" s="59">
        <f t="shared" si="1"/>
        <v>-50</v>
      </c>
    </row>
    <row r="36" spans="1:17" x14ac:dyDescent="0.25">
      <c r="A36" s="32"/>
      <c r="B36" s="32"/>
      <c r="C36" s="32"/>
      <c r="D36" s="8">
        <v>3</v>
      </c>
      <c r="E36" s="9" t="s">
        <v>136</v>
      </c>
      <c r="F36" s="8" t="s">
        <v>112</v>
      </c>
      <c r="G36" s="10" t="s">
        <v>113</v>
      </c>
      <c r="H36" s="32" t="s">
        <v>66</v>
      </c>
      <c r="I36" s="9" t="s">
        <v>137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120</v>
      </c>
      <c r="N36" s="29">
        <f>IF(OR(L36="",'Anzahl &amp; Preis'!$B$1=""),"",'Anzahl &amp; Preis'!$B$1*L36)</f>
        <v>74.28</v>
      </c>
      <c r="O36" s="9">
        <v>40</v>
      </c>
      <c r="P36" s="9"/>
      <c r="Q36" s="59">
        <f t="shared" si="1"/>
        <v>-80</v>
      </c>
    </row>
    <row r="37" spans="1:17" x14ac:dyDescent="0.25">
      <c r="A37" s="32"/>
      <c r="B37" s="32"/>
      <c r="C37" s="32"/>
      <c r="D37" s="8">
        <v>2</v>
      </c>
      <c r="E37" s="9" t="s">
        <v>138</v>
      </c>
      <c r="F37" s="8" t="s">
        <v>139</v>
      </c>
      <c r="G37" s="10" t="s">
        <v>140</v>
      </c>
      <c r="H37" s="32" t="s">
        <v>66</v>
      </c>
      <c r="I37" s="9" t="s">
        <v>141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80</v>
      </c>
      <c r="N37" s="29">
        <f>IF(OR(L37="",'Anzahl &amp; Preis'!$B$1=""),"",'Anzahl &amp; Preis'!$B$1*L37)</f>
        <v>57.599999999999994</v>
      </c>
      <c r="O37" s="9">
        <v>37</v>
      </c>
      <c r="P37" s="9"/>
      <c r="Q37" s="59">
        <f t="shared" si="1"/>
        <v>-43</v>
      </c>
    </row>
    <row r="38" spans="1:17" x14ac:dyDescent="0.25">
      <c r="A38" s="32"/>
      <c r="B38" s="32"/>
      <c r="C38" s="32"/>
      <c r="D38" s="8">
        <v>2</v>
      </c>
      <c r="E38" s="9" t="s">
        <v>142</v>
      </c>
      <c r="F38" s="8" t="s">
        <v>143</v>
      </c>
      <c r="G38" s="10" t="s">
        <v>97</v>
      </c>
      <c r="H38" s="32" t="s">
        <v>66</v>
      </c>
      <c r="I38" s="9" t="s">
        <v>144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80</v>
      </c>
      <c r="N38" s="29">
        <f>IF(OR(L38="",'Anzahl &amp; Preis'!$B$1=""),"",'Anzahl &amp; Preis'!$B$1*L38)</f>
        <v>2.16</v>
      </c>
      <c r="O38" s="9">
        <v>540</v>
      </c>
      <c r="P38" s="9"/>
      <c r="Q38" s="59">
        <f t="shared" si="1"/>
        <v>460</v>
      </c>
    </row>
    <row r="39" spans="1:17" x14ac:dyDescent="0.25">
      <c r="A39" s="32"/>
      <c r="B39" s="32"/>
      <c r="C39" s="32"/>
      <c r="D39" s="8">
        <v>2</v>
      </c>
      <c r="E39" s="9" t="s">
        <v>142</v>
      </c>
      <c r="F39" s="13" t="s">
        <v>145</v>
      </c>
      <c r="G39" s="10" t="s">
        <v>97</v>
      </c>
      <c r="H39" s="32" t="s">
        <v>66</v>
      </c>
      <c r="I39" s="67" t="s">
        <v>146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80</v>
      </c>
      <c r="N39" s="29">
        <f>IF(OR(L39="",'Anzahl &amp; Preis'!$B$1=""),"",'Anzahl &amp; Preis'!$B$1*L39)</f>
        <v>2.48</v>
      </c>
      <c r="O39" s="9">
        <v>370</v>
      </c>
      <c r="P39" s="9"/>
      <c r="Q39" s="59">
        <f t="shared" si="1"/>
        <v>290</v>
      </c>
    </row>
    <row r="40" spans="1:17" x14ac:dyDescent="0.25">
      <c r="A40" s="32"/>
      <c r="B40" s="32"/>
      <c r="C40" s="32"/>
      <c r="D40" s="8">
        <v>2</v>
      </c>
      <c r="E40" s="9" t="s">
        <v>147</v>
      </c>
      <c r="F40" s="13" t="s">
        <v>148</v>
      </c>
      <c r="G40" s="10" t="s">
        <v>149</v>
      </c>
      <c r="H40" s="32" t="s">
        <v>66</v>
      </c>
      <c r="I40" s="36" t="s">
        <v>150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80</v>
      </c>
      <c r="N40" s="29">
        <f>IF(OR(L40="",'Anzahl &amp; Preis'!$B$1=""),"",'Anzahl &amp; Preis'!$B$1*L40)</f>
        <v>1.2</v>
      </c>
      <c r="O40" s="9">
        <v>160</v>
      </c>
      <c r="P40" s="9"/>
      <c r="Q40" s="59">
        <f t="shared" si="1"/>
        <v>80</v>
      </c>
    </row>
    <row r="41" spans="1:17" x14ac:dyDescent="0.25">
      <c r="A41" s="32"/>
      <c r="B41" s="32"/>
      <c r="C41" s="32"/>
      <c r="D41" s="8">
        <v>2</v>
      </c>
      <c r="E41" s="9" t="s">
        <v>147</v>
      </c>
      <c r="F41" s="13" t="s">
        <v>151</v>
      </c>
      <c r="G41" s="10" t="s">
        <v>149</v>
      </c>
      <c r="H41" s="32" t="s">
        <v>66</v>
      </c>
      <c r="I41" s="9" t="s">
        <v>152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80</v>
      </c>
      <c r="N41" s="29">
        <f>IF(OR(L41="",'Anzahl &amp; Preis'!$B$1=""),"",'Anzahl &amp; Preis'!$B$1*L41)</f>
        <v>2.3200000000000003</v>
      </c>
      <c r="O41" s="9">
        <v>165</v>
      </c>
      <c r="P41" s="9"/>
      <c r="Q41" s="59">
        <f t="shared" si="1"/>
        <v>85</v>
      </c>
    </row>
    <row r="42" spans="1:17" x14ac:dyDescent="0.25">
      <c r="A42" s="32"/>
      <c r="B42" s="32"/>
      <c r="C42" s="32"/>
      <c r="D42" s="8">
        <v>2</v>
      </c>
      <c r="E42" s="9" t="s">
        <v>153</v>
      </c>
      <c r="F42" s="8" t="s">
        <v>154</v>
      </c>
      <c r="G42" s="10" t="s">
        <v>155</v>
      </c>
      <c r="H42" s="32" t="s">
        <v>66</v>
      </c>
      <c r="I42" s="9" t="s">
        <v>156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80</v>
      </c>
      <c r="N42" s="29">
        <f>IF(OR(L42="",'Anzahl &amp; Preis'!$B$1=""),"",'Anzahl &amp; Preis'!$B$1*L42)</f>
        <v>96.8</v>
      </c>
      <c r="O42" s="9">
        <v>130</v>
      </c>
      <c r="P42" s="9"/>
      <c r="Q42" s="59">
        <f t="shared" si="1"/>
        <v>50</v>
      </c>
    </row>
    <row r="43" spans="1:17" x14ac:dyDescent="0.25">
      <c r="A43" s="32"/>
      <c r="B43" s="32"/>
      <c r="C43" s="32"/>
      <c r="D43" s="8">
        <v>3</v>
      </c>
      <c r="E43" s="9" t="s">
        <v>157</v>
      </c>
      <c r="F43" s="8" t="s">
        <v>158</v>
      </c>
      <c r="G43" s="10" t="s">
        <v>159</v>
      </c>
      <c r="H43" s="32" t="s">
        <v>66</v>
      </c>
      <c r="I43" s="7" t="s">
        <v>160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120</v>
      </c>
      <c r="N43" s="29">
        <f>IF(OR(L43="",'Anzahl &amp; Preis'!$B$1=""),"",'Anzahl &amp; Preis'!$B$1*L43)</f>
        <v>26.76</v>
      </c>
      <c r="O43" s="9">
        <v>420</v>
      </c>
      <c r="P43" s="9"/>
      <c r="Q43" s="59">
        <f t="shared" si="1"/>
        <v>300</v>
      </c>
    </row>
    <row r="44" spans="1:17" x14ac:dyDescent="0.25">
      <c r="A44" s="32"/>
      <c r="B44" s="32"/>
      <c r="C44" s="32"/>
      <c r="D44" s="8">
        <v>3</v>
      </c>
      <c r="E44" s="9" t="s">
        <v>142</v>
      </c>
      <c r="F44" s="13" t="s">
        <v>161</v>
      </c>
      <c r="G44" s="10" t="s">
        <v>97</v>
      </c>
      <c r="H44" s="32" t="s">
        <v>66</v>
      </c>
      <c r="I44" s="9" t="s">
        <v>162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120</v>
      </c>
      <c r="N44" s="29">
        <f>IF(OR(L44="",'Anzahl &amp; Preis'!$B$1=""),"",'Anzahl &amp; Preis'!$B$1*L44)</f>
        <v>1.2</v>
      </c>
      <c r="O44" s="9">
        <v>620</v>
      </c>
      <c r="P44" s="9"/>
      <c r="Q44" s="59">
        <f t="shared" si="1"/>
        <v>500</v>
      </c>
    </row>
    <row r="45" spans="1:17" x14ac:dyDescent="0.25">
      <c r="A45" s="32"/>
      <c r="B45" s="32"/>
      <c r="C45" s="32"/>
      <c r="D45" s="8">
        <v>3</v>
      </c>
      <c r="E45" s="9" t="s">
        <v>147</v>
      </c>
      <c r="F45" s="8" t="s">
        <v>163</v>
      </c>
      <c r="G45" s="10" t="s">
        <v>97</v>
      </c>
      <c r="H45" s="32" t="s">
        <v>66</v>
      </c>
      <c r="I45" t="s">
        <v>164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120</v>
      </c>
      <c r="N45" s="29">
        <f>IF(OR(L45="",'Anzahl &amp; Preis'!$B$1=""),"",'Anzahl &amp; Preis'!$B$1*L45)</f>
        <v>4.8</v>
      </c>
      <c r="O45" s="9">
        <v>860</v>
      </c>
      <c r="P45" s="9"/>
      <c r="Q45" s="59">
        <f t="shared" si="1"/>
        <v>740</v>
      </c>
    </row>
    <row r="46" spans="1:17" x14ac:dyDescent="0.25">
      <c r="A46" s="32"/>
      <c r="B46" s="32"/>
      <c r="C46" s="32"/>
      <c r="D46" s="8">
        <v>4</v>
      </c>
      <c r="E46" s="9" t="s">
        <v>165</v>
      </c>
      <c r="F46" s="8" t="s">
        <v>166</v>
      </c>
      <c r="G46" s="10" t="s">
        <v>116</v>
      </c>
      <c r="H46" s="32" t="s">
        <v>66</v>
      </c>
      <c r="I46" s="36" t="s">
        <v>167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160</v>
      </c>
      <c r="N46" s="29">
        <f>IF(OR(L46="",'Anzahl &amp; Preis'!$B$1=""),"",'Anzahl &amp; Preis'!$B$1*L46)</f>
        <v>7.2000000000000011</v>
      </c>
      <c r="O46" s="9">
        <v>390</v>
      </c>
      <c r="P46" s="9"/>
      <c r="Q46" s="59">
        <f t="shared" si="1"/>
        <v>230</v>
      </c>
    </row>
    <row r="47" spans="1:17" x14ac:dyDescent="0.25">
      <c r="A47" s="32"/>
      <c r="B47" s="32"/>
      <c r="C47" s="32"/>
      <c r="D47" s="8">
        <v>20</v>
      </c>
      <c r="E47" s="9" t="s">
        <v>168</v>
      </c>
      <c r="F47" s="8" t="s">
        <v>169</v>
      </c>
      <c r="G47" s="10" t="s">
        <v>155</v>
      </c>
      <c r="H47" s="32" t="s">
        <v>66</v>
      </c>
      <c r="I47" t="s">
        <v>170</v>
      </c>
      <c r="J47" s="11"/>
      <c r="K47" s="12">
        <v>8.7999999999999995E-2</v>
      </c>
      <c r="L47" s="29">
        <f t="shared" si="0"/>
        <v>1.7599999999999998</v>
      </c>
      <c r="M47" s="30">
        <f>IF(OR(D47="",'Anzahl &amp; Preis'!$B$1=""),"",'Anzahl &amp; Preis'!$B$1*D47)</f>
        <v>800</v>
      </c>
      <c r="N47" s="29">
        <f>IF(OR(L47="",'Anzahl &amp; Preis'!$B$1=""),"",'Anzahl &amp; Preis'!$B$1*L47)</f>
        <v>70.399999999999991</v>
      </c>
      <c r="O47" s="9">
        <v>400</v>
      </c>
      <c r="P47" s="9"/>
      <c r="Q47" s="59">
        <f t="shared" si="1"/>
        <v>-400</v>
      </c>
    </row>
    <row r="48" spans="1:17" x14ac:dyDescent="0.25">
      <c r="A48" s="32"/>
      <c r="B48" s="32"/>
      <c r="C48" s="32"/>
      <c r="D48" s="8">
        <v>8</v>
      </c>
      <c r="E48" s="9" t="s">
        <v>171</v>
      </c>
      <c r="F48" s="8" t="s">
        <v>172</v>
      </c>
      <c r="G48" s="10" t="s">
        <v>155</v>
      </c>
      <c r="H48" s="32" t="s">
        <v>66</v>
      </c>
      <c r="I48" s="36" t="s">
        <v>173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320</v>
      </c>
      <c r="N48" s="29">
        <f>IF(OR(L48="",'Anzahl &amp; Preis'!$B$1=""),"",'Anzahl &amp; Preis'!$B$1*L48)</f>
        <v>44.160000000000004</v>
      </c>
      <c r="O48" s="9">
        <v>100</v>
      </c>
      <c r="P48" s="9"/>
      <c r="Q48" s="59">
        <f t="shared" si="1"/>
        <v>-220</v>
      </c>
    </row>
    <row r="49" spans="1:17" x14ac:dyDescent="0.25">
      <c r="A49" s="32"/>
      <c r="B49" s="32"/>
      <c r="C49" s="32"/>
      <c r="D49" s="8">
        <v>6</v>
      </c>
      <c r="E49" s="9" t="s">
        <v>142</v>
      </c>
      <c r="F49" s="61" t="s">
        <v>174</v>
      </c>
      <c r="G49" s="10" t="s">
        <v>97</v>
      </c>
      <c r="H49" s="32" t="s">
        <v>66</v>
      </c>
      <c r="I49" s="36" t="s">
        <v>175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240</v>
      </c>
      <c r="N49" s="29">
        <f>IF(OR(L49="",'Anzahl &amp; Preis'!$B$1=""),"",'Anzahl &amp; Preis'!$B$1*L49)</f>
        <v>2.4</v>
      </c>
      <c r="O49" s="9">
        <v>1040</v>
      </c>
      <c r="P49" s="9"/>
      <c r="Q49" s="59">
        <f t="shared" si="1"/>
        <v>800</v>
      </c>
    </row>
    <row r="50" spans="1:17" x14ac:dyDescent="0.25">
      <c r="A50" s="32"/>
      <c r="B50" s="32"/>
      <c r="C50" s="32"/>
      <c r="D50" s="8">
        <v>15</v>
      </c>
      <c r="E50" s="9" t="s">
        <v>147</v>
      </c>
      <c r="F50" s="62" t="s">
        <v>176</v>
      </c>
      <c r="G50" s="10" t="s">
        <v>97</v>
      </c>
      <c r="H50" s="32" t="s">
        <v>66</v>
      </c>
      <c r="I50" s="9" t="s">
        <v>177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600</v>
      </c>
      <c r="N50" s="29">
        <f>IF(OR(L50="",'Anzahl &amp; Preis'!$B$1=""),"",'Anzahl &amp; Preis'!$B$1*L50)</f>
        <v>10.199999999999999</v>
      </c>
      <c r="O50" s="9">
        <v>720</v>
      </c>
      <c r="P50" s="9"/>
      <c r="Q50" s="59">
        <f t="shared" si="1"/>
        <v>120</v>
      </c>
    </row>
    <row r="51" spans="1:17" x14ac:dyDescent="0.25">
      <c r="A51" s="32"/>
      <c r="B51" s="32"/>
      <c r="C51" s="32"/>
      <c r="D51" s="8">
        <v>16</v>
      </c>
      <c r="E51" s="9" t="s">
        <v>76</v>
      </c>
      <c r="F51" s="13" t="s">
        <v>178</v>
      </c>
      <c r="G51" s="10" t="s">
        <v>97</v>
      </c>
      <c r="H51" s="32" t="s">
        <v>66</v>
      </c>
      <c r="I51" s="9" t="s">
        <v>179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640</v>
      </c>
      <c r="N51" s="29">
        <f>IF(OR(L51="",'Anzahl &amp; Preis'!$B$1=""),"",'Anzahl &amp; Preis'!$B$1*L51)</f>
        <v>99.84</v>
      </c>
      <c r="O51" s="9">
        <v>430</v>
      </c>
      <c r="P51" s="9"/>
      <c r="Q51" s="59">
        <f t="shared" si="1"/>
        <v>-210</v>
      </c>
    </row>
    <row r="52" spans="1:17" x14ac:dyDescent="0.25">
      <c r="A52" s="32"/>
      <c r="B52" s="32"/>
      <c r="C52" s="32"/>
      <c r="D52" s="8">
        <v>20</v>
      </c>
      <c r="E52" s="9" t="s">
        <v>142</v>
      </c>
      <c r="F52" s="61" t="s">
        <v>180</v>
      </c>
      <c r="G52" s="10" t="s">
        <v>97</v>
      </c>
      <c r="H52" s="32" t="s">
        <v>66</v>
      </c>
      <c r="I52" t="s">
        <v>181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800</v>
      </c>
      <c r="N52" s="29">
        <f>IF(OR(L52="",'Anzahl &amp; Preis'!$B$1=""),"",'Anzahl &amp; Preis'!$B$1*L52)</f>
        <v>8.7999999999999989</v>
      </c>
      <c r="O52" s="36">
        <v>2200</v>
      </c>
      <c r="P52" s="9"/>
      <c r="Q52" s="59">
        <f t="shared" si="1"/>
        <v>1400</v>
      </c>
    </row>
    <row r="53" spans="1:17" x14ac:dyDescent="0.25">
      <c r="A53" s="32"/>
      <c r="B53" s="32"/>
      <c r="C53" s="32"/>
      <c r="D53" s="8">
        <v>1</v>
      </c>
      <c r="E53" s="9" t="s">
        <v>142</v>
      </c>
      <c r="F53" s="13" t="s">
        <v>182</v>
      </c>
      <c r="G53" s="10" t="s">
        <v>149</v>
      </c>
      <c r="H53" s="32" t="s">
        <v>66</v>
      </c>
      <c r="I53" t="s">
        <v>183</v>
      </c>
      <c r="J53" s="58" t="s">
        <v>184</v>
      </c>
      <c r="K53" s="18">
        <v>2.5999999999999999E-2</v>
      </c>
      <c r="L53" s="29">
        <f t="shared" si="0"/>
        <v>2.5999999999999999E-2</v>
      </c>
      <c r="M53" s="30">
        <f>IF(OR(D53="",'Anzahl &amp; Preis'!$B$1=""),"",'Anzahl &amp; Preis'!$B$1*D53)</f>
        <v>40</v>
      </c>
      <c r="N53" s="29">
        <f>IF(OR(L53="",'Anzahl &amp; Preis'!$B$1=""),"",'Anzahl &amp; Preis'!$B$1*L53)</f>
        <v>1.04</v>
      </c>
      <c r="O53">
        <v>150</v>
      </c>
      <c r="P53" s="9"/>
      <c r="Q53" s="59">
        <f t="shared" si="1"/>
        <v>110</v>
      </c>
    </row>
    <row r="54" spans="1:17" x14ac:dyDescent="0.25">
      <c r="A54" s="32"/>
      <c r="B54" s="32"/>
      <c r="C54" s="32"/>
      <c r="D54" s="8"/>
      <c r="E54" s="9"/>
      <c r="F54" s="13"/>
      <c r="G54" s="10"/>
      <c r="H54" s="32"/>
      <c r="I54" s="9"/>
      <c r="J54" s="32"/>
      <c r="K54" s="18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P54" s="9"/>
      <c r="Q54" s="59" t="e">
        <f t="shared" si="1"/>
        <v>#VALUE!</v>
      </c>
    </row>
    <row r="55" spans="1:17" x14ac:dyDescent="0.25">
      <c r="A55" s="32"/>
      <c r="B55" s="32"/>
      <c r="C55" s="32"/>
      <c r="D55" s="8"/>
      <c r="E55" s="9"/>
      <c r="F55" s="13"/>
      <c r="G55" s="10"/>
      <c r="H55" s="32"/>
      <c r="I55" s="9"/>
      <c r="J55" s="32"/>
      <c r="K55" s="18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P55" s="9"/>
      <c r="Q55" s="59" t="e">
        <f t="shared" si="1"/>
        <v>#VALUE!</v>
      </c>
    </row>
    <row r="56" spans="1:17" x14ac:dyDescent="0.25">
      <c r="A56" s="32"/>
      <c r="B56" s="32"/>
      <c r="C56" s="32"/>
      <c r="D56" s="8"/>
      <c r="E56" s="9"/>
      <c r="F56" s="13"/>
      <c r="G56" s="10"/>
      <c r="H56" s="32"/>
      <c r="I56" s="9"/>
      <c r="J56" s="32"/>
      <c r="K56" s="18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P56" s="9"/>
      <c r="Q56" s="59" t="e">
        <f t="shared" si="1"/>
        <v>#VALUE!</v>
      </c>
    </row>
    <row r="57" spans="1:17" x14ac:dyDescent="0.25">
      <c r="A57" s="32"/>
      <c r="B57" s="32"/>
      <c r="C57" s="32"/>
      <c r="D57" s="8"/>
      <c r="E57" s="9"/>
      <c r="F57" s="13"/>
      <c r="G57" s="10"/>
      <c r="H57" s="32"/>
      <c r="I57" s="9"/>
      <c r="J57" s="32"/>
      <c r="K57" s="18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P57" s="9"/>
      <c r="Q57" s="59" t="e">
        <f t="shared" si="1"/>
        <v>#VALUE!</v>
      </c>
    </row>
    <row r="58" spans="1:17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 t="shared" si="1"/>
        <v>#VALUE!</v>
      </c>
    </row>
    <row r="59" spans="1:17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 t="shared" si="1"/>
        <v>#VALUE!</v>
      </c>
    </row>
    <row r="60" spans="1:17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 t="shared" si="1"/>
        <v>#VALUE!</v>
      </c>
    </row>
    <row r="61" spans="1:17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 t="shared" si="1"/>
        <v>#VALUE!</v>
      </c>
    </row>
    <row r="62" spans="1:17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 t="shared" si="1"/>
        <v>#VALUE!</v>
      </c>
    </row>
    <row r="63" spans="1:17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 t="shared" si="1"/>
        <v>#VALUE!</v>
      </c>
    </row>
    <row r="64" spans="1:17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 t="shared" si="1"/>
        <v>#VALUE!</v>
      </c>
    </row>
    <row r="65" spans="1:17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 t="shared" si="1"/>
        <v>#VALUE!</v>
      </c>
    </row>
    <row r="66" spans="1:17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2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 t="shared" si="1"/>
        <v>#VALUE!</v>
      </c>
    </row>
    <row r="67" spans="1:17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2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 t="shared" ref="Q67:Q130" si="3">O67+P67-M67</f>
        <v>#VALUE!</v>
      </c>
    </row>
    <row r="68" spans="1:17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2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 t="shared" si="3"/>
        <v>#VALUE!</v>
      </c>
    </row>
    <row r="69" spans="1:17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2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 t="shared" si="3"/>
        <v>#VALUE!</v>
      </c>
    </row>
    <row r="70" spans="1:17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2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 t="shared" si="3"/>
        <v>#VALUE!</v>
      </c>
    </row>
    <row r="71" spans="1:17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2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 t="shared" si="3"/>
        <v>#VALUE!</v>
      </c>
    </row>
    <row r="72" spans="1:17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2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 t="shared" si="3"/>
        <v>#VALUE!</v>
      </c>
    </row>
    <row r="73" spans="1:17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2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 t="shared" si="3"/>
        <v>#VALUE!</v>
      </c>
    </row>
    <row r="74" spans="1:17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2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 t="shared" si="3"/>
        <v>#VALUE!</v>
      </c>
    </row>
    <row r="75" spans="1:17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2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 t="shared" si="3"/>
        <v>#VALUE!</v>
      </c>
    </row>
    <row r="76" spans="1:17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2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 t="shared" si="3"/>
        <v>#VALUE!</v>
      </c>
    </row>
    <row r="77" spans="1:17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2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 t="shared" si="3"/>
        <v>#VALUE!</v>
      </c>
    </row>
    <row r="78" spans="1:17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2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 t="shared" si="3"/>
        <v>#VALUE!</v>
      </c>
    </row>
    <row r="79" spans="1:17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2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 t="shared" si="3"/>
        <v>#VALUE!</v>
      </c>
    </row>
    <row r="80" spans="1:17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2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 t="shared" si="3"/>
        <v>#VALUE!</v>
      </c>
    </row>
    <row r="81" spans="1:17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2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 t="shared" si="3"/>
        <v>#VALUE!</v>
      </c>
    </row>
    <row r="82" spans="1:17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2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 t="shared" si="3"/>
        <v>#VALUE!</v>
      </c>
    </row>
    <row r="83" spans="1:17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2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 t="shared" si="3"/>
        <v>#VALUE!</v>
      </c>
    </row>
    <row r="84" spans="1:17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2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 t="shared" si="3"/>
        <v>#VALUE!</v>
      </c>
    </row>
    <row r="85" spans="1:17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2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 t="shared" si="3"/>
        <v>#VALUE!</v>
      </c>
    </row>
    <row r="86" spans="1:17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2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 t="shared" si="3"/>
        <v>#VALUE!</v>
      </c>
    </row>
    <row r="87" spans="1:17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2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 t="shared" si="3"/>
        <v>#VALUE!</v>
      </c>
    </row>
    <row r="88" spans="1:17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2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 t="shared" si="3"/>
        <v>#VALUE!</v>
      </c>
    </row>
    <row r="89" spans="1:17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2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 t="shared" si="3"/>
        <v>#VALUE!</v>
      </c>
    </row>
    <row r="90" spans="1:17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2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 t="shared" si="3"/>
        <v>#VALUE!</v>
      </c>
    </row>
    <row r="91" spans="1:17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2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 t="shared" si="3"/>
        <v>#VALUE!</v>
      </c>
    </row>
    <row r="92" spans="1:17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2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 t="shared" si="3"/>
        <v>#VALUE!</v>
      </c>
    </row>
    <row r="93" spans="1:17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2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 t="shared" si="3"/>
        <v>#VALUE!</v>
      </c>
    </row>
    <row r="94" spans="1:17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2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 t="shared" si="3"/>
        <v>#VALUE!</v>
      </c>
    </row>
    <row r="95" spans="1:17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2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 t="shared" si="3"/>
        <v>#VALUE!</v>
      </c>
    </row>
    <row r="96" spans="1:17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2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 t="shared" si="3"/>
        <v>#VALUE!</v>
      </c>
    </row>
    <row r="97" spans="1:17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2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 t="shared" si="3"/>
        <v>#VALUE!</v>
      </c>
    </row>
    <row r="98" spans="1:17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2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 t="shared" si="3"/>
        <v>#VALUE!</v>
      </c>
    </row>
    <row r="99" spans="1:17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2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 t="shared" si="3"/>
        <v>#VALUE!</v>
      </c>
    </row>
    <row r="100" spans="1:17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2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 t="shared" si="3"/>
        <v>#VALUE!</v>
      </c>
    </row>
    <row r="101" spans="1:17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2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 t="shared" si="3"/>
        <v>#VALUE!</v>
      </c>
    </row>
    <row r="102" spans="1:17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2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 t="shared" si="3"/>
        <v>#VALUE!</v>
      </c>
    </row>
    <row r="103" spans="1:17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2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 t="shared" si="3"/>
        <v>#VALUE!</v>
      </c>
    </row>
    <row r="104" spans="1:17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2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 t="shared" si="3"/>
        <v>#VALUE!</v>
      </c>
    </row>
    <row r="105" spans="1:17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2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 t="shared" si="3"/>
        <v>#VALUE!</v>
      </c>
    </row>
    <row r="106" spans="1:17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2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 t="shared" si="3"/>
        <v>#VALUE!</v>
      </c>
    </row>
    <row r="107" spans="1:17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2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 t="shared" si="3"/>
        <v>#VALUE!</v>
      </c>
    </row>
    <row r="108" spans="1:17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2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 t="shared" si="3"/>
        <v>#VALUE!</v>
      </c>
    </row>
    <row r="109" spans="1:17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2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 t="shared" si="3"/>
        <v>#VALUE!</v>
      </c>
    </row>
    <row r="110" spans="1:17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2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 t="shared" si="3"/>
        <v>#VALUE!</v>
      </c>
    </row>
    <row r="111" spans="1:17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2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 t="shared" si="3"/>
        <v>#VALUE!</v>
      </c>
    </row>
    <row r="112" spans="1:17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2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 t="shared" si="3"/>
        <v>#VALUE!</v>
      </c>
    </row>
    <row r="113" spans="1:17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2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 t="shared" si="3"/>
        <v>#VALUE!</v>
      </c>
    </row>
    <row r="114" spans="1:17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2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 t="shared" si="3"/>
        <v>#VALUE!</v>
      </c>
    </row>
    <row r="115" spans="1:17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2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 t="shared" si="3"/>
        <v>#VALUE!</v>
      </c>
    </row>
    <row r="116" spans="1:17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2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 t="shared" si="3"/>
        <v>#VALUE!</v>
      </c>
    </row>
    <row r="117" spans="1:17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2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 t="shared" si="3"/>
        <v>#VALUE!</v>
      </c>
    </row>
    <row r="118" spans="1:17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2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 t="shared" si="3"/>
        <v>#VALUE!</v>
      </c>
    </row>
    <row r="119" spans="1:17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2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 t="shared" si="3"/>
        <v>#VALUE!</v>
      </c>
    </row>
    <row r="120" spans="1:17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2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 t="shared" si="3"/>
        <v>#VALUE!</v>
      </c>
    </row>
    <row r="121" spans="1:17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2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 t="shared" si="3"/>
        <v>#VALUE!</v>
      </c>
    </row>
    <row r="122" spans="1:17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2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 t="shared" si="3"/>
        <v>#VALUE!</v>
      </c>
    </row>
    <row r="123" spans="1:17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2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 t="shared" si="3"/>
        <v>#VALUE!</v>
      </c>
    </row>
    <row r="124" spans="1:17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2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 t="shared" si="3"/>
        <v>#VALUE!</v>
      </c>
    </row>
    <row r="125" spans="1:17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2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 t="shared" si="3"/>
        <v>#VALUE!</v>
      </c>
    </row>
    <row r="126" spans="1:17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2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 t="shared" si="3"/>
        <v>#VALUE!</v>
      </c>
    </row>
    <row r="127" spans="1:17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2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 t="shared" si="3"/>
        <v>#VALUE!</v>
      </c>
    </row>
    <row r="128" spans="1:17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2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 t="shared" si="3"/>
        <v>#VALUE!</v>
      </c>
    </row>
    <row r="129" spans="1:17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2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 t="shared" si="3"/>
        <v>#VALUE!</v>
      </c>
    </row>
    <row r="130" spans="1:17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 t="shared" si="3"/>
        <v>#VALUE!</v>
      </c>
    </row>
    <row r="131" spans="1:17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 t="shared" ref="Q131:Q194" si="5">O131+P131-M131</f>
        <v>#VALUE!</v>
      </c>
    </row>
    <row r="132" spans="1:17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 t="shared" si="5"/>
        <v>#VALUE!</v>
      </c>
    </row>
    <row r="133" spans="1:17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 t="shared" si="5"/>
        <v>#VALUE!</v>
      </c>
    </row>
    <row r="134" spans="1:17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 t="shared" si="5"/>
        <v>#VALUE!</v>
      </c>
    </row>
    <row r="135" spans="1:17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 t="shared" si="5"/>
        <v>#VALUE!</v>
      </c>
    </row>
    <row r="136" spans="1:17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 t="shared" si="5"/>
        <v>#VALUE!</v>
      </c>
    </row>
    <row r="137" spans="1:17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 t="shared" si="5"/>
        <v>#VALUE!</v>
      </c>
    </row>
    <row r="138" spans="1:17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 t="shared" si="5"/>
        <v>#VALUE!</v>
      </c>
    </row>
    <row r="139" spans="1:17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 t="shared" si="5"/>
        <v>#VALUE!</v>
      </c>
    </row>
    <row r="140" spans="1:17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 t="shared" si="5"/>
        <v>#VALUE!</v>
      </c>
    </row>
    <row r="141" spans="1:17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 t="shared" si="5"/>
        <v>#VALUE!</v>
      </c>
    </row>
    <row r="142" spans="1:17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 t="shared" si="5"/>
        <v>#VALUE!</v>
      </c>
    </row>
    <row r="143" spans="1:17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 t="shared" si="5"/>
        <v>#VALUE!</v>
      </c>
    </row>
    <row r="144" spans="1:17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 t="shared" si="5"/>
        <v>#VALUE!</v>
      </c>
    </row>
    <row r="145" spans="1:17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 t="shared" si="5"/>
        <v>#VALUE!</v>
      </c>
    </row>
    <row r="146" spans="1:17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 t="shared" si="5"/>
        <v>#VALUE!</v>
      </c>
    </row>
    <row r="147" spans="1:17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 t="shared" si="5"/>
        <v>#VALUE!</v>
      </c>
    </row>
    <row r="148" spans="1:17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 t="shared" si="5"/>
        <v>#VALUE!</v>
      </c>
    </row>
    <row r="149" spans="1:17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 t="shared" si="5"/>
        <v>#VALUE!</v>
      </c>
    </row>
    <row r="150" spans="1:17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 t="shared" si="5"/>
        <v>#VALUE!</v>
      </c>
    </row>
    <row r="151" spans="1:17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 t="shared" si="5"/>
        <v>#VALUE!</v>
      </c>
    </row>
    <row r="152" spans="1:17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 t="shared" si="5"/>
        <v>#VALUE!</v>
      </c>
    </row>
    <row r="153" spans="1:17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 t="shared" si="5"/>
        <v>#VALUE!</v>
      </c>
    </row>
    <row r="154" spans="1:17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 t="shared" si="5"/>
        <v>#VALUE!</v>
      </c>
    </row>
    <row r="155" spans="1:17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 t="shared" si="5"/>
        <v>#VALUE!</v>
      </c>
    </row>
    <row r="156" spans="1:17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 t="shared" si="5"/>
        <v>#VALUE!</v>
      </c>
    </row>
    <row r="157" spans="1:17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 t="shared" si="5"/>
        <v>#VALUE!</v>
      </c>
    </row>
    <row r="158" spans="1:17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 t="shared" si="5"/>
        <v>#VALUE!</v>
      </c>
    </row>
    <row r="159" spans="1:17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 t="shared" si="5"/>
        <v>#VALUE!</v>
      </c>
    </row>
    <row r="160" spans="1:17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 t="shared" si="5"/>
        <v>#VALUE!</v>
      </c>
    </row>
    <row r="161" spans="1:17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 t="shared" si="5"/>
        <v>#VALUE!</v>
      </c>
    </row>
    <row r="162" spans="1:17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 t="shared" si="5"/>
        <v>#VALUE!</v>
      </c>
    </row>
    <row r="163" spans="1:17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 t="shared" si="5"/>
        <v>#VALUE!</v>
      </c>
    </row>
    <row r="164" spans="1:17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 t="shared" si="5"/>
        <v>#VALUE!</v>
      </c>
    </row>
    <row r="165" spans="1:17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 t="shared" si="5"/>
        <v>#VALUE!</v>
      </c>
    </row>
    <row r="166" spans="1:17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 t="shared" si="5"/>
        <v>#VALUE!</v>
      </c>
    </row>
    <row r="167" spans="1:17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 t="shared" si="5"/>
        <v>#VALUE!</v>
      </c>
    </row>
    <row r="168" spans="1:17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 t="shared" si="5"/>
        <v>#VALUE!</v>
      </c>
    </row>
    <row r="169" spans="1:17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 t="shared" si="5"/>
        <v>#VALUE!</v>
      </c>
    </row>
    <row r="170" spans="1:17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 t="shared" si="5"/>
        <v>#VALUE!</v>
      </c>
    </row>
    <row r="171" spans="1:17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 t="shared" si="5"/>
        <v>#VALUE!</v>
      </c>
    </row>
    <row r="172" spans="1:17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 t="shared" si="5"/>
        <v>#VALUE!</v>
      </c>
    </row>
    <row r="173" spans="1:17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 t="shared" si="5"/>
        <v>#VALUE!</v>
      </c>
    </row>
    <row r="174" spans="1:17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 t="shared" si="5"/>
        <v>#VALUE!</v>
      </c>
    </row>
    <row r="175" spans="1:17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 t="shared" si="5"/>
        <v>#VALUE!</v>
      </c>
    </row>
    <row r="176" spans="1:17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 t="shared" si="5"/>
        <v>#VALUE!</v>
      </c>
    </row>
    <row r="177" spans="1:17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 t="shared" si="5"/>
        <v>#VALUE!</v>
      </c>
    </row>
    <row r="178" spans="1:17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 t="shared" si="5"/>
        <v>#VALUE!</v>
      </c>
    </row>
    <row r="179" spans="1:17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 t="shared" si="5"/>
        <v>#VALUE!</v>
      </c>
    </row>
    <row r="180" spans="1:17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 t="shared" si="5"/>
        <v>#VALUE!</v>
      </c>
    </row>
    <row r="181" spans="1:17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 t="shared" si="5"/>
        <v>#VALUE!</v>
      </c>
    </row>
    <row r="182" spans="1:17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 t="shared" si="5"/>
        <v>#VALUE!</v>
      </c>
    </row>
    <row r="183" spans="1:17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 t="shared" si="5"/>
        <v>#VALUE!</v>
      </c>
    </row>
    <row r="184" spans="1:17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 t="shared" si="5"/>
        <v>#VALUE!</v>
      </c>
    </row>
    <row r="185" spans="1:17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 t="shared" si="5"/>
        <v>#VALUE!</v>
      </c>
    </row>
    <row r="186" spans="1:17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 t="shared" si="5"/>
        <v>#VALUE!</v>
      </c>
    </row>
    <row r="187" spans="1:17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 t="shared" si="5"/>
        <v>#VALUE!</v>
      </c>
    </row>
    <row r="188" spans="1:17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 t="shared" si="5"/>
        <v>#VALUE!</v>
      </c>
    </row>
    <row r="189" spans="1:17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 t="shared" si="5"/>
        <v>#VALUE!</v>
      </c>
    </row>
    <row r="190" spans="1:17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 t="shared" si="5"/>
        <v>#VALUE!</v>
      </c>
    </row>
    <row r="191" spans="1:17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 t="shared" si="5"/>
        <v>#VALUE!</v>
      </c>
    </row>
    <row r="192" spans="1:17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 t="shared" si="5"/>
        <v>#VALUE!</v>
      </c>
    </row>
    <row r="193" spans="1:17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 t="shared" si="5"/>
        <v>#VALUE!</v>
      </c>
    </row>
    <row r="194" spans="1:17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6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 t="shared" si="5"/>
        <v>#VALUE!</v>
      </c>
    </row>
    <row r="195" spans="1:17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6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 t="shared" ref="Q195" si="7">O195+P195-M195</f>
        <v>#VALUE!</v>
      </c>
    </row>
    <row r="196" spans="1:17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6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</row>
    <row r="197" spans="1:17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6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</row>
    <row r="198" spans="1:17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6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</row>
    <row r="199" spans="1:17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6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</row>
    <row r="200" spans="1:17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6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</row>
    <row r="201" spans="1:17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6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</row>
    <row r="202" spans="1:17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6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</row>
    <row r="203" spans="1:17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6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</row>
    <row r="204" spans="1:17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6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</row>
    <row r="205" spans="1:17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6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</row>
    <row r="206" spans="1:17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6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</row>
    <row r="207" spans="1:17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6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</row>
    <row r="208" spans="1:17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6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</row>
    <row r="209" spans="1:16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6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</row>
    <row r="210" spans="1:16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6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</row>
    <row r="211" spans="1:16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6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</row>
    <row r="212" spans="1:16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6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</row>
    <row r="213" spans="1:16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6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</row>
    <row r="214" spans="1:16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6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</row>
    <row r="215" spans="1:16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6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</row>
    <row r="216" spans="1:16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6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</row>
    <row r="217" spans="1:16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6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</row>
    <row r="218" spans="1:16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6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</row>
    <row r="219" spans="1:16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6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</row>
    <row r="220" spans="1:16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6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</row>
    <row r="221" spans="1:16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6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</row>
    <row r="222" spans="1:16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6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</row>
    <row r="223" spans="1:16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6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</row>
    <row r="224" spans="1:16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6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</row>
    <row r="225" spans="1:16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6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</row>
    <row r="226" spans="1:16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6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</row>
    <row r="227" spans="1:16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6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</row>
    <row r="228" spans="1:16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6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</row>
    <row r="229" spans="1:16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6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</row>
    <row r="230" spans="1:16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6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</row>
    <row r="231" spans="1:16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6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</row>
    <row r="232" spans="1:16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6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</row>
    <row r="233" spans="1:16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6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</row>
    <row r="234" spans="1:16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6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</row>
    <row r="235" spans="1:16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6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</row>
    <row r="236" spans="1:16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6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</row>
    <row r="237" spans="1:16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6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</row>
    <row r="238" spans="1:16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6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</row>
    <row r="239" spans="1:16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6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</row>
    <row r="240" spans="1:16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6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</row>
    <row r="241" spans="1:16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6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</row>
    <row r="242" spans="1:16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6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</row>
    <row r="243" spans="1:16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6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</row>
    <row r="244" spans="1:16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6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</row>
    <row r="245" spans="1:16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6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</row>
    <row r="246" spans="1:16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6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</row>
    <row r="247" spans="1:16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6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</row>
    <row r="248" spans="1:16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6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</row>
    <row r="249" spans="1:16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6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</row>
    <row r="250" spans="1:16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6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</row>
    <row r="251" spans="1:16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6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</row>
    <row r="252" spans="1:16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6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</row>
    <row r="253" spans="1:16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6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</row>
    <row r="254" spans="1:16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6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</row>
    <row r="255" spans="1:16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6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</row>
    <row r="256" spans="1:16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6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</row>
    <row r="257" spans="1:16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6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</row>
    <row r="258" spans="1:16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8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</row>
    <row r="259" spans="1:16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8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</row>
    <row r="260" spans="1:16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8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</row>
    <row r="261" spans="1:16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8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</row>
    <row r="262" spans="1:16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8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</row>
    <row r="263" spans="1:16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8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</row>
    <row r="264" spans="1:16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8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</row>
    <row r="265" spans="1:16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8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</row>
    <row r="266" spans="1:16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8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</row>
    <row r="267" spans="1:16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8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</row>
    <row r="268" spans="1:16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8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</row>
    <row r="269" spans="1:16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8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</row>
    <row r="270" spans="1:16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8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</row>
    <row r="271" spans="1:16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8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</row>
    <row r="272" spans="1:16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8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</row>
    <row r="273" spans="1:16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8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</row>
    <row r="274" spans="1:16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8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</row>
    <row r="275" spans="1:16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8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</row>
    <row r="276" spans="1:16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8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</row>
    <row r="277" spans="1:16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8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</row>
    <row r="278" spans="1:16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8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</row>
    <row r="279" spans="1:16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8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</row>
    <row r="280" spans="1:16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8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</row>
    <row r="281" spans="1:16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8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</row>
    <row r="282" spans="1:16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8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</row>
    <row r="283" spans="1:16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8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</row>
    <row r="284" spans="1:16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8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</row>
    <row r="285" spans="1:16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8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</row>
    <row r="286" spans="1:16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8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</row>
    <row r="287" spans="1:16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8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</row>
    <row r="288" spans="1:16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8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</row>
    <row r="289" spans="1:16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8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</row>
    <row r="290" spans="1:16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8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</row>
    <row r="291" spans="1:16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8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</row>
    <row r="292" spans="1:16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8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</row>
    <row r="293" spans="1:16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8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</row>
    <row r="294" spans="1:16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8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</row>
    <row r="295" spans="1:16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8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</row>
    <row r="296" spans="1:16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8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</row>
    <row r="297" spans="1:16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8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</row>
    <row r="298" spans="1:16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8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</row>
    <row r="299" spans="1:16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8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</row>
    <row r="300" spans="1:16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8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</row>
    <row r="301" spans="1:16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8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</row>
    <row r="302" spans="1:16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8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</row>
    <row r="303" spans="1:16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8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</row>
    <row r="304" spans="1:16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8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</row>
    <row r="305" spans="1:16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8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</row>
    <row r="306" spans="1:16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8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</row>
    <row r="307" spans="1:16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8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</row>
    <row r="308" spans="1:16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8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</row>
    <row r="309" spans="1:16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8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</row>
    <row r="310" spans="1:16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8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</row>
    <row r="311" spans="1:16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8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</row>
    <row r="312" spans="1:16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8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</row>
    <row r="313" spans="1:16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8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</row>
    <row r="314" spans="1:16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8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</row>
    <row r="315" spans="1:16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8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</row>
    <row r="316" spans="1:16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8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</row>
    <row r="317" spans="1:16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8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</row>
    <row r="318" spans="1:16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8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</row>
    <row r="319" spans="1:16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8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</row>
    <row r="320" spans="1:16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8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</row>
    <row r="321" spans="1:16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8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</row>
    <row r="322" spans="1:16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9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</row>
    <row r="323" spans="1:16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9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</row>
    <row r="324" spans="1:16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9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</row>
    <row r="325" spans="1:16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9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</row>
    <row r="326" spans="1:16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9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</row>
    <row r="327" spans="1:16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9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</row>
    <row r="328" spans="1:16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9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</row>
    <row r="329" spans="1:16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9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</row>
    <row r="330" spans="1:16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9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</row>
    <row r="331" spans="1:16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9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</row>
    <row r="332" spans="1:16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9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</row>
    <row r="333" spans="1:16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9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</row>
    <row r="334" spans="1:16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9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</row>
    <row r="335" spans="1:16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9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</row>
    <row r="336" spans="1:16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9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</row>
    <row r="337" spans="1:16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9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</row>
    <row r="338" spans="1:16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9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</row>
    <row r="339" spans="1:16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9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</row>
    <row r="340" spans="1:16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9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</row>
    <row r="341" spans="1:16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9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</row>
    <row r="342" spans="1:16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9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</row>
    <row r="343" spans="1:16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9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</row>
    <row r="344" spans="1:16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9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</row>
    <row r="345" spans="1:16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9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</row>
    <row r="346" spans="1:16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9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</row>
    <row r="347" spans="1:16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9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</row>
    <row r="348" spans="1:16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9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</row>
    <row r="349" spans="1:16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9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</row>
    <row r="350" spans="1:16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9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</row>
    <row r="351" spans="1:16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9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</row>
    <row r="352" spans="1:16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9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</row>
    <row r="353" spans="1:16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9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</row>
    <row r="354" spans="1:16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9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</row>
    <row r="355" spans="1:16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9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</row>
    <row r="356" spans="1:16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9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</row>
    <row r="357" spans="1:16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9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</row>
    <row r="358" spans="1:16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9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</row>
    <row r="359" spans="1:16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9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</row>
    <row r="360" spans="1:16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9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</row>
    <row r="361" spans="1:16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9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</row>
    <row r="362" spans="1:16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9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</row>
    <row r="363" spans="1:16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9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</row>
    <row r="364" spans="1:16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9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</row>
    <row r="365" spans="1:16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9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</row>
    <row r="366" spans="1:16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9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</row>
    <row r="367" spans="1:16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9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</row>
    <row r="368" spans="1:16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9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</row>
    <row r="369" spans="1:16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9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</row>
    <row r="370" spans="1:16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9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</row>
    <row r="371" spans="1:16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9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</row>
    <row r="372" spans="1:16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9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</row>
    <row r="373" spans="1:16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9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</row>
    <row r="374" spans="1:16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9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</row>
    <row r="375" spans="1:16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9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</row>
    <row r="376" spans="1:16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9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</row>
    <row r="377" spans="1:16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9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</row>
    <row r="378" spans="1:16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9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</row>
    <row r="379" spans="1:16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9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</row>
    <row r="380" spans="1:16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9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</row>
    <row r="381" spans="1:16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9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</row>
    <row r="382" spans="1:16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9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</row>
    <row r="383" spans="1:16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9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</row>
    <row r="384" spans="1:16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9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</row>
    <row r="385" spans="1:16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9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</row>
    <row r="386" spans="1:16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10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6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10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6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10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6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10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6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10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6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10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6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10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6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10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6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10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6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10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6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10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6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10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6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10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6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10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6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10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10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10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10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10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10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10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10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10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10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10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10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10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10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10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10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10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10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10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10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10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10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10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10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10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10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10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10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10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10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10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10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10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10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10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10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10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10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10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10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10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10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10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10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10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10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10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10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10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10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11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11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11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11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11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11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11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11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11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11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11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11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11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11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11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11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11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11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11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11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11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11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11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11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11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11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11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11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11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11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11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11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11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11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11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11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11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11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11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11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11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11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11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11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11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11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11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11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11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11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11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11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11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11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11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11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11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11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11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11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11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11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11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11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2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2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2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2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2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2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2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2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2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2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2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2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2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2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2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2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2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2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2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2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2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2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2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2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2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2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2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2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2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2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2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2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2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2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2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2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2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2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2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2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2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2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2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2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2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2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2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2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2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2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2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2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2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2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2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2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2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2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2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2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2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2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2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2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3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3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3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3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3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3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3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3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3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3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3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3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3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3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3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3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3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3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3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3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3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3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3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3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3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3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3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3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3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3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3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3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3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3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3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3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3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3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3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3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3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3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3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3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3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3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3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3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3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3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3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3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3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3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3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3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3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3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3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3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3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3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3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3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4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4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4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4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4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4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4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4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4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4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4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4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4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4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4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4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4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4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4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4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4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4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4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4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4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4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4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4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4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4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4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4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4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4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4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4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4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4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4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4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4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4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4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4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4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4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4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4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4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4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4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4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4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4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4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4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4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4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4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4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4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4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4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4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5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5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5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5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5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5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5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5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5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5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5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5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5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5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5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5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5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5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5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5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5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5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5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5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5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5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5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5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5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5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5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5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5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5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5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5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5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5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5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5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5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5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5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5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5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5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5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5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5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5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5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5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5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5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5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5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5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5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5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5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5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5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5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5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6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6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6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6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6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6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6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6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6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6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6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6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6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6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6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6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6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6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6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6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6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6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6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6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6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6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6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6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6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6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6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6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6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6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6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6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6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6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6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6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6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6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6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6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6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6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6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6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6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6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6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6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6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6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6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6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6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6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6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6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6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6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6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6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7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7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7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7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7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7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7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7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7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7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7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7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7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7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7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7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7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7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7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7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7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7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7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7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7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7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7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7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7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7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7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7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7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7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7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7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7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7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7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7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7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7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7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7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7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7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7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7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7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7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7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7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7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7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7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7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7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7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7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7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7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7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7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7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8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8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8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8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8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8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8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8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8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8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8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8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8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8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8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8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8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8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8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8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8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8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8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8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8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8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8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8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8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8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8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8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8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8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8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8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8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8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8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8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8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8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8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8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8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8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8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8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8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8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8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8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8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8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8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8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8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8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8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8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8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8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8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8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9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9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9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9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9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9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9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9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9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9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9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9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9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9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9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9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9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9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9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9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9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9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9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9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9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9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9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9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9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9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9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9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9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9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9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9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9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9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O999">
    <sortCondition ref="H1:H999"/>
  </sortState>
  <conditionalFormatting sqref="A1:A1048576">
    <cfRule type="expression" dxfId="39" priority="48">
      <formula>(ISBLANK(A1)=FALSE)</formula>
    </cfRule>
  </conditionalFormatting>
  <conditionalFormatting sqref="O1:O1048576">
    <cfRule type="expression" dxfId="38" priority="4">
      <formula>O1&lt;M1</formula>
    </cfRule>
    <cfRule type="expression" dxfId="37" priority="9">
      <formula>O1&gt;=M1</formula>
    </cfRule>
  </conditionalFormatting>
  <conditionalFormatting sqref="P1:P1048576">
    <cfRule type="expression" dxfId="36" priority="3">
      <formula>(O1+P1)&lt;(M1)</formula>
    </cfRule>
    <cfRule type="expression" dxfId="35" priority="8">
      <formula>(O1+P1)&gt;=(M1)</formula>
    </cfRule>
  </conditionalFormatting>
  <conditionalFormatting sqref="Q1:Q1048576">
    <cfRule type="cellIs" dxfId="34" priority="1" operator="greaterThanOrEqual">
      <formula>0</formula>
    </cfRule>
    <cfRule type="cellIs" dxfId="33" priority="2" operator="lessThan">
      <formula>0</formula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9" r:id="rId8" display="https://www.mouser.ch/ProductDetail/708-RMCF1206FG2K00" xr:uid="{553C2665-3DE6-46D1-BA99-51F37FA154E3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F21" sqref="F21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185</v>
      </c>
      <c r="B1" s="2">
        <v>40</v>
      </c>
    </row>
    <row r="2" spans="1:2" ht="19.5" x14ac:dyDescent="0.3">
      <c r="A2" s="3" t="s">
        <v>186</v>
      </c>
      <c r="B2" s="4">
        <f>SUM(Stückliste!L2:L999)</f>
        <v>106.93914285714284</v>
      </c>
    </row>
    <row r="3" spans="1:2" ht="20.25" thickBot="1" x14ac:dyDescent="0.35">
      <c r="A3" s="5" t="str">
        <f>"Preis "&amp;$B$1&amp;" Boards:"</f>
        <v>Preis 40 Boards:</v>
      </c>
      <c r="B3" s="6">
        <f>SUM(Stückliste!N2:N999)</f>
        <v>4277.5657142857135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Q999"/>
  <sheetViews>
    <sheetView workbookViewId="0">
      <selection activeCell="A30" sqref="A30:XFD30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34" t="s">
        <v>187</v>
      </c>
    </row>
    <row r="2" spans="1:15" x14ac:dyDescent="0.25">
      <c r="A2" s="28" t="s">
        <v>188</v>
      </c>
      <c r="B2" s="28"/>
      <c r="C2" s="28"/>
      <c r="D2" s="19">
        <v>0</v>
      </c>
      <c r="E2" s="20" t="s">
        <v>129</v>
      </c>
      <c r="F2" s="19" t="s">
        <v>189</v>
      </c>
      <c r="G2" s="20">
        <v>1206</v>
      </c>
      <c r="H2" s="28" t="s">
        <v>62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188</v>
      </c>
      <c r="B3" s="32"/>
      <c r="C3" s="32"/>
      <c r="D3" s="8">
        <v>0</v>
      </c>
      <c r="E3" s="15" t="s">
        <v>132</v>
      </c>
      <c r="F3" s="16" t="s">
        <v>133</v>
      </c>
      <c r="G3" s="17" t="s">
        <v>134</v>
      </c>
      <c r="H3" s="32" t="s">
        <v>66</v>
      </c>
      <c r="I3" s="9" t="s">
        <v>190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191</v>
      </c>
      <c r="B4" s="32"/>
      <c r="C4" s="32"/>
      <c r="D4" s="8">
        <v>0</v>
      </c>
      <c r="E4" s="10" t="s">
        <v>192</v>
      </c>
      <c r="F4" s="13" t="s">
        <v>193</v>
      </c>
      <c r="G4" s="10" t="s">
        <v>194</v>
      </c>
      <c r="H4" s="32" t="s">
        <v>62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188</v>
      </c>
      <c r="B5" s="32"/>
      <c r="C5" s="32"/>
      <c r="D5" s="8">
        <v>0</v>
      </c>
      <c r="E5" s="10" t="s">
        <v>195</v>
      </c>
      <c r="F5" s="13" t="s">
        <v>196</v>
      </c>
      <c r="G5" s="10"/>
      <c r="H5" s="32" t="s">
        <v>62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197</v>
      </c>
      <c r="F6" s="8" t="s">
        <v>198</v>
      </c>
      <c r="G6" s="10" t="s">
        <v>199</v>
      </c>
      <c r="H6" s="32" t="s">
        <v>66</v>
      </c>
      <c r="I6" s="9" t="s">
        <v>200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188</v>
      </c>
      <c r="B7" s="32"/>
      <c r="C7" s="32"/>
      <c r="D7" s="8">
        <v>0</v>
      </c>
      <c r="E7" s="9" t="s">
        <v>201</v>
      </c>
      <c r="F7" s="13" t="s">
        <v>202</v>
      </c>
      <c r="G7" s="10" t="s">
        <v>203</v>
      </c>
      <c r="H7" s="32" t="s">
        <v>66</v>
      </c>
      <c r="I7" s="36" t="s">
        <v>204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205</v>
      </c>
      <c r="B8" s="32"/>
      <c r="C8" s="32"/>
      <c r="D8" s="8">
        <v>0</v>
      </c>
      <c r="E8" s="9" t="s">
        <v>206</v>
      </c>
      <c r="F8" s="13"/>
      <c r="G8" s="10"/>
      <c r="H8" s="32"/>
      <c r="I8" s="9"/>
      <c r="J8" s="33" t="s">
        <v>207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205</v>
      </c>
      <c r="B9" s="32"/>
      <c r="C9" s="32"/>
      <c r="D9" s="8">
        <v>0</v>
      </c>
      <c r="E9" s="9" t="s">
        <v>76</v>
      </c>
      <c r="F9" s="13" t="s">
        <v>208</v>
      </c>
      <c r="G9" s="10" t="s">
        <v>97</v>
      </c>
      <c r="H9" s="32" t="s">
        <v>66</v>
      </c>
      <c r="I9" s="9" t="s">
        <v>209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205</v>
      </c>
      <c r="B10" s="32"/>
      <c r="C10" s="32"/>
      <c r="D10" s="8">
        <v>0</v>
      </c>
      <c r="E10" s="9" t="s">
        <v>210</v>
      </c>
      <c r="F10" s="13"/>
      <c r="G10" s="10" t="s">
        <v>211</v>
      </c>
      <c r="H10" s="32" t="s">
        <v>66</v>
      </c>
      <c r="I10" s="9" t="s">
        <v>212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205</v>
      </c>
      <c r="B11" s="32"/>
      <c r="C11" s="32"/>
      <c r="D11" s="8">
        <v>0</v>
      </c>
      <c r="E11" s="9" t="s">
        <v>213</v>
      </c>
      <c r="F11" s="13" t="s">
        <v>214</v>
      </c>
      <c r="G11" s="10" t="s">
        <v>97</v>
      </c>
      <c r="H11" s="32" t="s">
        <v>54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205</v>
      </c>
      <c r="B12" s="32"/>
      <c r="C12" s="32"/>
      <c r="D12" s="8">
        <v>0</v>
      </c>
      <c r="E12" s="9" t="s">
        <v>215</v>
      </c>
      <c r="F12" s="13" t="s">
        <v>216</v>
      </c>
      <c r="G12" s="10"/>
      <c r="H12" s="32" t="s">
        <v>54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217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66</v>
      </c>
      <c r="I13" s="9" t="s">
        <v>218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40</v>
      </c>
      <c r="N13" s="29">
        <f>IF(OR(L13="",'Anzahl &amp; Preis'!$B$1=""),"",'Anzahl &amp; Preis'!$B$1*L13)</f>
        <v>11.799999999999999</v>
      </c>
      <c r="O13" s="10"/>
    </row>
    <row r="14" spans="1:15" x14ac:dyDescent="0.25">
      <c r="A14" s="32" t="s">
        <v>217</v>
      </c>
      <c r="B14" s="32"/>
      <c r="C14" s="32"/>
      <c r="D14" s="8">
        <v>3</v>
      </c>
      <c r="E14" s="9" t="s">
        <v>157</v>
      </c>
      <c r="F14" s="8" t="s">
        <v>219</v>
      </c>
      <c r="G14" s="10" t="s">
        <v>159</v>
      </c>
      <c r="H14" s="32" t="s">
        <v>66</v>
      </c>
      <c r="I14" s="9" t="s">
        <v>220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120</v>
      </c>
      <c r="N14" s="29">
        <f>IF(OR(L14="",'Anzahl &amp; Preis'!$B$1=""),"",'Anzahl &amp; Preis'!$B$1*L14)</f>
        <v>15</v>
      </c>
      <c r="O14" s="10" t="s">
        <v>221</v>
      </c>
    </row>
    <row r="15" spans="1:15" x14ac:dyDescent="0.25">
      <c r="A15" s="32" t="s">
        <v>217</v>
      </c>
      <c r="B15" s="32"/>
      <c r="C15" s="32"/>
      <c r="D15" s="8">
        <v>20</v>
      </c>
      <c r="E15" s="9" t="s">
        <v>142</v>
      </c>
      <c r="F15" s="8" t="s">
        <v>180</v>
      </c>
      <c r="G15" s="10" t="s">
        <v>97</v>
      </c>
      <c r="H15" s="32" t="s">
        <v>66</v>
      </c>
      <c r="I15" s="9" t="s">
        <v>222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800</v>
      </c>
      <c r="N15" s="29">
        <f>IF(OR(L15="",'Anzahl &amp; Preis'!$B$1=""),"",'Anzahl &amp; Preis'!$B$1*L15)</f>
        <v>8</v>
      </c>
      <c r="O15" s="10"/>
    </row>
    <row r="16" spans="1:15" x14ac:dyDescent="0.25">
      <c r="A16" s="32" t="s">
        <v>217</v>
      </c>
      <c r="B16" s="32"/>
      <c r="C16" s="32"/>
      <c r="D16" s="8">
        <v>1</v>
      </c>
      <c r="E16" s="9" t="s">
        <v>108</v>
      </c>
      <c r="F16" s="8" t="s">
        <v>223</v>
      </c>
      <c r="G16" s="10"/>
      <c r="H16" s="32" t="s">
        <v>54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35.159999999999997</v>
      </c>
      <c r="O16" s="10" t="s">
        <v>224</v>
      </c>
    </row>
    <row r="17" spans="1:17" x14ac:dyDescent="0.25">
      <c r="A17" s="32" t="s">
        <v>217</v>
      </c>
      <c r="B17" s="32"/>
      <c r="C17" s="32"/>
      <c r="D17" s="8">
        <v>4</v>
      </c>
      <c r="E17" s="9" t="s">
        <v>225</v>
      </c>
      <c r="F17" s="8" t="s">
        <v>226</v>
      </c>
      <c r="G17" s="10" t="s">
        <v>155</v>
      </c>
      <c r="H17" s="32" t="s">
        <v>66</v>
      </c>
      <c r="I17" s="9" t="s">
        <v>227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160</v>
      </c>
      <c r="N17" s="29">
        <f>IF(OR(L17="",'Anzahl &amp; Preis'!$B$1=""),"",'Anzahl &amp; Preis'!$B$1*L17)</f>
        <v>17.28</v>
      </c>
      <c r="O17" s="10"/>
    </row>
    <row r="18" spans="1:17" ht="15.75" thickBot="1" x14ac:dyDescent="0.3">
      <c r="A18" s="32" t="s">
        <v>217</v>
      </c>
      <c r="B18" s="32"/>
      <c r="C18" s="32"/>
      <c r="D18" s="8">
        <v>1</v>
      </c>
      <c r="E18" s="9" t="s">
        <v>33</v>
      </c>
      <c r="F18" s="8" t="s">
        <v>34</v>
      </c>
      <c r="G18" s="10" t="s">
        <v>35</v>
      </c>
      <c r="H18" s="32" t="s">
        <v>66</v>
      </c>
      <c r="I18" s="9" t="s">
        <v>228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40</v>
      </c>
      <c r="N18" s="29">
        <f>IF(OR(L18="",'Anzahl &amp; Preis'!$B$1=""),"",'Anzahl &amp; Preis'!$B$1*L18)</f>
        <v>662.8</v>
      </c>
      <c r="O18" s="10"/>
    </row>
    <row r="19" spans="1:17" x14ac:dyDescent="0.25">
      <c r="A19" s="28" t="s">
        <v>217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54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40</v>
      </c>
      <c r="N19" s="31">
        <f>IF(OR(L19="",'Anzahl &amp; Preis'!$B$1=""),"",'Anzahl &amp; Preis'!$B$1*L19)</f>
        <v>12.8</v>
      </c>
      <c r="O19" s="10" t="s">
        <v>229</v>
      </c>
    </row>
    <row r="20" spans="1:17" x14ac:dyDescent="0.25">
      <c r="A20" s="32" t="s">
        <v>217</v>
      </c>
      <c r="B20" s="32"/>
      <c r="C20" s="32"/>
      <c r="D20" s="8">
        <v>1</v>
      </c>
      <c r="E20" s="9" t="s">
        <v>68</v>
      </c>
      <c r="F20" s="8" t="s">
        <v>230</v>
      </c>
      <c r="G20" s="15" t="s">
        <v>70</v>
      </c>
      <c r="H20" s="32" t="s">
        <v>66</v>
      </c>
      <c r="I20" s="9" t="s">
        <v>231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40</v>
      </c>
      <c r="N20" s="29">
        <f>IF(OR(L20="",'Anzahl &amp; Preis'!$B$1=""),"",'Anzahl &amp; Preis'!$B$1*L20)</f>
        <v>64.800000000000011</v>
      </c>
      <c r="O20" s="10" t="s">
        <v>224</v>
      </c>
    </row>
    <row r="21" spans="1:17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66</v>
      </c>
      <c r="I21" s="9" t="s">
        <v>232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40</v>
      </c>
      <c r="N21" s="29">
        <f>IF(OR(L21="",'Anzahl &amp; Preis'!$B$1=""),"",'Anzahl &amp; Preis'!$B$1*L21)</f>
        <v>14.559999999999999</v>
      </c>
      <c r="O21" s="10"/>
      <c r="P21" s="9">
        <v>56</v>
      </c>
    </row>
    <row r="22" spans="1:17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7" x14ac:dyDescent="0.25">
      <c r="A23" s="32"/>
      <c r="B23" s="32"/>
      <c r="C23" s="32"/>
      <c r="D23" s="8">
        <v>1</v>
      </c>
      <c r="E23" s="9" t="s">
        <v>233</v>
      </c>
      <c r="F23" s="16" t="s">
        <v>126</v>
      </c>
      <c r="G23" s="17" t="s">
        <v>127</v>
      </c>
      <c r="H23" s="32" t="s">
        <v>66</v>
      </c>
      <c r="I23" s="9" t="s">
        <v>234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29.96</v>
      </c>
      <c r="O23" s="10" t="s">
        <v>235</v>
      </c>
      <c r="P23" s="9">
        <v>18</v>
      </c>
    </row>
    <row r="24" spans="1:17" x14ac:dyDescent="0.25">
      <c r="A24" s="32"/>
      <c r="B24" s="32"/>
      <c r="C24" s="32"/>
      <c r="D24" s="8">
        <v>20</v>
      </c>
      <c r="E24" s="9" t="s">
        <v>225</v>
      </c>
      <c r="F24" s="8" t="s">
        <v>226</v>
      </c>
      <c r="G24" s="10" t="s">
        <v>155</v>
      </c>
      <c r="H24" s="32" t="s">
        <v>66</v>
      </c>
      <c r="I24" t="s">
        <v>236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800</v>
      </c>
      <c r="N24" s="29">
        <f>IF(OR(L24="",'Anzahl &amp; Preis'!$B$1=""),"",'Anzahl &amp; Preis'!$B$1*L24)</f>
        <v>70.399999999999991</v>
      </c>
      <c r="O24" s="10" t="s">
        <v>235</v>
      </c>
      <c r="P24" s="9" t="s">
        <v>237</v>
      </c>
    </row>
    <row r="25" spans="1:17" x14ac:dyDescent="0.25">
      <c r="A25" s="32"/>
      <c r="B25" s="32"/>
      <c r="C25" s="32"/>
      <c r="D25" s="8">
        <v>1</v>
      </c>
      <c r="E25" s="9" t="s">
        <v>63</v>
      </c>
      <c r="F25" s="8" t="s">
        <v>64</v>
      </c>
      <c r="G25" s="10" t="s">
        <v>65</v>
      </c>
      <c r="H25" s="32" t="s">
        <v>62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31.28</v>
      </c>
      <c r="O25" s="10" t="s">
        <v>238</v>
      </c>
      <c r="P25" s="9">
        <v>4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66</v>
      </c>
      <c r="I26" s="9" t="s">
        <v>239</v>
      </c>
      <c r="J26" s="11"/>
      <c r="K26" s="12">
        <v>32.83</v>
      </c>
      <c r="L26" s="29">
        <f t="shared" ref="L26:L30" si="1">IF(OR(K26=0,D26=0),"",D26*K26)</f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>
        <v>8</v>
      </c>
      <c r="P26" s="9"/>
    </row>
    <row r="27" spans="1:17" ht="30" x14ac:dyDescent="0.25">
      <c r="A27" s="32"/>
      <c r="B27" s="32"/>
      <c r="C27" s="32"/>
      <c r="D27" s="8">
        <v>2</v>
      </c>
      <c r="E27" s="65" t="s">
        <v>132</v>
      </c>
      <c r="F27" s="16" t="s">
        <v>133</v>
      </c>
      <c r="G27" s="17" t="s">
        <v>134</v>
      </c>
      <c r="H27" s="32" t="s">
        <v>66</v>
      </c>
      <c r="I27" s="9" t="s">
        <v>240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80</v>
      </c>
      <c r="N27" s="29">
        <f>IF(OR(L27="",'Anzahl &amp; Preis'!$B$1=""),"",'Anzahl &amp; Preis'!$B$1*L27)</f>
        <v>168</v>
      </c>
      <c r="O27" s="9">
        <v>20</v>
      </c>
      <c r="P27" s="9"/>
    </row>
    <row r="28" spans="1:17" x14ac:dyDescent="0.25">
      <c r="A28" s="32"/>
      <c r="B28" s="32"/>
      <c r="C28" s="32"/>
      <c r="D28" s="8">
        <v>2</v>
      </c>
      <c r="E28" s="9" t="s">
        <v>142</v>
      </c>
      <c r="F28" s="13" t="s">
        <v>145</v>
      </c>
      <c r="G28" s="10" t="s">
        <v>97</v>
      </c>
      <c r="H28" s="32" t="s">
        <v>66</v>
      </c>
      <c r="I28" s="9" t="s">
        <v>241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80</v>
      </c>
      <c r="N28" s="29">
        <f>IF(OR(L28="",'Anzahl &amp; Preis'!$B$1=""),"",'Anzahl &amp; Preis'!$B$1*L28)</f>
        <v>2.48</v>
      </c>
      <c r="O28" s="9">
        <v>0</v>
      </c>
      <c r="P28" s="9"/>
    </row>
    <row r="29" spans="1:17" x14ac:dyDescent="0.25">
      <c r="A29" s="32"/>
      <c r="B29" s="32"/>
      <c r="C29" s="32"/>
      <c r="D29" s="8">
        <v>3</v>
      </c>
      <c r="E29" s="9" t="s">
        <v>147</v>
      </c>
      <c r="F29" s="8" t="s">
        <v>163</v>
      </c>
      <c r="G29" s="10" t="s">
        <v>97</v>
      </c>
      <c r="H29" s="32" t="s">
        <v>66</v>
      </c>
      <c r="I29" s="9" t="s">
        <v>242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120</v>
      </c>
      <c r="N29" s="29">
        <f>IF(OR(L29="",'Anzahl &amp; Preis'!$B$1=""),"",'Anzahl &amp; Preis'!$B$1*L29)</f>
        <v>4.8</v>
      </c>
      <c r="O29" s="9">
        <v>10</v>
      </c>
      <c r="P29" s="9"/>
    </row>
    <row r="30" spans="1:17" x14ac:dyDescent="0.25">
      <c r="A30" s="32"/>
      <c r="B30" s="32"/>
      <c r="C30" s="32"/>
      <c r="D30" s="8">
        <v>20</v>
      </c>
      <c r="E30" s="9" t="s">
        <v>142</v>
      </c>
      <c r="F30" s="61" t="s">
        <v>180</v>
      </c>
      <c r="G30" s="10" t="s">
        <v>97</v>
      </c>
      <c r="H30" s="32" t="s">
        <v>66</v>
      </c>
      <c r="I30" t="s">
        <v>243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800</v>
      </c>
      <c r="N30" s="29">
        <f>IF(OR(L30="",'Anzahl &amp; Preis'!$B$1=""),"",'Anzahl &amp; Preis'!$B$1*L30)</f>
        <v>8.7999999999999989</v>
      </c>
      <c r="O30" s="36">
        <v>100</v>
      </c>
      <c r="P30" s="9">
        <v>1500</v>
      </c>
      <c r="Q30" s="59">
        <f t="shared" ref="Q30" si="2">O30+P30-M30</f>
        <v>800</v>
      </c>
    </row>
    <row r="31" spans="1:17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7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5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5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5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5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5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5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5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5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5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5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5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5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5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5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5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5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5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5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5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5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5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5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5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5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5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5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5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5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5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5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5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5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5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5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5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5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5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5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5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5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5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5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5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5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5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5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5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5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5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5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5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5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5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5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5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5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5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5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5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5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5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5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5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5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6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6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6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6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6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6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6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6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6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6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6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6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6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6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6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6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6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6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6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6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6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6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6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6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6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6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6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6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6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6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6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6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6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6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6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6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6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6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6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6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6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6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6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6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6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6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6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6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6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6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6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6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6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6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6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6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6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6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6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6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6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6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6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6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8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8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8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8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8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8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8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8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8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8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8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8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8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8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8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8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8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8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8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8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8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8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8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8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8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8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8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8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8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8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8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8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8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8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8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8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8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8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8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8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8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8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8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8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8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8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8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8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8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8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8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8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8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8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8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8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8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8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8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8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8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8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8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8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9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9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9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9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9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9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9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9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9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9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9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9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9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9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9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9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9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9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9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9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9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9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9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9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9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9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9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9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9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9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9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9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9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9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9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9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9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9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9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9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9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9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9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9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9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9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9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9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9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9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9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9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9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9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9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9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9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9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9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9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9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9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9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9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0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0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0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0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0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0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0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0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0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0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0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0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0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0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0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0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0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0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0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0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0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0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0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0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0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0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0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0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0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0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0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0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0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0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0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0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0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0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0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0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0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0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0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0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0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0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0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0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0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0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0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0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0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0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0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0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0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0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0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0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0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0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0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0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1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1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1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1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1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1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1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1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1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1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1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1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1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1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1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1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1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1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1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1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1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1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1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1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1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1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1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1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1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1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1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1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1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1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1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1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1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1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1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1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1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1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1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1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1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1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1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1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1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1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1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1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1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1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1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1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1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1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1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1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1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1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1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1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2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2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2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2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2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2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2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2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2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2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2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2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2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2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2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2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2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2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2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2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2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2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2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2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2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2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2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2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2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2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2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2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2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2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2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2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2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2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2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2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2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2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2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2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2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2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2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2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2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2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2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2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2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2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2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2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2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2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2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2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2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2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2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2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3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3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3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3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3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3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3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3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3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3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3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3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3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3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3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3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3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3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3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3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3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3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3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3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3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3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3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3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3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3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3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3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3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3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3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3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3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3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3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3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3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3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3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3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3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3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3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3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3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3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3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3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3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3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3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3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3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3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3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3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3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3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3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3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4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4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4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4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4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4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4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4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4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4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4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4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4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4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4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4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4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4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4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4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4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4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4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4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4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4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4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4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4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4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4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4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4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4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4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4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4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4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4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4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4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4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4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4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4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4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4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4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4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4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4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4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4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4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4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4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4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4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4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4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4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4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4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4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5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5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5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5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5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5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5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5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5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5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5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5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5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5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5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5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5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5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5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5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5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5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5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5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5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5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5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5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5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5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5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5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5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5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5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5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5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5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5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5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5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5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5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5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5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5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5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5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5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5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5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5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5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5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5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5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5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5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5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5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5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5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5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5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6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6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6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6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6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6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6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6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6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6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6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6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6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6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6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6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6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6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6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6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6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6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6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6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6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6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6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6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6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6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6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6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6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6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6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6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6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6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6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6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6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6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6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6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6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6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6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6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6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6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6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6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6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6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6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6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6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6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6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6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6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6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6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6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7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7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7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7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7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7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7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7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7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7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7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7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7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7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7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7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7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7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7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7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7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7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7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7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7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7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7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7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7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7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7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7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7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7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7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7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7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7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32" priority="48">
      <formula>(ISBLANK(A21)=FALSE)</formula>
    </cfRule>
  </conditionalFormatting>
  <conditionalFormatting sqref="A23:A30">
    <cfRule type="expression" dxfId="31" priority="7">
      <formula>(ISBLANK(A23)=FALSE)</formula>
    </cfRule>
  </conditionalFormatting>
  <conditionalFormatting sqref="A2:B20">
    <cfRule type="expression" dxfId="30" priority="54">
      <formula>(ISBLANK(A2)=FALSE)</formula>
    </cfRule>
  </conditionalFormatting>
  <conditionalFormatting sqref="A22:B22 A31:B999">
    <cfRule type="expression" dxfId="29" priority="84">
      <formula>(ISBLANK(A22)=FALSE)</formula>
    </cfRule>
  </conditionalFormatting>
  <conditionalFormatting sqref="O2:O20">
    <cfRule type="notContainsText" dxfId="28" priority="52" operator="notContains" text="ok">
      <formula>ISERROR(SEARCH("ok",O2))</formula>
    </cfRule>
    <cfRule type="containsText" dxfId="27" priority="53" operator="containsText" text="ok">
      <formula>NOT(ISERROR(SEARCH("ok",O2)))</formula>
    </cfRule>
  </conditionalFormatting>
  <conditionalFormatting sqref="O21">
    <cfRule type="expression" dxfId="26" priority="49">
      <formula>""</formula>
    </cfRule>
    <cfRule type="containsText" dxfId="25" priority="50" operator="containsText" text="ok">
      <formula>NOT(ISERROR(SEARCH("ok",O21)))</formula>
    </cfRule>
    <cfRule type="notContainsText" dxfId="24" priority="51" operator="notContains" text="ok">
      <formula>ISERROR(SEARCH("ok",O21))</formula>
    </cfRule>
  </conditionalFormatting>
  <conditionalFormatting sqref="O22 O31:O999">
    <cfRule type="notContainsText" dxfId="23" priority="82" operator="notContains" text="ok">
      <formula>ISERROR(SEARCH("ok",O22))</formula>
    </cfRule>
    <cfRule type="containsText" dxfId="22" priority="83" operator="containsText" text="ok">
      <formula>NOT(ISERROR(SEARCH("ok",O22)))</formula>
    </cfRule>
  </conditionalFormatting>
  <conditionalFormatting sqref="O23:O25">
    <cfRule type="expression" dxfId="21" priority="31">
      <formula>""</formula>
    </cfRule>
    <cfRule type="containsText" dxfId="20" priority="32" operator="containsText" text="ok">
      <formula>NOT(ISERROR(SEARCH("ok",O23)))</formula>
    </cfRule>
    <cfRule type="notContainsText" dxfId="19" priority="33" operator="notContains" text="ok">
      <formula>ISERROR(SEARCH("ok",O23))</formula>
    </cfRule>
  </conditionalFormatting>
  <conditionalFormatting sqref="O26:O30">
    <cfRule type="expression" dxfId="18" priority="4">
      <formula>O26&lt;M26</formula>
    </cfRule>
    <cfRule type="expression" dxfId="17" priority="6">
      <formula>O26&gt;=M26</formula>
    </cfRule>
  </conditionalFormatting>
  <conditionalFormatting sqref="P21">
    <cfRule type="expression" dxfId="16" priority="46">
      <formula>P21&lt;M21</formula>
    </cfRule>
    <cfRule type="expression" dxfId="15" priority="47">
      <formula>P21&gt;=M21</formula>
    </cfRule>
  </conditionalFormatting>
  <conditionalFormatting sqref="P23:P25">
    <cfRule type="expression" dxfId="14" priority="28">
      <formula>P23&lt;M23</formula>
    </cfRule>
    <cfRule type="expression" dxfId="13" priority="29">
      <formula>P23&gt;=M23</formula>
    </cfRule>
  </conditionalFormatting>
  <conditionalFormatting sqref="P26:P30">
    <cfRule type="expression" dxfId="12" priority="3">
      <formula>(O26+P26)&lt;(M26)</formula>
    </cfRule>
    <cfRule type="expression" dxfId="11" priority="5">
      <formula>(O26+P26)&gt;=(M26)</formula>
    </cfRule>
  </conditionalFormatting>
  <conditionalFormatting sqref="Q30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244</v>
      </c>
      <c r="E1" s="38" t="s">
        <v>245</v>
      </c>
      <c r="F1" s="38" t="s">
        <v>246</v>
      </c>
      <c r="G1" s="38" t="s">
        <v>247</v>
      </c>
      <c r="H1" s="38" t="s">
        <v>248</v>
      </c>
      <c r="I1" s="38" t="s">
        <v>249</v>
      </c>
      <c r="J1" s="38" t="s">
        <v>250</v>
      </c>
      <c r="K1" s="38" t="s">
        <v>251</v>
      </c>
      <c r="L1" s="38" t="s">
        <v>252</v>
      </c>
      <c r="M1" s="38" t="s">
        <v>253</v>
      </c>
      <c r="N1" s="38" t="s">
        <v>254</v>
      </c>
      <c r="O1" s="38" t="s">
        <v>255</v>
      </c>
      <c r="P1" s="38" t="s">
        <v>256</v>
      </c>
      <c r="Q1" s="38" t="s">
        <v>257</v>
      </c>
      <c r="R1" s="38" t="s">
        <v>258</v>
      </c>
      <c r="S1" s="38" t="s">
        <v>259</v>
      </c>
      <c r="T1" s="38" t="s">
        <v>260</v>
      </c>
      <c r="U1" s="38" t="s">
        <v>261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33</v>
      </c>
      <c r="C3" s="40" t="s">
        <v>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108</v>
      </c>
      <c r="C7" s="40" t="s">
        <v>109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63</v>
      </c>
      <c r="C8" s="40" t="s">
        <v>64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233</v>
      </c>
      <c r="C11" s="43" t="s">
        <v>126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153</v>
      </c>
      <c r="C13" s="40" t="s">
        <v>154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225</v>
      </c>
      <c r="C14" s="40" t="s">
        <v>226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171</v>
      </c>
      <c r="C15" s="40" t="s">
        <v>172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262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263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264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264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264</v>
      </c>
      <c r="B23" s="52" t="s">
        <v>263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265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265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265</v>
      </c>
      <c r="B27" s="52" t="s">
        <v>263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8" priority="3" operator="lessThan">
      <formula>$A17</formula>
    </cfRule>
    <cfRule type="cellIs" dxfId="7" priority="4" operator="greaterThan">
      <formula>$A17</formula>
    </cfRule>
    <cfRule type="cellIs" dxfId="6" priority="5" operator="equal">
      <formula>$A17</formula>
    </cfRule>
  </conditionalFormatting>
  <conditionalFormatting sqref="D2:U18">
    <cfRule type="cellIs" dxfId="5" priority="6" operator="lessThan">
      <formula>$A2</formula>
    </cfRule>
    <cfRule type="cellIs" dxfId="4" priority="7" operator="greaterThan">
      <formula>$A2</formula>
    </cfRule>
    <cfRule type="cellIs" dxfId="3" priority="8" operator="equal">
      <formula>$A2</formula>
    </cfRule>
  </conditionalFormatting>
  <conditionalFormatting sqref="D23:U23">
    <cfRule type="cellIs" dxfId="2" priority="2" operator="greaterThan">
      <formula>7</formula>
    </cfRule>
  </conditionalFormatting>
  <conditionalFormatting sqref="D27:U27">
    <cfRule type="cellIs" dxfId="1" priority="1" operator="greaterThan">
      <formula>7</formula>
    </cfRule>
  </conditionalFormatting>
  <conditionalFormatting sqref="E3 K3:S3">
    <cfRule type="cellIs" dxfId="0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2024-07-19T11:20:30Z</dcterms:modified>
  <cp:category/>
  <cp:contentStatus/>
</cp:coreProperties>
</file>