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shra14\Downloads\"/>
    </mc:Choice>
  </mc:AlternateContent>
  <xr:revisionPtr revIDLastSave="0" documentId="13_ncr:1000001_{B4BC9B48-C376-734A-BD9F-E86659010BE0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MF Portfolio" sheetId="8" r:id="rId1"/>
    <sheet name="bank" sheetId="1" r:id="rId2"/>
    <sheet name="investment" sheetId="2" r:id="rId3"/>
    <sheet name="MF" sheetId="5" r:id="rId4"/>
    <sheet name="PF" sheetId="7" r:id="rId5"/>
  </sheets>
  <definedNames>
    <definedName name="_xlnm._FilterDatabase" localSheetId="1" hidden="1">bank!$A$1:$H$2356</definedName>
    <definedName name="_xlnm._FilterDatabase" localSheetId="2">investment!$C:$G</definedName>
    <definedName name="_xlnm._FilterDatabase" localSheetId="3" hidden="1">MF!$A$1:$L$81</definedName>
    <definedName name="_FilterDatabase_0" localSheetId="1">bank!$A$1:$H$1287</definedName>
    <definedName name="_FilterDatabase_0" localSheetId="2">investment!$A$1:$G$3</definedName>
    <definedName name="_FilterDatabase_0_0" localSheetId="1">bank!$A$1:$H$1210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C3" i="8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3" i="8"/>
  <c r="F9" i="8"/>
  <c r="F10" i="8"/>
  <c r="F11" i="8"/>
  <c r="F12" i="8"/>
  <c r="F13" i="8"/>
  <c r="F14" i="8"/>
  <c r="F15" i="8"/>
  <c r="F16" i="8"/>
  <c r="F17" i="8"/>
  <c r="F18" i="8"/>
  <c r="F19" i="8"/>
  <c r="F8" i="8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2" i="5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357" i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9" i="5"/>
  <c r="A80" i="5"/>
  <c r="A81" i="5"/>
  <c r="A76" i="5"/>
  <c r="A77" i="5"/>
  <c r="A78" i="5"/>
  <c r="A73" i="5"/>
  <c r="A74" i="5"/>
  <c r="A75" i="5"/>
  <c r="A70" i="5"/>
  <c r="A71" i="5"/>
  <c r="A72" i="5"/>
  <c r="A2" i="5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7" i="2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6" i="2"/>
  <c r="A5" i="2"/>
  <c r="A4" i="2"/>
  <c r="A3" i="2"/>
  <c r="A2" i="2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3" i="8"/>
  <c r="D3" i="8"/>
</calcChain>
</file>

<file path=xl/sharedStrings.xml><?xml version="1.0" encoding="utf-8"?>
<sst xmlns="http://schemas.openxmlformats.org/spreadsheetml/2006/main" count="7782" uniqueCount="3323">
  <si>
    <t>Month</t>
  </si>
  <si>
    <t>Date</t>
  </si>
  <si>
    <t>Bank</t>
  </si>
  <si>
    <t>Narration</t>
  </si>
  <si>
    <t>Chq./Ref.No.</t>
  </si>
  <si>
    <t>Withdrawal Amt.</t>
  </si>
  <si>
    <t>Deposit Amt.</t>
  </si>
  <si>
    <t>Closing Balance</t>
  </si>
  <si>
    <t>ICICI</t>
  </si>
  <si>
    <t>BY CASH CASHUPL</t>
  </si>
  <si>
    <t>-</t>
  </si>
  <si>
    <t>By Cash :45000 ANW-Chrgs :225 S-Tax :28</t>
  </si>
  <si>
    <t>By Cash :30000 ANW-Chrgs :150 S-Tax :19</t>
  </si>
  <si>
    <t>CHGS on AnyWhere/CASH UPLD</t>
  </si>
  <si>
    <t>ATM/CASH WDL/20080426205546/0</t>
  </si>
  <si>
    <t>ATM/CASH WDL/20080507192333/0</t>
  </si>
  <si>
    <t>IIN/www.irctc.c/20080508103500/0</t>
  </si>
  <si>
    <t>SURCHARGE OF TXN DT: 8/5/2008</t>
  </si>
  <si>
    <t>ATM/CASH WDL/20080529172152/0</t>
  </si>
  <si>
    <t>BIL/000063685627/IRCTC INDIAN RAILWAY/0050377780</t>
  </si>
  <si>
    <t>BIL/000063790111/Sahil/NSP</t>
  </si>
  <si>
    <t>IIN/www.irctc.c/20080601131503/0</t>
  </si>
  <si>
    <t>IRCTC CHGS  5/31/2008 63685627</t>
  </si>
  <si>
    <t>Reversal of surcharge dt  1/6/</t>
  </si>
  <si>
    <t>BIL/000064352268/IRCTC INDIAN RAILWAY/0051040132</t>
  </si>
  <si>
    <t>ATM/CASH WDL/20080605172214/0</t>
  </si>
  <si>
    <t>IRCTC REFUND - PRN  0050377780</t>
  </si>
  <si>
    <t>IRCTC CHGS  6/5/2008 64352268</t>
  </si>
  <si>
    <t>ATM/CASH WDL/20080625083701/0</t>
  </si>
  <si>
    <t>BIL/000069068786/IRCTC INDIAN RAILWAY/0057490041</t>
  </si>
  <si>
    <t>DCARDFEE15046611JUL08-JUN09+ST</t>
  </si>
  <si>
    <t>BIL/000069188108/IRCTC INDIAN RAILWAY/0057694903</t>
  </si>
  <si>
    <t>IRCTC CHGS  7/22/2008 69068786</t>
  </si>
  <si>
    <t>TRFR TO:DD-SELF</t>
  </si>
  <si>
    <t>844150</t>
  </si>
  <si>
    <t>ATM/CASH WDL/25-07-08/10:10:53/0</t>
  </si>
  <si>
    <t>IRCTC CHGS  7/24/2008 69188108</t>
  </si>
  <si>
    <t>498027 001201028017</t>
  </si>
  <si>
    <t>ATM/CASH WDL/11-08-08/19:40:47/0</t>
  </si>
  <si>
    <t>ATM/CASH WDL/15-08-08/19:35:05/0</t>
  </si>
  <si>
    <t>631501510377:Int.Pd:01-03-2008 to 31-08-2008</t>
  </si>
  <si>
    <t>ATM/CASH WDL/05-09-08/18:07:50/0</t>
  </si>
  <si>
    <t>ATM/CASH WDL/08-09-08/17:58:37/0</t>
  </si>
  <si>
    <t>ATM/CASH WDL/21-09-08/15:40:11/0</t>
  </si>
  <si>
    <t>By Cash</t>
  </si>
  <si>
    <t>ATM/CASH WDL/25-09-08/15:17:26/0</t>
  </si>
  <si>
    <t>IIN/www.irctc.c/20080926115059/0</t>
  </si>
  <si>
    <t>IIN/www.irctc.c/20080927095216/0</t>
  </si>
  <si>
    <t>ATM/CASH WDL/03-10-08/17:30:54/0</t>
  </si>
  <si>
    <t>IIN/www.irctc.c/20081004201226/0</t>
  </si>
  <si>
    <t>IIN/www.irctc.c/20081004201742/0</t>
  </si>
  <si>
    <t>BIL/000077508767/INDIAIDEAS.COM LTD/AIRTEL</t>
  </si>
  <si>
    <t>ATM/CASH WDL/18-10-08/18:52:22/0</t>
  </si>
  <si>
    <t>IIN/www.irctc.c/20081105073135/2</t>
  </si>
  <si>
    <t>SR85420143 Drcard reissue chgs</t>
  </si>
  <si>
    <t>DCARDFEE15009144NOV08-OCT09+ST</t>
  </si>
  <si>
    <t>BIL/000082703444/IRCTC INDIAN RAILWAY/0078622774</t>
  </si>
  <si>
    <t>SURCHARGE OF TXN DT26/09/2008</t>
  </si>
  <si>
    <t>SURCHARGE OF TXN DT27/09/2008</t>
  </si>
  <si>
    <t>IRCTC CHGS  11/25/2008 8270344</t>
  </si>
  <si>
    <t>sucharge of txn dt 04/10/2008</t>
  </si>
  <si>
    <t>BIL/000085115492/IRCTC INDIAN RAILWAY/0082081371</t>
  </si>
  <si>
    <t>IRCTC CHGS  12/15/2008 8511549</t>
  </si>
  <si>
    <t>TRFR TO:DD ISSUED</t>
  </si>
  <si>
    <t>643646</t>
  </si>
  <si>
    <t>ATM/CASH WDL/30-12-08/20:23:58/0</t>
  </si>
  <si>
    <t>BIL/000088035376/INDIAIDEAS.COM LTD/AIRTEL</t>
  </si>
  <si>
    <t>ATM/CASH WDL/12-01-09/19:44:21/0</t>
  </si>
  <si>
    <t>ATM/CASH WDL/16-01-09/16:25:25/0</t>
  </si>
  <si>
    <t>ATM/CASH WDL/24-01-09/11:56:40/0</t>
  </si>
  <si>
    <t>BIL/000089729339/IRCTC INDIAN RAILWAY/0089996360</t>
  </si>
  <si>
    <t>IRCTC CHGS  01/26/2009 8972933</t>
  </si>
  <si>
    <t>SURCHARGE OF TXN DT 5/11/2008</t>
  </si>
  <si>
    <t>IRCTC REFUND - PRN  0089996360</t>
  </si>
  <si>
    <t>ATM/CASH WDL/05-02-09/15:48:33/0</t>
  </si>
  <si>
    <t>ATM/CASH WDL/07-02-09/16:18:27/0</t>
  </si>
  <si>
    <t>ATM/CASH WDL/10-02-09/14:00:47/0</t>
  </si>
  <si>
    <t>ATM/CASH WDL/11-02-09/22:35:27/0</t>
  </si>
  <si>
    <t>ATM/CASH WDL/19-02-09/19:27:13/0</t>
  </si>
  <si>
    <t>631501510377:Int.Pd:01-09-2008 to 28-02-2009</t>
  </si>
  <si>
    <t>ATM/CASH WDL/04-03-09/16:22:29/0</t>
  </si>
  <si>
    <t>ATM/CASH WDL/10-03-09/18:38:48/0</t>
  </si>
  <si>
    <t>BIL/000095743260/INDIAIDEAS.COM LTD/AIRTEL</t>
  </si>
  <si>
    <t>ATM/CASH WDL/26-03-09/15:11:09/0</t>
  </si>
  <si>
    <t>ATM/CASH WDL/05-04-09/16:26:37/0</t>
  </si>
  <si>
    <t>BIL/000098938260/INDIAIDEAS.COM LTD/AIRTEL_MICI904</t>
  </si>
  <si>
    <t>BIL/000098940297/IRCTC INDIAN RAILWAY/0106648735</t>
  </si>
  <si>
    <t>IRCTC CHGS 04/07/2009 98940297</t>
  </si>
  <si>
    <t>ATM/CASH WDL/13-04-09/18:40:16/0</t>
  </si>
  <si>
    <t>ATM/CASH WDL/19-04-09/18:39:09/0</t>
  </si>
  <si>
    <t>ATM/CASH WDL/28-04-09/18:47:39/0</t>
  </si>
  <si>
    <t>ATM/CASH WDL/28-04-09/18:48:45/0</t>
  </si>
  <si>
    <t>BIL/000101657288/IRCTC INDIAN RAILWAY/0111769286</t>
  </si>
  <si>
    <t>IRCTC REFUND - PRN  0106648735</t>
  </si>
  <si>
    <t>IRCTC CHGS 05/01/09 101657288</t>
  </si>
  <si>
    <t>ATM/CASH WDL/17-05-09/16:56:33/0</t>
  </si>
  <si>
    <t>BIL/000104083615/IRCTC INDIAN RAILWAY/0115779444</t>
  </si>
  <si>
    <t>IRCTC CHGS 5/20/2009 104083615</t>
  </si>
  <si>
    <t>IRCTC REFUND - PRN  0111769286</t>
  </si>
  <si>
    <t>ICICI CRD CRD</t>
  </si>
  <si>
    <t>643648</t>
  </si>
  <si>
    <t>BIL/000115774203/C.C.AVENUES/IND-AUM-8349</t>
  </si>
  <si>
    <t>BIL/000116473315/C.C.AVENUES/IND-AUU-6676</t>
  </si>
  <si>
    <t>BIL/000116478241/IRCTC INDIAN RAILWAY/0137037908</t>
  </si>
  <si>
    <t>IRCTC CHGS 8/19/2009 116478241</t>
  </si>
  <si>
    <t>631501510377:Int.Pd:01-03-2009 to 31-08-2009</t>
  </si>
  <si>
    <t>ATM/CASH WDL/20-10-09/10:46:12/0</t>
  </si>
  <si>
    <t>AMITY UNIVERSITY U 673752 ALB</t>
  </si>
  <si>
    <t>DCARDFEE15009144NOV09-OCT10+ST</t>
  </si>
  <si>
    <t>ATM/CASH WDL/19-12-09/19:17:17/0</t>
  </si>
  <si>
    <t>631501510377:Int.Pd:01-09-2009 to 28-02-2010</t>
  </si>
  <si>
    <t>631501510377:Int.Pd:01-03-2010 to 31-03-2010</t>
  </si>
  <si>
    <t>631501510377:Int.Pd:01-04-2010 to 31-08-2010</t>
  </si>
  <si>
    <t>425276 HDF</t>
  </si>
  <si>
    <t>BIL/000179876314/SHAREKHAN LIMITED WE/5688283</t>
  </si>
  <si>
    <t>SHAREKHAN LTD</t>
  </si>
  <si>
    <t>643650</t>
  </si>
  <si>
    <t>BIL/000183067007/SHAREKHAN LIMITED WE/5746471</t>
  </si>
  <si>
    <t>CMS/000024145417/COAL INDIA IPO REFUND</t>
  </si>
  <si>
    <t>FLAMINGO PHARMA LT 985549 SBI</t>
  </si>
  <si>
    <t>FLAMINGO PHARMA LT 984982 SBI</t>
  </si>
  <si>
    <t>BIL/000187644312/SHAREKHAN LIMITED WE/5856057</t>
  </si>
  <si>
    <t>DCARDFEE15009144NOV10-OCT11+ST</t>
  </si>
  <si>
    <t>VPS/RELIANCE FR/20101218212607/0</t>
  </si>
  <si>
    <t>ATM/CASH WDL/20-01-11/11:32:03/0</t>
  </si>
  <si>
    <t>ECS ECS-CR-Coal India Li / mited, 593747</t>
  </si>
  <si>
    <t>Salary Transfer for the period</t>
  </si>
  <si>
    <t>631501510377:Int.Pd:01-09-2010 to 28-02-2011</t>
  </si>
  <si>
    <t>ATM/CASH WDL/05-03-11/13:55:15/0</t>
  </si>
  <si>
    <t>ATM/CASH WDL/05-03-11/13:56:43/0</t>
  </si>
  <si>
    <t>ATM/CASH WDL/20-03-11/10:46:53/0</t>
  </si>
  <si>
    <t>ATM/CASH WDL/25-03-11/07:42:53/0</t>
  </si>
  <si>
    <t>ATM/CASH WDL/01-04-11/07:34:33/1</t>
  </si>
  <si>
    <t>NFS/CASH WDL/01-04-11/23:23:04/1</t>
  </si>
  <si>
    <t>NFS/CASH WDL/03-04-11/20:14:57/0</t>
  </si>
  <si>
    <t>ATM/CASH WDL/10-04-11/20:54:52/0</t>
  </si>
  <si>
    <t>ATM/CASH WDL/16-04-11/19:28:42/0</t>
  </si>
  <si>
    <t>ATM/CASH WDL/18-04-11/20:27:02/0</t>
  </si>
  <si>
    <t>HIMALAYA</t>
  </si>
  <si>
    <t>HDFC</t>
  </si>
  <si>
    <t>NWD-5264190128314761   -BANGALORE</t>
  </si>
  <si>
    <t>0000000000002335</t>
  </si>
  <si>
    <t>BIL/000229063673/SHAREKHAN LIMITED WE/6642471</t>
  </si>
  <si>
    <t>ATW-5264190128314761   - PEENYA</t>
  </si>
  <si>
    <t>0000000000002222</t>
  </si>
  <si>
    <t>BIL/000234192980/WWW.REDBUS.IN/6101535</t>
  </si>
  <si>
    <t>0000000000008704</t>
  </si>
  <si>
    <t>0000000000004030</t>
  </si>
  <si>
    <t>0000000000002267</t>
  </si>
  <si>
    <t>5222779/PILANISOFT - REDBUS</t>
  </si>
  <si>
    <t>0000000706200301</t>
  </si>
  <si>
    <t>POS 5264190128314761    SHOW OFF DEBIT C</t>
  </si>
  <si>
    <t>0000000000530826</t>
  </si>
  <si>
    <t>ECS JYOTI STRUCTURES LTD / JYO/DI/N23463</t>
  </si>
  <si>
    <t>BIL/000242410293/SHAREKHAN LIMITED WE/6816881</t>
  </si>
  <si>
    <t>ECS USHA MARTIN LIMITED / 0000000034741</t>
  </si>
  <si>
    <t>ECS TPIL &amp; FS Transporta / 0000054569038</t>
  </si>
  <si>
    <t>NFS/CASH WDL/11-08-11/21:55:40/0</t>
  </si>
  <si>
    <t>ECS POLARIS / 1540338</t>
  </si>
  <si>
    <t>ECS Kalyani Steels Limit / 33637</t>
  </si>
  <si>
    <t>VPS/TRINETHRA S/20110827173910/0</t>
  </si>
  <si>
    <t>ATM/CASH WDL/30-08-11/20:30:49/0</t>
  </si>
  <si>
    <t>631501510377:Int.Pd:01-03-2011 to 31-08-2011</t>
  </si>
  <si>
    <t>VPS/BRAND FACTO/20110903203114/0</t>
  </si>
  <si>
    <t>POS 5264190128314761    RELIANCE FRESH L</t>
  </si>
  <si>
    <t>0000000000100168</t>
  </si>
  <si>
    <t>NFS/CASH WDL/04-09-11/20:11:59/0</t>
  </si>
  <si>
    <t>NFS/CASH WDL/09-09-11/08:41:44/0</t>
  </si>
  <si>
    <t>VPS/RELIANCE FR/20110914184233/0</t>
  </si>
  <si>
    <t>NFS/CASH WDL/17-09-11/16:44:00/0</t>
  </si>
  <si>
    <t>VPS/TRINETHRA S/20110917172828/0</t>
  </si>
  <si>
    <t>ECS TPUnity Infraproject / 0000055975440</t>
  </si>
  <si>
    <t>0000000000008083</t>
  </si>
  <si>
    <t>NWD-5264190128314761   -NSOL RESP</t>
  </si>
  <si>
    <t>CREDIT INTEREST CAPITALIZED</t>
  </si>
  <si>
    <t>000000000000000</t>
  </si>
  <si>
    <t>POS 5264190128314761    BRAND FACTORY PO</t>
  </si>
  <si>
    <t>0000000000001190</t>
  </si>
  <si>
    <t>NFS/CASH WDL/04-10-11/20:12:42/0</t>
  </si>
  <si>
    <t>NFS/CASH WDL/10-10-11/20:04:22/0</t>
  </si>
  <si>
    <t>NFS/CASH WDL/10-10-11/20:05:08/0</t>
  </si>
  <si>
    <t>NFS/CASH WDL/16-10-11</t>
  </si>
  <si>
    <t>IPS/RELIANCE   /20111016184527/0</t>
  </si>
  <si>
    <t>VPS/RELIANCE DI/20111022185924/0</t>
  </si>
  <si>
    <t>6697638/PILANISOFT - REDBUS</t>
  </si>
  <si>
    <t>0000001026085304</t>
  </si>
  <si>
    <t>NFS/CASH WDL/29-10-11</t>
  </si>
  <si>
    <t>VIN/TATA DOCOMO/20111106093949/0</t>
  </si>
  <si>
    <t>VIN/TATA DOCOMO/20111122205312/0</t>
  </si>
  <si>
    <t>POS 5264190128314761    HIMALAYA HERBAL</t>
  </si>
  <si>
    <t>0000000000022636</t>
  </si>
  <si>
    <t>DCARDFEE5009144NOV11-OCT12ST10</t>
  </si>
  <si>
    <t>NFS/CASH WDL/26-11-11</t>
  </si>
  <si>
    <t>VIN/TATA DOCOMO/20111127193816/0</t>
  </si>
  <si>
    <t>VIN/TATA DOCOMO/20111203113809/0</t>
  </si>
  <si>
    <t>VIN/TATA DOCOMO/20111210233457/0</t>
  </si>
  <si>
    <t>NFS/CASH WDL/11-12-11</t>
  </si>
  <si>
    <t>NFS/CASH WDL/14-12-11</t>
  </si>
  <si>
    <t>NFS/CASH WDL/18-12-11</t>
  </si>
  <si>
    <t>VIN/TATA DOCOMO/20111224085718/0</t>
  </si>
  <si>
    <t>NFS/CASH WDL/31-12-11</t>
  </si>
  <si>
    <t>NFS/CASH WDL/08-01-12</t>
  </si>
  <si>
    <t>NFS/CASH WDL/22-01-12</t>
  </si>
  <si>
    <t>NFS/CASH WDL/03-02-12</t>
  </si>
  <si>
    <t>IPS/RELIANCE   /20120203185839/0</t>
  </si>
  <si>
    <t>VPS/BRAND FACTO/20120205193604/0</t>
  </si>
  <si>
    <t>NFS/CASH WDL/07-02-12</t>
  </si>
  <si>
    <t>VPS/BIG BAZZAR /20120212201703/0</t>
  </si>
  <si>
    <t>NFS/CASH WDL/14-02-12</t>
  </si>
  <si>
    <t>ECS POLARIS FINAN / 1642214</t>
  </si>
  <si>
    <t>ATM/CASH WDL/18-02-12/18:26:48/0</t>
  </si>
  <si>
    <t>VIN/TATA DOCOMO/20120226183113/0</t>
  </si>
  <si>
    <t>CHQ DEP-MICR CLG-RICHMOND ROAD -</t>
  </si>
  <si>
    <t>0000000000255770</t>
  </si>
  <si>
    <t>SALARY BRITANNIA INDUSTRIES LTD</t>
  </si>
  <si>
    <t>ATW-5264190128314761   -KODIHALLI II</t>
  </si>
  <si>
    <t>0000000000002628</t>
  </si>
  <si>
    <t>631501510377:Int.Pd:01-09-2011 to 29-02-2012</t>
  </si>
  <si>
    <t>ATW-5264190128314761   -A'PORT RD-BLR</t>
  </si>
  <si>
    <t>0000000000002226</t>
  </si>
  <si>
    <t>POS 5264190128314761    TATADOCOMO BILLD</t>
  </si>
  <si>
    <t>0000207159321447</t>
  </si>
  <si>
    <t>NFS/CASH WDL/11-03-12</t>
  </si>
  <si>
    <t>NEFT DR-0425HF1207200049-SWASTIK MISHRA</t>
  </si>
  <si>
    <t>00000ICIC0006315</t>
  </si>
  <si>
    <t>NEFT-0425HF1207200049-SWASTIK MISHRA</t>
  </si>
  <si>
    <t>0000000000005463</t>
  </si>
  <si>
    <t>NEFT-AXISI12079000898-HITESH B CHAUHAN</t>
  </si>
  <si>
    <t>TRF TO FD no. 631514037129</t>
  </si>
  <si>
    <t>TRF TO FD no. 631514037130</t>
  </si>
  <si>
    <t>ATM/CASH WDL/23-03-12/17:20:40/0</t>
  </si>
  <si>
    <t>ATM/CASH WDL/26-03-12/19:01:31/0</t>
  </si>
  <si>
    <t>VIN/TATA DOCOMO/20120329211256/0</t>
  </si>
  <si>
    <t>VPS/THE NOBLE H/20120401181616/0</t>
  </si>
  <si>
    <t>ATW-5264190128314761   -AIRPORT ROAD</t>
  </si>
  <si>
    <t>0000000000000132</t>
  </si>
  <si>
    <t>NEFT CHGS INCL ST &amp; CESS 120312</t>
  </si>
  <si>
    <t>ATM/CASH WDL/06-04-12/19:03:36/0</t>
  </si>
  <si>
    <t>NEFT-AXISI12100010298-HITESH B CHAUHAN</t>
  </si>
  <si>
    <t>ATM/CASH WDL/13-04-12/19:01:27/0</t>
  </si>
  <si>
    <t>POS 5264190128314761    BRAND FACTORY MA</t>
  </si>
  <si>
    <t>0000000000210164</t>
  </si>
  <si>
    <t>0000211337494438</t>
  </si>
  <si>
    <t>BIL/000313200400/SEEMA/NSP</t>
  </si>
  <si>
    <t>ATW-5264190128314761   -BANGALORE BR</t>
  </si>
  <si>
    <t>0000000000004163</t>
  </si>
  <si>
    <t>BIL/000315383013/SEEMA/NSP</t>
  </si>
  <si>
    <t>IIN/CCAvenue.co/20120505182858/0</t>
  </si>
  <si>
    <t>0000000000008048</t>
  </si>
  <si>
    <t>NEFT-SBINH12129926649-EMPLOYEE PROVIDENT FUND ORGA</t>
  </si>
  <si>
    <t>NEFT-SBINH12129927958-EMPLOYEE PROVIDENT FUND ORGA</t>
  </si>
  <si>
    <t>VPS/TRINETHRA -/20120516192146/0</t>
  </si>
  <si>
    <t>0000214048283113</t>
  </si>
  <si>
    <t>0000214051447707</t>
  </si>
  <si>
    <t>0000000000000181</t>
  </si>
  <si>
    <t>0000000000000620</t>
  </si>
  <si>
    <t>0000000000002639</t>
  </si>
  <si>
    <t>0000000000004434</t>
  </si>
  <si>
    <t>0000000000004435</t>
  </si>
  <si>
    <t>0000215962023157</t>
  </si>
  <si>
    <t>ATM/CASH WDL/15-06-12/19:55:18/0</t>
  </si>
  <si>
    <t>0000216884022447</t>
  </si>
  <si>
    <t>0000216903542794</t>
  </si>
  <si>
    <t>0000000000005961</t>
  </si>
  <si>
    <t>NWD-5264190128314761   -   KARNATAKA</t>
  </si>
  <si>
    <t>0000217413978656</t>
  </si>
  <si>
    <t>0000217614978766</t>
  </si>
  <si>
    <t>POS 5264190128314761    AIRCEL-BILLDESK</t>
  </si>
  <si>
    <t>0000000000338824</t>
  </si>
  <si>
    <t>0000000000007214</t>
  </si>
  <si>
    <t>0000000000007215</t>
  </si>
  <si>
    <t>ATW-5264190128314761   -A'PORT RD</t>
  </si>
  <si>
    <t>0000000000007216</t>
  </si>
  <si>
    <t>NFS/CASH WDL/01-07-12</t>
  </si>
  <si>
    <t>NFS/CASH WDL/06-07-12</t>
  </si>
  <si>
    <t>POS 5264190128314761    FLEMINGO HOSPITA</t>
  </si>
  <si>
    <t>0000000000820956</t>
  </si>
  <si>
    <t>0000219213232954</t>
  </si>
  <si>
    <t>POS 5264190128314761    MAKEMYTRIP INDIA</t>
  </si>
  <si>
    <t>0000000000789250</t>
  </si>
  <si>
    <t>NWD-5264190128314761   -BENGALURU</t>
  </si>
  <si>
    <t>0000000000007421</t>
  </si>
  <si>
    <t>0000000000001196</t>
  </si>
  <si>
    <t>POS 5264190128314761    RELIANCE TRENDS,</t>
  </si>
  <si>
    <t>0000000000000675</t>
  </si>
  <si>
    <t>0000000000004771</t>
  </si>
  <si>
    <t>POS 5264190128314761    TRINETHRA -AIRPO</t>
  </si>
  <si>
    <t>0000000000541013</t>
  </si>
  <si>
    <t>0000000000008209</t>
  </si>
  <si>
    <t>0000000000000253</t>
  </si>
  <si>
    <t>0000221385627851</t>
  </si>
  <si>
    <t>0000000000002413</t>
  </si>
  <si>
    <t>ECS JYOTI STRUCTURES LTD / JYO/DI/N26600</t>
  </si>
  <si>
    <t>0000000000003298</t>
  </si>
  <si>
    <t>POS 5264190128314761    SPICE RETAIL POS</t>
  </si>
  <si>
    <t>0000000000000990</t>
  </si>
  <si>
    <t>POS 5264190128314761    CINNAMON KITCHEN</t>
  </si>
  <si>
    <t>0000000000002030</t>
  </si>
  <si>
    <t>0000000000000199</t>
  </si>
  <si>
    <t>POS 5264190128314761    MADURI GRAND DEB</t>
  </si>
  <si>
    <t>0000000000410423</t>
  </si>
  <si>
    <t>ECS Kalyani Steels Limit / 38132</t>
  </si>
  <si>
    <t>0000222396103366</t>
  </si>
  <si>
    <t>0000000000260946</t>
  </si>
  <si>
    <t>ECS TPIL &amp; FS Transporta / 0000072377155</t>
  </si>
  <si>
    <t>EAW-5264190128314761   -BANGALORE</t>
  </si>
  <si>
    <t>0000000000008462</t>
  </si>
  <si>
    <t>0000000000002412</t>
  </si>
  <si>
    <t>0000000000005936</t>
  </si>
  <si>
    <t>0000223762615661</t>
  </si>
  <si>
    <t>POS 5264190128314761    BARISTA DEBIT CA</t>
  </si>
  <si>
    <t>0000000000560638</t>
  </si>
  <si>
    <t>0000000000005457</t>
  </si>
  <si>
    <t>0000000000007271</t>
  </si>
  <si>
    <t>631501510377:Int.Pd:01-03-2012 to 31-08-2012</t>
  </si>
  <si>
    <t>0000000000005382</t>
  </si>
  <si>
    <t>0000000000008869</t>
  </si>
  <si>
    <t>0000000000008984</t>
  </si>
  <si>
    <t>0000225186582519</t>
  </si>
  <si>
    <t>TRFR FROM:RATNESH MISHRA</t>
  </si>
  <si>
    <t>0000000000450637</t>
  </si>
  <si>
    <t>EAW-5264190128314761   -NGALORE</t>
  </si>
  <si>
    <t>0000225917581042</t>
  </si>
  <si>
    <t>0000000000006716</t>
  </si>
  <si>
    <t>IFFCO TOKIO GEN INS CO LTD</t>
  </si>
  <si>
    <t>643654</t>
  </si>
  <si>
    <t>ECS TPUnity Infraproject / 0000073946137</t>
  </si>
  <si>
    <t>0000227351938742</t>
  </si>
  <si>
    <t>0000000000330093</t>
  </si>
  <si>
    <t>0000000000340539</t>
  </si>
  <si>
    <t>0000000000008495</t>
  </si>
  <si>
    <t>POS 5264190128314761    NILGIRIS DEBIT C</t>
  </si>
  <si>
    <t>0000000000151007</t>
  </si>
  <si>
    <t>0000000000003353</t>
  </si>
  <si>
    <t>0000000000180158</t>
  </si>
  <si>
    <t>0000228247696544</t>
  </si>
  <si>
    <t>0000000000330194</t>
  </si>
  <si>
    <t>0000229003058453</t>
  </si>
  <si>
    <t>NEFT-SBINH12291063757-Mr  SWASTIK  MISHRA</t>
  </si>
  <si>
    <t>0000000000490731</t>
  </si>
  <si>
    <t>0000000000005835</t>
  </si>
  <si>
    <t>POS 5264190128314761    MANIPAL HEALTH E</t>
  </si>
  <si>
    <t>0000000000350168</t>
  </si>
  <si>
    <t>POS 5264190128314761    MANIPAL HOSPITAL</t>
  </si>
  <si>
    <t>0000000000550265</t>
  </si>
  <si>
    <t>0000230015794733</t>
  </si>
  <si>
    <t>NWD-5264190128314761   -KODAGU</t>
  </si>
  <si>
    <t>0000000000009579</t>
  </si>
  <si>
    <t>SALARY  BRITANNIA INDUSTRIES LTD</t>
  </si>
  <si>
    <t>0000000000450356</t>
  </si>
  <si>
    <t>BIL/000368811797/SEEMA/NSP</t>
  </si>
  <si>
    <t>0000000000210398</t>
  </si>
  <si>
    <t>EAW-5264190128314761   - BANGALORE</t>
  </si>
  <si>
    <t>0000230606196350</t>
  </si>
  <si>
    <t>0000000000007552</t>
  </si>
  <si>
    <t>0000000000005616</t>
  </si>
  <si>
    <t>ATM/CASH WDL/05-11-12/18:00:12/0</t>
  </si>
  <si>
    <t>0000000000007615</t>
  </si>
  <si>
    <t>POS 5264190128314761    THE NOBLE HOUSE</t>
  </si>
  <si>
    <t>0000000000001266</t>
  </si>
  <si>
    <t>POS 5264190128314761    AIRCEL_BD DEBIT</t>
  </si>
  <si>
    <t>0000000000127390</t>
  </si>
  <si>
    <t>0000000000000579</t>
  </si>
  <si>
    <t>DCARDFEE9144NOV12-OCT13ST12.24</t>
  </si>
  <si>
    <t>POS 5264190128314761    FINE AND FRESH P</t>
  </si>
  <si>
    <t>0000000000006925</t>
  </si>
  <si>
    <t>0000000000000718</t>
  </si>
  <si>
    <t>0000000000001620</t>
  </si>
  <si>
    <t>0000000001910897</t>
  </si>
  <si>
    <t>PNB HOUSING FINANCE LTD</t>
  </si>
  <si>
    <t>66497</t>
  </si>
  <si>
    <t>0000000000002023</t>
  </si>
  <si>
    <t>0000000000002609</t>
  </si>
  <si>
    <t>ECS POLARIS FINAN / 1744567</t>
  </si>
  <si>
    <t>0000000000003273</t>
  </si>
  <si>
    <t>BIL/000382804917/SHAREKHAN LIMITED WE/945580</t>
  </si>
  <si>
    <t>0000000000003771</t>
  </si>
  <si>
    <t>POS 5264190128314761    BATA INDIA, POS</t>
  </si>
  <si>
    <t>0000000000003870</t>
  </si>
  <si>
    <t>POS 5264190128314761    FAME BANGALORE D</t>
  </si>
  <si>
    <t>0000000000280944</t>
  </si>
  <si>
    <t>0000000000005040</t>
  </si>
  <si>
    <t>NEFT-CITIN12227368192-SHAREKHAN LTD  WEB AC</t>
  </si>
  <si>
    <t>0000000000005092</t>
  </si>
  <si>
    <t>66498</t>
  </si>
  <si>
    <t>704662 SYB</t>
  </si>
  <si>
    <t>POS 5264190128314761    TATA DOCOMO CDMA</t>
  </si>
  <si>
    <t>0000000000934228</t>
  </si>
  <si>
    <t>0000000002760949</t>
  </si>
  <si>
    <t>0000000000008070</t>
  </si>
  <si>
    <t>0000000000451205</t>
  </si>
  <si>
    <t>0000000000008057</t>
  </si>
  <si>
    <t>NWD-5264190128314761   -  KARNATAKA</t>
  </si>
  <si>
    <t>0000300514790841</t>
  </si>
  <si>
    <t>0000000000511736</t>
  </si>
  <si>
    <t>0000000000007246</t>
  </si>
  <si>
    <t>NEFT DR-0425F13009000005-SWAPNIL MISHRA</t>
  </si>
  <si>
    <t>00000KKBK0000669</t>
  </si>
  <si>
    <t>ATW-5264190128314761   -JPNGR B'LORE</t>
  </si>
  <si>
    <t>0000000000007388</t>
  </si>
  <si>
    <t>0000000000779837</t>
  </si>
  <si>
    <t>0000000000082396</t>
  </si>
  <si>
    <t>0000000000297118</t>
  </si>
  <si>
    <t>NEFT DR-0425F13013000005-SWAPNIL MISHRA</t>
  </si>
  <si>
    <t>0000000000008583</t>
  </si>
  <si>
    <t>0000000000009038</t>
  </si>
  <si>
    <t>POS 5264190128314761 RVSL DT - 10/01/13</t>
  </si>
  <si>
    <t>POS 5264190128314761 DT-10/01/13</t>
  </si>
  <si>
    <t>0000301914790807</t>
  </si>
  <si>
    <t>NEFT DR-0425F13021000002-SWAPNIL MISHRA</t>
  </si>
  <si>
    <t>0000000000002497</t>
  </si>
  <si>
    <t>0000000000450832</t>
  </si>
  <si>
    <t>0000000000001687</t>
  </si>
  <si>
    <t>0000000000000673</t>
  </si>
  <si>
    <t>0000000000000897</t>
  </si>
  <si>
    <t>0000000000470234</t>
  </si>
  <si>
    <t>0000000004262946</t>
  </si>
  <si>
    <t>PNB HFL</t>
  </si>
  <si>
    <t>66499</t>
  </si>
  <si>
    <t>0000000000896605</t>
  </si>
  <si>
    <t>0000000000001813</t>
  </si>
  <si>
    <t>0000000000001814</t>
  </si>
  <si>
    <t>0000000000003351</t>
  </si>
  <si>
    <t>0000304014790562</t>
  </si>
  <si>
    <t>704667 SYB</t>
  </si>
  <si>
    <t>POS 5264190128314761    BHAGINI OUR VILL</t>
  </si>
  <si>
    <t>0000000000290214</t>
  </si>
  <si>
    <t>66500</t>
  </si>
  <si>
    <t>ECS AUROBINDOPHARMA / 2449926</t>
  </si>
  <si>
    <t>0000000005587125</t>
  </si>
  <si>
    <t>POS 5264190128314761    BHAGINI  PALACE.</t>
  </si>
  <si>
    <t>0000000000300167</t>
  </si>
  <si>
    <t>631501510377:Int.Pd:01-09-2012 to 28-02-2013</t>
  </si>
  <si>
    <t>NEFT CHGS INCL ST &amp; CESS 090113</t>
  </si>
  <si>
    <t>POS 5264190128314761    WWW.REDBUS.IN DE</t>
  </si>
  <si>
    <t>0000000000862318</t>
  </si>
  <si>
    <t>0000000000865623</t>
  </si>
  <si>
    <t>NEFT CHGS INCL ST &amp; CESS 130113</t>
  </si>
  <si>
    <t>NEFT CHGS INCL ST &amp; CESS 210113</t>
  </si>
  <si>
    <t>ECS/2021486964/TP PNB Housing</t>
  </si>
  <si>
    <t>710031 SYB</t>
  </si>
  <si>
    <t>0000000006848288</t>
  </si>
  <si>
    <t>0000000000210655</t>
  </si>
  <si>
    <t>POS 5264190128314761    SPENCERS RETAIL</t>
  </si>
  <si>
    <t>0000000000585876</t>
  </si>
  <si>
    <t>0000000000001658</t>
  </si>
  <si>
    <t>0000000000404204</t>
  </si>
  <si>
    <t>ECS/2022467435/TP PNB Housing</t>
  </si>
  <si>
    <t>0000000000003613</t>
  </si>
  <si>
    <t>POS 5264190128314761    TECH PROFUSE PVT</t>
  </si>
  <si>
    <t>0000000000382150</t>
  </si>
  <si>
    <t>0000000000510057</t>
  </si>
  <si>
    <t>0000000000001672</t>
  </si>
  <si>
    <t>710041 SYB</t>
  </si>
  <si>
    <t>0000000000502397</t>
  </si>
  <si>
    <t>NWD-5264190128314761   -YEMMALUR</t>
  </si>
  <si>
    <t>0000311813786729</t>
  </si>
  <si>
    <t>NEFT CR-01540412928968-BRITANNIA INDUSTR</t>
  </si>
  <si>
    <t>00000ABNA0100310</t>
  </si>
  <si>
    <t>0000000000002816</t>
  </si>
  <si>
    <t>0000000000421602</t>
  </si>
  <si>
    <t>0000000000003755</t>
  </si>
  <si>
    <t>0000000000000555</t>
  </si>
  <si>
    <t>NWD-5264190128314761   -ANGALORE    K</t>
  </si>
  <si>
    <t>0000000000008321</t>
  </si>
  <si>
    <t>ECS/2023711253/TP PNB Housing</t>
  </si>
  <si>
    <t>0000000000565589</t>
  </si>
  <si>
    <t>NFS/CASH WDL/14-05-13</t>
  </si>
  <si>
    <t>710045 SYB</t>
  </si>
  <si>
    <t>0000000000390235</t>
  </si>
  <si>
    <t>0000000000008459</t>
  </si>
  <si>
    <t>0000000000004479</t>
  </si>
  <si>
    <t>0000000000460214</t>
  </si>
  <si>
    <t>POS 5264190128314761    KFC DODSAL DEBIT</t>
  </si>
  <si>
    <t>0000000000420494</t>
  </si>
  <si>
    <t>0000000000008557</t>
  </si>
  <si>
    <t>ATW-5264190128314761   -KODIHALLI OFF</t>
  </si>
  <si>
    <t>0000000000009007</t>
  </si>
  <si>
    <t>0000000000004744</t>
  </si>
  <si>
    <t>NEFT CR-01540416272139-BRITANNIA INDUSTR</t>
  </si>
  <si>
    <t>0000000000009442</t>
  </si>
  <si>
    <t>0000000000004942</t>
  </si>
  <si>
    <t>0000000000009898</t>
  </si>
  <si>
    <t>0000000000008350</t>
  </si>
  <si>
    <t>0000000000270255</t>
  </si>
  <si>
    <t>0000000000005207</t>
  </si>
  <si>
    <t>0000000000104483</t>
  </si>
  <si>
    <t>POS 5264190128314761    AIR INDIA LIMITE</t>
  </si>
  <si>
    <t>0000000000453007</t>
  </si>
  <si>
    <t>0000000000665114</t>
  </si>
  <si>
    <t>ATW-5264190128314761-BANGALORE BR</t>
  </si>
  <si>
    <t>0000000000001170</t>
  </si>
  <si>
    <t>ECS/2024704924/TP PNB Housing</t>
  </si>
  <si>
    <t>POS 5264190128314761 NILGIRIS POS DEBIT</t>
  </si>
  <si>
    <t>0000000000040157</t>
  </si>
  <si>
    <t>ATW-5264190128314761-A'PORT RD,BLR</t>
  </si>
  <si>
    <t>0000000000000485</t>
  </si>
  <si>
    <t>0000000000003348</t>
  </si>
  <si>
    <t>ATW-5264190128314761-AIRPORT ROAD</t>
  </si>
  <si>
    <t>0000000000005449</t>
  </si>
  <si>
    <t>NEFT CR-ABNA0100310-BRITANNIA INDUSTRIES LTD.-SWASTIK MISHRA-01540419232100</t>
  </si>
  <si>
    <t>0001540419232100</t>
  </si>
  <si>
    <t>POS 5264190128314761 FINE AND FRESH POS DEBIT</t>
  </si>
  <si>
    <t>0000000000001703</t>
  </si>
  <si>
    <t>0000000000002309</t>
  </si>
  <si>
    <t>0000000000007227</t>
  </si>
  <si>
    <t>POS 5264190128314761 BRANDFACT(FUTURE POS DEBIT</t>
  </si>
  <si>
    <t>0000000000591113</t>
  </si>
  <si>
    <t>POS 5264190128314761 CHINLUNG BAR &amp; R POS DEBIT</t>
  </si>
  <si>
    <t>0000000000590189</t>
  </si>
  <si>
    <t>ECS/2025694862/TP PNB Housing</t>
  </si>
  <si>
    <t>0000000000005618</t>
  </si>
  <si>
    <t>0000000000003481</t>
  </si>
  <si>
    <t>NWD-5264190128314761-RAIPUR</t>
  </si>
  <si>
    <t>0000319415019324</t>
  </si>
  <si>
    <t>NFS/CASH WDL/13-07-13</t>
  </si>
  <si>
    <t>710048 SYB</t>
  </si>
  <si>
    <t>600004 HSBC</t>
  </si>
  <si>
    <t>0000000000590303</t>
  </si>
  <si>
    <t>POS 5264190128314761 TATA DOCOMO CDMA POS DEBIT</t>
  </si>
  <si>
    <t>0000000000530439</t>
  </si>
  <si>
    <t>ECS FBL DIV 2012-13 / 3600001166056</t>
  </si>
  <si>
    <t>NEFT CR-ABNA0100310-BRITANNIA INDUSTRIES LTD.-SALARY FOR JULY 2013-01540422711816</t>
  </si>
  <si>
    <t>0001540422711816</t>
  </si>
  <si>
    <t>0000000000005197</t>
  </si>
  <si>
    <t>ECS JYOTI STRUCTURES LTD / JYO/DI/N26679</t>
  </si>
  <si>
    <t>ECS TPUSHA MARTIN LIMITE / 0000084712254</t>
  </si>
  <si>
    <t>ECS Kalyani Steels Limit / 34452</t>
  </si>
  <si>
    <t>0000000000009446</t>
  </si>
  <si>
    <t>876276 SYB</t>
  </si>
  <si>
    <t>POS 5264190128314761 SUCHITHRA BIRIYA POS DEBIT</t>
  </si>
  <si>
    <t>0000000000008046</t>
  </si>
  <si>
    <t>NWD-5264190128314761-BANGALORE</t>
  </si>
  <si>
    <t>0000000000008494</t>
  </si>
  <si>
    <t>ECS AUROBINDO PHAR / 2546613</t>
  </si>
  <si>
    <t>ECS/2026794896/TP PNB Housing</t>
  </si>
  <si>
    <t>ECS TPIL &amp; FS Transporta / 0000085268331</t>
  </si>
  <si>
    <t>0000000000006621</t>
  </si>
  <si>
    <t>POS 5264190128314761 SPENCERS RETAIL POS DEBIT</t>
  </si>
  <si>
    <t>0000000000278618</t>
  </si>
  <si>
    <t>POS 5264190128314761 TANGERINE FOOD - POS DEBIT</t>
  </si>
  <si>
    <t>0000000000210650</t>
  </si>
  <si>
    <t>0000000000851264</t>
  </si>
  <si>
    <t>0000000000001819</t>
  </si>
  <si>
    <t>SMSChgsMay13-Jun13+Stax1.1</t>
  </si>
  <si>
    <t>0000000000007628</t>
  </si>
  <si>
    <t>POS 5264190128314761 WWW.REDBUS.IN POS DEBIT</t>
  </si>
  <si>
    <t>0000000000683690</t>
  </si>
  <si>
    <t>POS 5264190128314761 KFC STORE TOTAL POS DEBIT</t>
  </si>
  <si>
    <t>0000000000578156</t>
  </si>
  <si>
    <t>ECS POLARIS FINAN / 1842874</t>
  </si>
  <si>
    <t>POS 5264190128314761 PIZZA HUT DODSAL POS DEBIT</t>
  </si>
  <si>
    <t>0000000000280241</t>
  </si>
  <si>
    <t>NEFT CR-ABNA0100310-BRITANNIA INDUSTRIES LTD.-SALARY FOR AUGUST 2013-01540425619993</t>
  </si>
  <si>
    <t>0001540425619993</t>
  </si>
  <si>
    <t>631501510377:Int.Pd:01-03-2013 to 31-08-2013</t>
  </si>
  <si>
    <t>0000000000008616</t>
  </si>
  <si>
    <t>0000000000370110</t>
  </si>
  <si>
    <t>ECS/2027885356/TP PNB Housing</t>
  </si>
  <si>
    <t>0000000000220186</t>
  </si>
  <si>
    <t>876284 SYB</t>
  </si>
  <si>
    <t>ECS Unity Infraprojects / 23039</t>
  </si>
  <si>
    <t>0000000000570284</t>
  </si>
  <si>
    <t>0000000000090307</t>
  </si>
  <si>
    <t>NEFT CR-ABNA0100310-BRITANNIA INDUSTRIES LTD.-SWASTIK MISHRA-01000232503087</t>
  </si>
  <si>
    <t>0001000232503087</t>
  </si>
  <si>
    <t>CREDIT INTEREST CAPITALISED</t>
  </si>
  <si>
    <t>04251140013702  -TPT-</t>
  </si>
  <si>
    <t>00000882610181A1</t>
  </si>
  <si>
    <t>BIL/000498667435/NchgRs2.50STRs0.31</t>
  </si>
  <si>
    <t>POS 5264190128314761 VODAFONE_BD POS DEBIT</t>
  </si>
  <si>
    <t>0000000000875069</t>
  </si>
  <si>
    <t>BIL/000498859341/NchgRs2.50STRs0.31</t>
  </si>
  <si>
    <t>ECS/TP PNB Housi/2029054486</t>
  </si>
  <si>
    <t>SMSChgsJul13-Sep13+Stax1.65</t>
  </si>
  <si>
    <t>SALARY FOR OCT 13XXXXXXXXXXXXXXXXXXXXXXX</t>
  </si>
  <si>
    <t>0000131021494346</t>
  </si>
  <si>
    <t>POS 5264190128314761 VODAFONE BILLDES POS DEBIT</t>
  </si>
  <si>
    <t>0000329428777458</t>
  </si>
  <si>
    <t>POS 5264190128314761 RELIANCE FRESH L POS DEBIT</t>
  </si>
  <si>
    <t>0000000000636403</t>
  </si>
  <si>
    <t>0000000000302548</t>
  </si>
  <si>
    <t>876295 SYB</t>
  </si>
  <si>
    <t>ECS/TP PNB Housi/2030019834</t>
  </si>
  <si>
    <t>SALARY FOR NOV 13XXXXXXXXXXXXXXXXXXXXXXX</t>
  </si>
  <si>
    <t>0000131121757123</t>
  </si>
  <si>
    <t>DCARDFEE9144NOV13-OCT14ST12.24</t>
  </si>
  <si>
    <t>876299 SYB</t>
  </si>
  <si>
    <t>ECS AUROBINDO PHARM / 2641135</t>
  </si>
  <si>
    <t>SMSChgsOct13-Dec13+Stax1.65</t>
  </si>
  <si>
    <t>NWD-5264190128314761-DELHI</t>
  </si>
  <si>
    <t>0000000000165340</t>
  </si>
  <si>
    <t>ECS/TP PNB Housi/2031112265</t>
  </si>
  <si>
    <t>0000000000616699</t>
  </si>
  <si>
    <t>POS 5264190128314761 CHAAT KE THAAT POS DEBIT</t>
  </si>
  <si>
    <t>0000000000002699</t>
  </si>
  <si>
    <t>SALARY FOR DEC 13XXXXXXXXXXXXXXXXXXXXXXX</t>
  </si>
  <si>
    <t>0000131220678954</t>
  </si>
  <si>
    <t>0000000000907146</t>
  </si>
  <si>
    <t>ATW-5264190128314761-HUL CAPTIVE</t>
  </si>
  <si>
    <t>0000000000000384</t>
  </si>
  <si>
    <t>0000000000000536</t>
  </si>
  <si>
    <t>631501510377:Int.Pd:01-09-2013 to 29-12-2013</t>
  </si>
  <si>
    <t>NWD-5264190128314761-LONAWALA</t>
  </si>
  <si>
    <t>0000678124303219</t>
  </si>
  <si>
    <t>ATW-5264190128314761-BROOKEFIELDS</t>
  </si>
  <si>
    <t>0000000000007377</t>
  </si>
  <si>
    <t>877108 SYB</t>
  </si>
  <si>
    <t>ECS/TP PNB Housi/2032539141</t>
  </si>
  <si>
    <t>SALARY FOR JAN 14XXXXXXXXXXXXXXXXXXXXXXX</t>
  </si>
  <si>
    <t>0000140121040222</t>
  </si>
  <si>
    <t>0000000000706224</t>
  </si>
  <si>
    <t>POS 5264190128314761 MYNTRA.COM POS DEBIT</t>
  </si>
  <si>
    <t>0000000000938930</t>
  </si>
  <si>
    <t>0000000000002743</t>
  </si>
  <si>
    <t>POS 5264190128314761 AMAZON SELLER SE POS DEBIT</t>
  </si>
  <si>
    <t>0000000000658545</t>
  </si>
  <si>
    <t>0000000000215066</t>
  </si>
  <si>
    <t>0000000000354277</t>
  </si>
  <si>
    <t>POS 5264190128314761 IDEA CELLULAR_BD POS DEBIT</t>
  </si>
  <si>
    <t>0000000000358217</t>
  </si>
  <si>
    <t>POS 5264190128314761 CENTRAL(FUTURE R POS DEBIT</t>
  </si>
  <si>
    <t>0000000000320852</t>
  </si>
  <si>
    <t>0000000000003801</t>
  </si>
  <si>
    <t>0000000000236548</t>
  </si>
  <si>
    <t>LIC OF INDIA 470105 AXIS</t>
  </si>
  <si>
    <t>ECS/TP PNB Housi/2033697885</t>
  </si>
  <si>
    <t>877110 SYB</t>
  </si>
  <si>
    <t>NEFT DR-ICIC0006315-SWASTIK MISHRA-NETBANK, MUM-N047140006202137</t>
  </si>
  <si>
    <t>NEFT-N047140006202137-SWASTIK MISHRA-</t>
  </si>
  <si>
    <t>BIL/000551610553/Sharekhan/2224183</t>
  </si>
  <si>
    <t>NEFT-SIN00038Q1477034-IDFC MUTUAL FUND RED-/ACC/SB</t>
  </si>
  <si>
    <t>NEFT CR-DEUT0784BBY-HINDUSTAN UNILEVER-SWASTIK  MISHRA-140221673GN00325</t>
  </si>
  <si>
    <t>140221673GN00325</t>
  </si>
  <si>
    <t>NEFT CHGS INCL ST &amp; CESS 160214</t>
  </si>
  <si>
    <t>NWD-5264190128314761-MUMBAI</t>
  </si>
  <si>
    <t>0000000000509702</t>
  </si>
  <si>
    <t>POS 5264190128314761 DAILY BAZAR POS DEBIT</t>
  </si>
  <si>
    <t>0000000000450711</t>
  </si>
  <si>
    <t>0000000000885967</t>
  </si>
  <si>
    <t>POS 5264190128314761 XERION RETAIL PV POS DEBIT</t>
  </si>
  <si>
    <t>0000000000061842</t>
  </si>
  <si>
    <t>ECS/TP PNB Housi/2034901364</t>
  </si>
  <si>
    <t>POS 5264190128314761 JABONG COM POS DEBIT</t>
  </si>
  <si>
    <t>0000407636817375</t>
  </si>
  <si>
    <t>877114 SYB</t>
  </si>
  <si>
    <t>0000000000408509</t>
  </si>
  <si>
    <t>NEFT CR-DEUT0784BBY-HINDUSTAN UNILEVER-SWASTIK  MISHRA-140321188GN00689</t>
  </si>
  <si>
    <t>140321188GN00689</t>
  </si>
  <si>
    <t>NEFT DR-ICIC0006315-SWASTIK MISHRA-NETBANK, MUM-N084140010656038</t>
  </si>
  <si>
    <t>BIL/000567916342/SHAREKHAN LIMITED WE/2320716</t>
  </si>
  <si>
    <t>ATW-5264190128314761-S1ANMU88-HUL CAPTIVE</t>
  </si>
  <si>
    <t>0000000000006912</t>
  </si>
  <si>
    <t>SMSChgsJan14-Mar14+Stax1.65</t>
  </si>
  <si>
    <t>NEFT-N084140010656038-SWASTIK MISHRA-</t>
  </si>
  <si>
    <t>0000000000007005</t>
  </si>
  <si>
    <t>NEFT CHGS INCL ST &amp; CESS 250314</t>
  </si>
  <si>
    <t>NWD-5264190128314761-S1CW5751-MUMBAI</t>
  </si>
  <si>
    <t>0000000000000839</t>
  </si>
  <si>
    <t>NWD-5264190128314761-SPCND210-DEWAS</t>
  </si>
  <si>
    <t>0000000000565997</t>
  </si>
  <si>
    <t>0000000000574207</t>
  </si>
  <si>
    <t>ECS/TP PNB Housi/2036044007</t>
  </si>
  <si>
    <t>0000000000689408</t>
  </si>
  <si>
    <t>POS 5264190128314761 KALAVIDHI POS DEBIT</t>
  </si>
  <si>
    <t>0000000000848569</t>
  </si>
  <si>
    <t>NWD-5264190128314761-STCH7623-BHOPAL</t>
  </si>
  <si>
    <t>0000000000515129</t>
  </si>
  <si>
    <t>NEFT CR-DEUT0784BBY-HINDUSTAN UNILEVER-SWASTIK  MISHRA-140421484GN02132</t>
  </si>
  <si>
    <t>140421484GN02132</t>
  </si>
  <si>
    <t>INST-ALERT CHG INC ST &amp; EC JAN-MAR2014</t>
  </si>
  <si>
    <t>877118 SYB</t>
  </si>
  <si>
    <t>0000000000009212</t>
  </si>
  <si>
    <t>NWD-5264190128314761-S1CW5219-NAVI MUMBAI</t>
  </si>
  <si>
    <t>0000000000508169</t>
  </si>
  <si>
    <t>NEFT CR-KKBK0000958-SWAPNIL MISHRA-SWASTIK MISHRA-KKBKH14123780933</t>
  </si>
  <si>
    <t>KKBKH14123780933</t>
  </si>
  <si>
    <t>BIL/000585230357/ICICI BANK CREDIT CA/517653851354</t>
  </si>
  <si>
    <t>POS 5264190128314761 CITRUS PAY HEALT POS DEBIT</t>
  </si>
  <si>
    <t>0000412596701521</t>
  </si>
  <si>
    <t>NEFT DR-ICIC0006315-SWASTIK MISHRA-NETBANK, MUM-N126140016080078</t>
  </si>
  <si>
    <t>NEFT-N126140016080078-SWASTIK MISHRA-</t>
  </si>
  <si>
    <t>0000000000009725</t>
  </si>
  <si>
    <t>0000000000502969</t>
  </si>
  <si>
    <t>ECS/TP PNB Housi/2037218416</t>
  </si>
  <si>
    <t>NEFT CR-KKBK0000958-SWAPNIL MISHRA-SWASTIK MISHRA-KKBKH14132676549</t>
  </si>
  <si>
    <t>KKBKH14132676549</t>
  </si>
  <si>
    <t>0000000000000276</t>
  </si>
  <si>
    <t>NEFT CHGS INCL ST &amp; CESS 060514</t>
  </si>
  <si>
    <t>NEFT CR-DEUT0784BBY-HINDUSTAN UNILEVER-SWASTIK  MISHRA-140521571GN01028</t>
  </si>
  <si>
    <t>140521571GN01028</t>
  </si>
  <si>
    <t>POS 5264190128314761 A2Z SHOPPING LIM POS DEBIT</t>
  </si>
  <si>
    <t>0000414382319942</t>
  </si>
  <si>
    <t>NWD-5264190128314761-S1CW3642-MUMBAI</t>
  </si>
  <si>
    <t>0000000000503154</t>
  </si>
  <si>
    <t>0000000000184009</t>
  </si>
  <si>
    <t>0000000000060696</t>
  </si>
  <si>
    <t>0000000000001533</t>
  </si>
  <si>
    <t>0000000000001534</t>
  </si>
  <si>
    <t>877123 SYB</t>
  </si>
  <si>
    <t>NEFT-CITIN14442025289-RELIGARE INVESCO MF REDEMPTI</t>
  </si>
  <si>
    <t>POS 5264190128314761 INDIAN RAILWAY C POS DEBIT</t>
  </si>
  <si>
    <t>0000415948217986</t>
  </si>
  <si>
    <t>0000000000596586</t>
  </si>
  <si>
    <t>70000446 TERM DEBIT CARD ADJ 08/06/14</t>
  </si>
  <si>
    <t>CMS/ BIRLA SUNLIFE MUTUAL FUND</t>
  </si>
  <si>
    <t>ECS/TP PNB Housi/2038407355</t>
  </si>
  <si>
    <t>POS REF 5264190128314761-6/12/ IRCTC TP</t>
  </si>
  <si>
    <t>0000000000002103</t>
  </si>
  <si>
    <t>0000000000002104</t>
  </si>
  <si>
    <t>POS 5264190128314761 LIFE STYLE . POS DEBIT</t>
  </si>
  <si>
    <t>0000000000034077</t>
  </si>
  <si>
    <t>POS 5264190128314761 ADITYA BIRLA RET POS DEBIT</t>
  </si>
  <si>
    <t>0000000000520643</t>
  </si>
  <si>
    <t>ATW-5264190128314761-S1ANMM27-KHARGHAR BR</t>
  </si>
  <si>
    <t>0000000000009544</t>
  </si>
  <si>
    <t>NEFT CR-DEUT0784BBY-HINDUSTAN UNILEVER-SWASTIK  MISHRA-140620656GN00960</t>
  </si>
  <si>
    <t>140620656GN00960</t>
  </si>
  <si>
    <t>0000000000002451</t>
  </si>
  <si>
    <t>BIL/000608005164/BPC - Bill Desk/HDFCCARD_MICI33</t>
  </si>
  <si>
    <t>EAW-5264190128314761-MUMON280-WMUMBAI</t>
  </si>
  <si>
    <t>0000000000009613</t>
  </si>
  <si>
    <t>ATW-5264190128314761-P1AWNA39-NAVI MUMBAI</t>
  </si>
  <si>
    <t>0000000000009985</t>
  </si>
  <si>
    <t>ATW-5264190128314761-S1ANMM86-KHARGHAR OFFS</t>
  </si>
  <si>
    <t>0000000000005018</t>
  </si>
  <si>
    <t>0000000000005020</t>
  </si>
  <si>
    <t>ATW-5264190128314761-E1AWMU09-KHARGHAR OFF</t>
  </si>
  <si>
    <t>0000000000005407</t>
  </si>
  <si>
    <t>631501510377:Int.Pd:30-12-2013 to 29-06-2014</t>
  </si>
  <si>
    <t>0000000000812674</t>
  </si>
  <si>
    <t>0000000000003209</t>
  </si>
  <si>
    <t>0000000000363758</t>
  </si>
  <si>
    <t>ECS/TP PNB Housi/2039682220</t>
  </si>
  <si>
    <t>0000000000003644</t>
  </si>
  <si>
    <t>0000000000115736</t>
  </si>
  <si>
    <t>897151 SYB</t>
  </si>
  <si>
    <t>POS 5264190128314761 ORANGE HOTELS POS DEBIT</t>
  </si>
  <si>
    <t>0000000000004380</t>
  </si>
  <si>
    <t>POS 5264190128314761 LEAN FOODS PVT. POS DEBIT</t>
  </si>
  <si>
    <t>0000000000900618</t>
  </si>
  <si>
    <t>0000000000902779</t>
  </si>
  <si>
    <t>0000000000009147</t>
  </si>
  <si>
    <t>0000000000009148</t>
  </si>
  <si>
    <t>0000000000590363</t>
  </si>
  <si>
    <t>NEFT CR-DEUT0784BBY-HINDUSTAN UNILEVER-SWASTIK  MISHRA-140721799GN01390</t>
  </si>
  <si>
    <t>140721799GN01390</t>
  </si>
  <si>
    <t>ECS MCLEOD RUSSEL INDIA / 0000000003384</t>
  </si>
  <si>
    <t>CMS/CAIRN INDIA LTD/FinalDiv13-14</t>
  </si>
  <si>
    <t>ECS ZENSAR TECHNOLOGIES / 3600001166056</t>
  </si>
  <si>
    <t>0000000000330792</t>
  </si>
  <si>
    <t>POS 5264190128314761 GLOBAL CHEMIST POS DEBIT</t>
  </si>
  <si>
    <t>0000000000176971</t>
  </si>
  <si>
    <t>ECS TATA SPONGE / OO00700011585</t>
  </si>
  <si>
    <t>INST-ALERT CHG INC ST &amp; EC APR-JUN2014</t>
  </si>
  <si>
    <t>ECS/TP PNB Housi/2040903764</t>
  </si>
  <si>
    <t>0000000000005986</t>
  </si>
  <si>
    <t>0000000000844870</t>
  </si>
  <si>
    <t>ECS VST TILLERS TRACTORS / 3600001166056</t>
  </si>
  <si>
    <t>0000000000006412</t>
  </si>
  <si>
    <t>BIL/000635383116/SHAREKHAN LIMITED WE/2856264</t>
  </si>
  <si>
    <t>NEFT CR-DEUT0784BBY-HINDUSTAN UNILEVER-SWASTIK  MISHRA-140821458GN00788</t>
  </si>
  <si>
    <t>140821458GN00788</t>
  </si>
  <si>
    <t>ECS SUVEN LIFE / 1818218</t>
  </si>
  <si>
    <t>0000000000006961</t>
  </si>
  <si>
    <t>897158 SYB</t>
  </si>
  <si>
    <t>ECS MUNJAL SHOWA LIMITED / 0000000008039</t>
  </si>
  <si>
    <t>0000000000003229</t>
  </si>
  <si>
    <t>POS 5264190128314761 SNAPDEAL_PAYU POS DEBIT</t>
  </si>
  <si>
    <t>0000000000214498</t>
  </si>
  <si>
    <t>CRV POS 5264190128314761 WWW.MYNTRA.COM</t>
  </si>
  <si>
    <t>0000000000419262</t>
  </si>
  <si>
    <t>ECS/TP PNB Housi/2042384304</t>
  </si>
  <si>
    <t>0000000000008282</t>
  </si>
  <si>
    <t>NWD-5264190128314761-ATM08001-ALIBAUG</t>
  </si>
  <si>
    <t>0000425620005785</t>
  </si>
  <si>
    <t>0000000000593605</t>
  </si>
  <si>
    <t>ECS Kalyani Steels Limit / 32678</t>
  </si>
  <si>
    <t>0000000000008533</t>
  </si>
  <si>
    <t>897164 SYB</t>
  </si>
  <si>
    <t>REJECT:897164:FUNDS INSUFFICIENT</t>
  </si>
  <si>
    <t>RTN CHG-897164/FUNDS INSUFFICIENT/18.09.14</t>
  </si>
  <si>
    <t>NEFT CR-DEUT0784BBY-HINDUSTAN UNILEVER-SWASTIK  MISHRA-140919195GN01192</t>
  </si>
  <si>
    <t>140919195GN01192</t>
  </si>
  <si>
    <t>ECS SHILPI CABLE TECHNOL / SC13081404061</t>
  </si>
  <si>
    <t>CMS/CAIRN INDIA LTD/Intrm Yr 14-15</t>
  </si>
  <si>
    <t>ECS CYIENT LIMITED / 2205074</t>
  </si>
  <si>
    <t>ECS SIYARAM  DIV 2013-14 / SJ00200004331</t>
  </si>
  <si>
    <t>0000000000009826</t>
  </si>
  <si>
    <t>175714888/PAYUDELHIDEVELOPMENT</t>
  </si>
  <si>
    <t>0000001008160513</t>
  </si>
  <si>
    <t>HYDECSRTN101014CHG 350 + ST 43</t>
  </si>
  <si>
    <t>HYDECSRTN201014CHG 350 + ST 43</t>
  </si>
  <si>
    <t>ATW-5264190128314761-P1AWNA39-MUMBAI</t>
  </si>
  <si>
    <t>0000000000008490</t>
  </si>
  <si>
    <t>POS 5264190128314761 RELIANCE FRESH . POS DEBIT</t>
  </si>
  <si>
    <t>0000000000007657</t>
  </si>
  <si>
    <t>NEFT CR-DEUT0784BBY-HINDUSTAN UNILEVER-SWASTIK  MISHRA-141021A52GN01668</t>
  </si>
  <si>
    <t>141021A52GN01668</t>
  </si>
  <si>
    <t>SYNDICATE BANK 897168 SYB</t>
  </si>
  <si>
    <t>051030826101441335- CBDT TAX</t>
  </si>
  <si>
    <t>0000000000509638</t>
  </si>
  <si>
    <t>SMSChgsApr14-Jun14+Stax1.65</t>
  </si>
  <si>
    <t>0000000000008584</t>
  </si>
  <si>
    <t>INST-ALERT CHG INC ST &amp; EC JUL-SEP2014</t>
  </si>
  <si>
    <t>ATW-5264190128314761-S1ANMU88-MUMBAI</t>
  </si>
  <si>
    <t>0000000000002700</t>
  </si>
  <si>
    <t>POS 5264190128314761 ZOVI POS DEBIT</t>
  </si>
  <si>
    <t>0000431047035642</t>
  </si>
  <si>
    <t>POS REF 5264190128314761-11/8/ ZOVI1476</t>
  </si>
  <si>
    <t>POS 5264190128314761 KALAVIDHI2. POS DEBIT</t>
  </si>
  <si>
    <t>0000000000330838</t>
  </si>
  <si>
    <t>04251140009164  -TPT-SWASTIK GOA BULLSHIT</t>
  </si>
  <si>
    <t>00000141451558A1</t>
  </si>
  <si>
    <t>NEFT DR-ICIC0006315-SWASTIK MISHRA-NETBANK, MUM-N315140041612204</t>
  </si>
  <si>
    <t>N315140041612204</t>
  </si>
  <si>
    <t>ECS/TP PNB Housi/2045215783</t>
  </si>
  <si>
    <t>NEFT-N315140041612204-SWASTIK MISHRA--042511400089</t>
  </si>
  <si>
    <t>TRFR TO:YOURSELF FOR PAY ORDER</t>
  </si>
  <si>
    <t>66507</t>
  </si>
  <si>
    <t>ATW-5264190128314761-P1AWIN09-INDORE</t>
  </si>
  <si>
    <t>0000000000008622</t>
  </si>
  <si>
    <t>NEFT CHGS INCL ST &amp; CESS 111114</t>
  </si>
  <si>
    <t>NEFT CR-DEUT0784BBY-HINDUSTAN UNILEVER-SWASTIK  MISHRA-141121645GN00812</t>
  </si>
  <si>
    <t>141121645GN00812</t>
  </si>
  <si>
    <t>NEFT DR-ICIC0006315-SWASTIK MISHRA-NETBANK, MUM-N336140044448245</t>
  </si>
  <si>
    <t>N336140044448245</t>
  </si>
  <si>
    <t>NEFT-N336140044448245-SWASTIK MISHRA--042511400089</t>
  </si>
  <si>
    <t>BIL/000685982453/SHAREKHAN LIMITED WE/3265334</t>
  </si>
  <si>
    <t>0000000000600294</t>
  </si>
  <si>
    <t>NEFT CHGS INCL ST &amp; CESS 021214</t>
  </si>
  <si>
    <t>HYDECSRTN101214CHG 350 + ST 43</t>
  </si>
  <si>
    <t>897173 SYB</t>
  </si>
  <si>
    <t>SMSChgsJul14-Sep14+Stax1.65</t>
  </si>
  <si>
    <t>NEFT CR-DEUT0784BBY-HINDUSTAN UNILEVER-SWASTIK  MISHRA-141219186GN02351</t>
  </si>
  <si>
    <t>141219186GN02351</t>
  </si>
  <si>
    <t>ECS/TP PNB Housi/2046628597</t>
  </si>
  <si>
    <t>CAM/CASH DEPOSIT/19-12-14/12:49:35/0</t>
  </si>
  <si>
    <t>0000000000875390</t>
  </si>
  <si>
    <t>ATW-5264190128314761-S1ANMM86-THANE</t>
  </si>
  <si>
    <t>0000000000004607</t>
  </si>
  <si>
    <t>DCARDFEE9144NOV14-OCT15ST18.54</t>
  </si>
  <si>
    <t>631501510377:Int.Pd:30-06-2014 to 30-12-2014</t>
  </si>
  <si>
    <t>0000000000615785</t>
  </si>
  <si>
    <t>0000000000007280</t>
  </si>
  <si>
    <t>NEFT DR-ICIC0006315-SWASTIK MISHRA-NETBANK, MUM-N008150050192104</t>
  </si>
  <si>
    <t>N008150050192104</t>
  </si>
  <si>
    <t>NEFT CR-KKBK0000958-SWAPNIL MISHRA-SWASTIK MISHRA-KKBKH15008688369</t>
  </si>
  <si>
    <t>KKBKH15008688369</t>
  </si>
  <si>
    <t>NEFT-N008150050192104-SWASTIK MISHRA--042511400089</t>
  </si>
  <si>
    <t>ECS/TP PNB Housi/2048342920</t>
  </si>
  <si>
    <t>SMSChgsOct14-Dec14+Stax1.65</t>
  </si>
  <si>
    <t>NEFT CHGS INCL ST &amp; CESS 080115</t>
  </si>
  <si>
    <t>0000000000007876</t>
  </si>
  <si>
    <t>CHQ DEP - TRANSFER OW 1 - MUMBAI CLEARIN</t>
  </si>
  <si>
    <t>0000000000200522</t>
  </si>
  <si>
    <t>NEFT CR-DEUT0784BBY-HINDUSTAN UNILEVER-SWASTIK  MISHRA-150120422GN00349</t>
  </si>
  <si>
    <t>150120422GN00349</t>
  </si>
  <si>
    <t>INST-ALERT CHG INC ST &amp; EC OCT-DEC2014</t>
  </si>
  <si>
    <t>0000000000561420</t>
  </si>
  <si>
    <t>0000000000054789</t>
  </si>
  <si>
    <t>897175 SYB</t>
  </si>
  <si>
    <t>0000000000009698</t>
  </si>
  <si>
    <t>ECS/TP PNB Housi/2049838326</t>
  </si>
  <si>
    <t>CAM/CASH DEPOSIT/12-02-15/15:58:29/0</t>
  </si>
  <si>
    <t>ATW-5264190128314761-P1AWNA39-THANE</t>
  </si>
  <si>
    <t>0000000000005844</t>
  </si>
  <si>
    <t>NEFT CR-DEUT0784BBY-HINDUSTAN UNILEVER-SWASTIK  MISHRA-150220211GN02260</t>
  </si>
  <si>
    <t>150220211GN02260</t>
  </si>
  <si>
    <t>0000000000650686</t>
  </si>
  <si>
    <t>0000000000413838</t>
  </si>
  <si>
    <t>0000000000001525</t>
  </si>
  <si>
    <t>HYDECSRTN10032015CHG 350 + ST</t>
  </si>
  <si>
    <t>SMSChgsjan15-mar15+Stax1.65</t>
  </si>
  <si>
    <t>NEFT DR-ICIC0006315-SWASTIK MISHRA-NETBANK, MUM-N077150060599841</t>
  </si>
  <si>
    <t>N077150060599841</t>
  </si>
  <si>
    <t>0000000000002632</t>
  </si>
  <si>
    <t>0000000000242359</t>
  </si>
  <si>
    <t>NEFT-N077150060599841-SWASTIK MISHRA--042511400089</t>
  </si>
  <si>
    <t>913009 SYB</t>
  </si>
  <si>
    <t>NEFT CHGS INCL ST &amp; CESS 180315</t>
  </si>
  <si>
    <t>NEFT CR-DEUT0784BBY-HINDUSTAN UNILEVER-SWASTIK  MISHRA-150320628GN02351</t>
  </si>
  <si>
    <t>150320628GN02351</t>
  </si>
  <si>
    <t>ECS/TP PNB Housi/2051594500</t>
  </si>
  <si>
    <t>CMS/ SHARE KHAN LTD</t>
  </si>
  <si>
    <t>NWD-5264190128314761-00792001-UMBAI       M</t>
  </si>
  <si>
    <t>0000000000002860</t>
  </si>
  <si>
    <t>ATW-5264190128314761-S1ANMM90-THANE</t>
  </si>
  <si>
    <t>0000000000007794</t>
  </si>
  <si>
    <t>0000000000946621</t>
  </si>
  <si>
    <t>CAM/CASH DEPOSIT/10-04-15/09:52:58/0</t>
  </si>
  <si>
    <t>ECS/TP PNB Housi/2052513203</t>
  </si>
  <si>
    <t>0000000000172917</t>
  </si>
  <si>
    <t>NEFT CR-DEUT0784BBY-HINDUSTAN UNILEVER-SWASTIK  MISHRA-150421636GN01475</t>
  </si>
  <si>
    <t>150421636GN01475</t>
  </si>
  <si>
    <t>POS 5264190128314761 MTNL_MUMBAI_BD POS DEBIT</t>
  </si>
  <si>
    <t>0000000000231138</t>
  </si>
  <si>
    <t>ATW-5264190128314761-E1AWMU09-THANE</t>
  </si>
  <si>
    <t>0000000000003342</t>
  </si>
  <si>
    <t>0000000000004403</t>
  </si>
  <si>
    <t>BHDF3779890755/ICICI BANK CREDIT CA</t>
  </si>
  <si>
    <t>0000000503110456</t>
  </si>
  <si>
    <t>POS 5264190128314761 RELIANCE FRESH POS DEBIT</t>
  </si>
  <si>
    <t>0000000000004387</t>
  </si>
  <si>
    <t>BIL/000764735983/Sharekhan/4005176</t>
  </si>
  <si>
    <t>NWD-5264190128314761-06240004-MUMBAI</t>
  </si>
  <si>
    <t>0000512907022896</t>
  </si>
  <si>
    <t>POS 5264190128314761 BATA INDIA LIMIT POS DEBIT</t>
  </si>
  <si>
    <t>0000000000000350</t>
  </si>
  <si>
    <t>ECS/TP PNB /2053921869</t>
  </si>
  <si>
    <t>0000000000445654</t>
  </si>
  <si>
    <t>POS 5264190128314761 FREECHARGE POS DEBIT</t>
  </si>
  <si>
    <t>0000DF3806311216</t>
  </si>
  <si>
    <t>0000DF3806324035</t>
  </si>
  <si>
    <t>POS 5264190128314761 FREECHARGE PU POS DEBIT</t>
  </si>
  <si>
    <t>0000513840018185</t>
  </si>
  <si>
    <t>NEFT-SBIN115138974452-Mr  SWASTIK  MISHRA-/ATTN//I</t>
  </si>
  <si>
    <t>NEFT-SBIN315139020817-Mr  SWASTIK  MISHRA-/ATTN//I</t>
  </si>
  <si>
    <t>NEFT CR-DEUT0784BBY-HINDUSTAN UNILEVER-SWASTIK  MISHRA-150521658GN00033</t>
  </si>
  <si>
    <t>150521658GN00033</t>
  </si>
  <si>
    <t>0000000000317206</t>
  </si>
  <si>
    <t>ECS AMXPM6938Q-AY2014-15 / CE15005528359</t>
  </si>
  <si>
    <t>BIL/000771573843/SHAREKHAN LIMITED WE/4064517</t>
  </si>
  <si>
    <t>0000000000859827</t>
  </si>
  <si>
    <t>POS 5264190128314761 PAYU-WWW.PAYUMON POS DEBIT</t>
  </si>
  <si>
    <t>0000000000882521</t>
  </si>
  <si>
    <t>0000DF3819577704</t>
  </si>
  <si>
    <t>04251140009164  -TPT-FLAMINGO BOY-MRUPRAB</t>
  </si>
  <si>
    <t>00000465613930A1</t>
  </si>
  <si>
    <t>0000515590015221</t>
  </si>
  <si>
    <t>77000002 TERM DEBIT CARD ADJ 04/06/15</t>
  </si>
  <si>
    <t>CAM/CASH DEPOSIT/09-06-15/12:26:53/0</t>
  </si>
  <si>
    <t>ECS/TP PNB /2055259055</t>
  </si>
  <si>
    <t>CAM/CASH DEPOSIT/10-06-15/14:47:07/0</t>
  </si>
  <si>
    <t>0000DF3846658685</t>
  </si>
  <si>
    <t>POS 5264190128314761 HOTEL MAITRI POS DEBIT</t>
  </si>
  <si>
    <t>0000000000000268</t>
  </si>
  <si>
    <t>8597784/ATOMZERODHA</t>
  </si>
  <si>
    <t>0000000616213632</t>
  </si>
  <si>
    <t>0000000000009136</t>
  </si>
  <si>
    <t>Any Where Charges_10062015</t>
  </si>
  <si>
    <t>NEFT CR-DEUT0784BBY-HINDUSTAN UNILEVER-SWASTIK  MISHRA-150619450GN00320</t>
  </si>
  <si>
    <t>150619450GN00320</t>
  </si>
  <si>
    <t>POS REF 5264190128314761-06/20 IRCTC1202</t>
  </si>
  <si>
    <t>0000000000067309</t>
  </si>
  <si>
    <t>NEFT DR-ICIC0006315-SWASTIK MISHRA-NETBANK, MUM-N172150077064281</t>
  </si>
  <si>
    <t>N172150077064281</t>
  </si>
  <si>
    <t>BIL/000787566113/SHAREKHAN LIMITED WE/4208603</t>
  </si>
  <si>
    <t>NEFT-N172150077064281-SWASTIK MISHRA--04251140008</t>
  </si>
  <si>
    <t>SMSChgsapr15-jun15+Stax1.84</t>
  </si>
  <si>
    <t>POS 5264190128314761 MAKEMYTRIP INDIA POS DEBIT</t>
  </si>
  <si>
    <t>0000517870135157</t>
  </si>
  <si>
    <t>0000518070147614</t>
  </si>
  <si>
    <t>631501510377:Int.Pd:31-12-2014 to 29-06-2015</t>
  </si>
  <si>
    <t>0000DF3881360197</t>
  </si>
  <si>
    <t>04251140009164  -TPT-MAITRI LAST MONTH</t>
  </si>
  <si>
    <t>00000671829693A1</t>
  </si>
  <si>
    <t>POS REF 5264190128314761-07/05 MAKEMYTRI</t>
  </si>
  <si>
    <t>HYDECSRTN10072015CHG 350 + ST</t>
  </si>
  <si>
    <t>POS 5264190128314761 RELIANCE   , POS DEBIT</t>
  </si>
  <si>
    <t>0000000000003705</t>
  </si>
  <si>
    <t>0000000000001318</t>
  </si>
  <si>
    <t>0000000000001389</t>
  </si>
  <si>
    <t>0000000000000655</t>
  </si>
  <si>
    <t>ECS Vedanta Limited / 4745923</t>
  </si>
  <si>
    <t>NEFT CR-DEUT0784BBY-HINDUSTAN UNILEVER-SWASTIK  MISHRA-150721364GN00471</t>
  </si>
  <si>
    <t>150721364GN00471</t>
  </si>
  <si>
    <t>ECS SIYARAM  DIV 2014-15 / SJ00200004797</t>
  </si>
  <si>
    <t>HYDECSRTN22072015CHG 350 + ST</t>
  </si>
  <si>
    <t>ECS ECLERX / 1108753</t>
  </si>
  <si>
    <t>ECS AXIS BANK LTD / 3199697</t>
  </si>
  <si>
    <t>CMS/CAIRN INDIA LTD/FINALDIV14-15</t>
  </si>
  <si>
    <t>ECS BAJAJ AUTO LTD / 2243845</t>
  </si>
  <si>
    <t>ECS CYIENT LIMITED / 2307153</t>
  </si>
  <si>
    <t>POS 5129680101392714 FREECHARGE POS DEBIT</t>
  </si>
  <si>
    <t>0000DF3940652987</t>
  </si>
  <si>
    <t>SMSChgsjul15-sep15+Stax1.84</t>
  </si>
  <si>
    <t>ECS MCLEOD RUSSEL INDIA / 0000000054288</t>
  </si>
  <si>
    <t>By Cash :30000 ANW-Chrgs :150.00 S-Tax :21.00</t>
  </si>
  <si>
    <t>ECS/TP PNB Hou/2058330992</t>
  </si>
  <si>
    <t>NEFT CR-SBIN0011673-MR  SWASTIK  MISHRA-SWASTIK MISHRA-SBIN815228907224</t>
  </si>
  <si>
    <t>SBIN815228907224</t>
  </si>
  <si>
    <t>NEFT CR-DEUT0784BBY-HINDUSTAN UNILEVER-SWASTIK  MISHRA-150821360GN01104</t>
  </si>
  <si>
    <t>150821360GN01104</t>
  </si>
  <si>
    <t>POS 5129680101392714 CITRUS PAY LENSK POS DEBIT</t>
  </si>
  <si>
    <t>0000523370189854</t>
  </si>
  <si>
    <t>NEFT CR-SBIN0011673-MR  SWASTIK  MISHRA-SWASTIK MISHRA-SBIN515245027727</t>
  </si>
  <si>
    <t>SBIN515245027727</t>
  </si>
  <si>
    <t>0000DF4000640779</t>
  </si>
  <si>
    <t>POS 5129680101392714 INDIAN RAILWAY C POS DEBIT</t>
  </si>
  <si>
    <t>0000524790020128</t>
  </si>
  <si>
    <t>70000446 TERM DEBIT CARD ADJ 04/09/15</t>
  </si>
  <si>
    <t>05230340003662-09092015-MHDS6228-07</t>
  </si>
  <si>
    <t>0000509095497590</t>
  </si>
  <si>
    <t>HYDECSRTN10092015CHG 350 + ST</t>
  </si>
  <si>
    <t>ATW-512968XXXXXX2714-S1ANMU88-MUMBAI</t>
  </si>
  <si>
    <t>0000000000005656</t>
  </si>
  <si>
    <t>POS 512968XXXXXX2714 RELIANCE FRESH POS DEBIT</t>
  </si>
  <si>
    <t>0000000000350094</t>
  </si>
  <si>
    <t>0000000000295876</t>
  </si>
  <si>
    <t>NEFT CR-DEUT0784BBY-HINDUSTAN UNILEVER-SWASTIK  MISHRA-150921526GN02362</t>
  </si>
  <si>
    <t>150921526GN02362</t>
  </si>
  <si>
    <t>HYDECSRTN21092015CHG 350 + ST</t>
  </si>
  <si>
    <t>0000000000816084</t>
  </si>
  <si>
    <t>POS 512968XXXXXX2714 DAILY BAZAR POS DEBIT</t>
  </si>
  <si>
    <t>0000000000510595</t>
  </si>
  <si>
    <t>POS 512968XXXXXX2714 RELIANCE FRESH . POS DEBIT</t>
  </si>
  <si>
    <t>0000000000000363</t>
  </si>
  <si>
    <t>NEFT DR-ICIC0006315-SWASTIK MISHRA-NETBANK, MUM-N269150096445844</t>
  </si>
  <si>
    <t>N269150096445844</t>
  </si>
  <si>
    <t>NEFT-N269150096445844-SWASTIK MISHRA--04251140008</t>
  </si>
  <si>
    <t>ATW-512968XXXXXX2714-E1AWMU09-THANE</t>
  </si>
  <si>
    <t>0000000000006783</t>
  </si>
  <si>
    <t>0000000000647209</t>
  </si>
  <si>
    <t>0000000000000479</t>
  </si>
  <si>
    <t>ECS BALAJI AMINES LIMITE / 0001718</t>
  </si>
  <si>
    <t>ECS UJAAS ENERGY LTD / UJA/DI/N12340</t>
  </si>
  <si>
    <t>POS 512968XXXXXX2714 FREECHARGE POS DEBIT</t>
  </si>
  <si>
    <t>0000EF4054720084</t>
  </si>
  <si>
    <t>POS 512968XXXXXX2714 INDIAN RAILWAY C POS DEBIT</t>
  </si>
  <si>
    <t>0000528490013631</t>
  </si>
  <si>
    <t>ATW-512968XXXXXX2714-S1ANMM27-THANE</t>
  </si>
  <si>
    <t>0000000000006366</t>
  </si>
  <si>
    <t>77000002 TERM DEBIT CARD ADJ 11/10/15</t>
  </si>
  <si>
    <t>ECS/TP PNB Hou/2061517750</t>
  </si>
  <si>
    <t>0000528790032326</t>
  </si>
  <si>
    <t>77000002 TERM DEBIT CARD ADJ 14/10/15</t>
  </si>
  <si>
    <t>0000528890010903</t>
  </si>
  <si>
    <t>77000002 TERM DEBIT CARD ADJ 15/10/15</t>
  </si>
  <si>
    <t>0000000000008475</t>
  </si>
  <si>
    <t>POS REF 5129680101392714-10/18 IRCTC1202</t>
  </si>
  <si>
    <t>ATW-512968XXXXXX2714-P1AWNA39-THANE</t>
  </si>
  <si>
    <t>0000000000006138</t>
  </si>
  <si>
    <t>POS 512968XXXXXX2714 GHAR SANSAR PLAS POS DEBIT</t>
  </si>
  <si>
    <t>0000000000784929</t>
  </si>
  <si>
    <t>POS 512968XXXXXX2714 AVANTI LOW PRICE POS DEBIT</t>
  </si>
  <si>
    <t>0000000000006579</t>
  </si>
  <si>
    <t>ATW-512968XXXXXX2714-P3DCSL27-D&amp;N HAVELI</t>
  </si>
  <si>
    <t>0000000000005141</t>
  </si>
  <si>
    <t>POS 512968XXXXXX2714 JUBILANT FOODWOR POS DEBIT</t>
  </si>
  <si>
    <t>0000000000451839</t>
  </si>
  <si>
    <t>ECS SHILPI CABLE TECHNOL / SC26091505897</t>
  </si>
  <si>
    <t>0000530090008543</t>
  </si>
  <si>
    <t>77000002 TERM DEBIT CARD ADJ 27/10/15</t>
  </si>
  <si>
    <t>0000530190009202</t>
  </si>
  <si>
    <t>77000002 TERM DEBIT CARD ADJ 28/10/15</t>
  </si>
  <si>
    <t>0000530290004348</t>
  </si>
  <si>
    <t>77000002 TERM DEBIT CARD ADJ 29/10/15</t>
  </si>
  <si>
    <t>FT - DR - 50100081902815 - POOJA VIPUL GUPTA</t>
  </si>
  <si>
    <t>0000000000000001</t>
  </si>
  <si>
    <t>3110035474 FT FROM DABUR INDIA LTD</t>
  </si>
  <si>
    <t>0000000000006068</t>
  </si>
  <si>
    <t>POS REF 5129680101392714-11/01 IRCTC1202</t>
  </si>
  <si>
    <t>POS 512968XXXXXX2714 YATRA COM POS DEBIT</t>
  </si>
  <si>
    <t>0000530590021444</t>
  </si>
  <si>
    <t>SMSChgOctober-2015+Stax.61</t>
  </si>
  <si>
    <t>ECS CYIENT LIMITED / 2408053</t>
  </si>
  <si>
    <t>/912991/SYB</t>
  </si>
  <si>
    <t>POS 512968XXXXXX2714 SATYA DEO HOSPIT POS DEBIT</t>
  </si>
  <si>
    <t>0000000000273647</t>
  </si>
  <si>
    <t>POS REF 5129680101392714-11/06 IRCTC1202</t>
  </si>
  <si>
    <t>CMS/VEDANTA LTD/INTRM DIVID 15-16</t>
  </si>
  <si>
    <t>POS 512968XXXXXX2714 M/S TARA CHAND I POS DEBIT</t>
  </si>
  <si>
    <t>0000000000789519</t>
  </si>
  <si>
    <t>ECS/TP PNB Hou/2063252773</t>
  </si>
  <si>
    <t>POS 512968XXXXXX2714 SNS RESTAURENTS POS DEBIT</t>
  </si>
  <si>
    <t>0000000000520773</t>
  </si>
  <si>
    <t>POS 512968XXXXXX2714 MCDONALD S POS DEBIT</t>
  </si>
  <si>
    <t>0000000000020546</t>
  </si>
  <si>
    <t>0000000000020548</t>
  </si>
  <si>
    <t>0000531990004552</t>
  </si>
  <si>
    <t>ATW-512968XXXXXX2714-S1ACHR42-GHAZIABAD</t>
  </si>
  <si>
    <t>0000000000002591</t>
  </si>
  <si>
    <t>77000002 TERM DEBIT CARD ADJ 15/11/15</t>
  </si>
  <si>
    <t>0000000000519447</t>
  </si>
  <si>
    <t>DEBIT CARD CASH BACK</t>
  </si>
  <si>
    <t>SMSChgsnov15-dec15+Stax1.45</t>
  </si>
  <si>
    <t>POS REF 5129680101392714-11/20 IRCTC1202</t>
  </si>
  <si>
    <t>NEFT DR-ICIC0006315-SWASTIK MISHRA-NETBANK, MUM-N328150109589008</t>
  </si>
  <si>
    <t>N328150109589008</t>
  </si>
  <si>
    <t>BIL/000870849480/Transfer for ELSS/4963755</t>
  </si>
  <si>
    <t>NEFT-N328150109589008-SWASTIK MISHRA--04251140008</t>
  </si>
  <si>
    <t>3011063597 FT FROM DABUR INDIA LTD</t>
  </si>
  <si>
    <t>DCARDFEE9144NOV15-OCT16ST21.75</t>
  </si>
  <si>
    <t>50100081902815  -TPT-GURUDEV HOUSE RENT</t>
  </si>
  <si>
    <t>00000836846422A1</t>
  </si>
  <si>
    <t>0000000000003393</t>
  </si>
  <si>
    <t>04251140009164  -TPT-BHALU WEDNG-SWASTIK</t>
  </si>
  <si>
    <t>00000846881604A1</t>
  </si>
  <si>
    <t>EAW-512968XXXXXX2714-SLVBN146-SILVASSA</t>
  </si>
  <si>
    <t>0000000000001920</t>
  </si>
  <si>
    <t>POS 512968XXXXXX2714 AMAZON SELLER SE POS DEBIT</t>
  </si>
  <si>
    <t>0000534470070956</t>
  </si>
  <si>
    <t>POS 512968XXXXXX2714 RELIANCECOMM POS DEBIT</t>
  </si>
  <si>
    <t>0000EF4164244781</t>
  </si>
  <si>
    <t>ECSRTNCHGS101215CHG350+ST50.75</t>
  </si>
  <si>
    <t>EHDF4169729981/BILLDKVODAFONEINDIAL</t>
  </si>
  <si>
    <t>0000001213173839</t>
  </si>
  <si>
    <t>ECSRTNCHGS211215CHG350+ST50.75</t>
  </si>
  <si>
    <t>POS 512968XXXXXX2714 DNH POS DEBIT</t>
  </si>
  <si>
    <t>0000EF4197153289</t>
  </si>
  <si>
    <t>SALARY DABUR INDIA LTD</t>
  </si>
  <si>
    <t>0000000000185748</t>
  </si>
  <si>
    <t>631501510377:Int.Pd:30-06-2015 to 30-12-2015</t>
  </si>
  <si>
    <t>0101007201 FT FROM DABUR INDIA LTD</t>
  </si>
  <si>
    <t>00000093120487A1</t>
  </si>
  <si>
    <t>NEFT DR-HSBC0400002-HINDUSTAN UNILEVER LIMITED-NETBANK, MUM-N007160120157054</t>
  </si>
  <si>
    <t>N007160120157054</t>
  </si>
  <si>
    <t>ATM/CASH WDL/07-01-16/0</t>
  </si>
  <si>
    <t>VPS/AVANTI LOW /20160109194105/0</t>
  </si>
  <si>
    <t>IIN/I-Debit/Reliance /20160109201155</t>
  </si>
  <si>
    <t>ECSRTNCHG-21-Dec-15 400ST58</t>
  </si>
  <si>
    <t>IIN/I-Debit/irctc.co.in/Fee Rs10.00 ST Rs1.45/201</t>
  </si>
  <si>
    <t>IIN/I-Debit/Dadra And/20160126204207</t>
  </si>
  <si>
    <t>IIN/I-Debit/vodafone /20160126210646</t>
  </si>
  <si>
    <t>3001034454 FT FROM DABUR INDIA LIMITED</t>
  </si>
  <si>
    <t>VPS/AVANTI LOW /20160202203136/0</t>
  </si>
  <si>
    <t>NEFT CR-DEUT0784BBY-HINDUSTAN UNILEVER-SWASTIK  MISHRA-160202AHYGN00008</t>
  </si>
  <si>
    <t>160202AHYGN00008</t>
  </si>
  <si>
    <t>00000348475090A1</t>
  </si>
  <si>
    <t>16020721231025455/FLIPKARTINTERNETRSA</t>
  </si>
  <si>
    <t>0000160389385149</t>
  </si>
  <si>
    <t>VIN/FREECHARGE /20160207090703/0</t>
  </si>
  <si>
    <t>ATM/CASH WDL/07-02-16/0</t>
  </si>
  <si>
    <t>ATM/CASH WDL/15-02-16/0</t>
  </si>
  <si>
    <t>ACH/ECLERX SERVICES/1206082</t>
  </si>
  <si>
    <t>POS 512967XXXXXX0833 DNH POS DEBIT</t>
  </si>
  <si>
    <t>0000FF4318261250</t>
  </si>
  <si>
    <t>2902089411 FT FROM DABUR INDIA LTD</t>
  </si>
  <si>
    <t>SMSChgsJAN16-MAR16+Stax2.18</t>
  </si>
  <si>
    <t>EAW-512967XXXXXX0833-SPCN7685-DADRA&amp;NAGAR H</t>
  </si>
  <si>
    <t>0000000000008787</t>
  </si>
  <si>
    <t>00000602810959A1</t>
  </si>
  <si>
    <t>POS 512967XXXXXX0833 MONIKA KIRANA GE POS DEBIT</t>
  </si>
  <si>
    <t>0000000000550710</t>
  </si>
  <si>
    <t>ATW-512967XXXXXX0833-S1AWSL21-DADRA &amp; NAGAR</t>
  </si>
  <si>
    <t>0000000000005673</t>
  </si>
  <si>
    <t>CHQ PAID-MICR INW CL-SAIBABA ELECTRONICS</t>
  </si>
  <si>
    <t>0000000000000003</t>
  </si>
  <si>
    <t>POS 512967XXXXXX0833 FREECHARGE PU POS DEBIT</t>
  </si>
  <si>
    <t>0000607660109485</t>
  </si>
  <si>
    <t>0000000000009858</t>
  </si>
  <si>
    <t>0000000000040205</t>
  </si>
  <si>
    <t>POS 512967XXXXXX0833 VODAFONE POS DEBIT</t>
  </si>
  <si>
    <t>0000FF4370407148</t>
  </si>
  <si>
    <t>ACH/SIYARAM SILK MILLS L/SJ00200004758</t>
  </si>
  <si>
    <t>0000000000000631</t>
  </si>
  <si>
    <t>ACH/BAJAJ AUTO LTD/2354635</t>
  </si>
  <si>
    <t>ACH/VST INT DIV 2015-16/1203600001166056</t>
  </si>
  <si>
    <t>ACH/UJAAS ENERGY LTD/UJAAS/INT/1516/N14472</t>
  </si>
  <si>
    <t>0000FF4386831569</t>
  </si>
  <si>
    <t>631501510377:Int.Pd:31-12-2015 to 29-03-2016</t>
  </si>
  <si>
    <t>ACH/CYIENT LIMITED/2508559</t>
  </si>
  <si>
    <t>0204016947 FT FROM DABUR INDIA LTD</t>
  </si>
  <si>
    <t>0000000000003523</t>
  </si>
  <si>
    <t>0000000000290786</t>
  </si>
  <si>
    <t>ATW-512967XXXXXX0833-S1ANSL04-DADRA &amp; NAGAR</t>
  </si>
  <si>
    <t>0000000000009711</t>
  </si>
  <si>
    <t>00000888312475A1</t>
  </si>
  <si>
    <t>CHQ PAID-MICR INW CL-KAMATS HOLIDAY RESO</t>
  </si>
  <si>
    <t>0000000000000005</t>
  </si>
  <si>
    <t>TRF FROM IL&amp;FS SEC SER LTD</t>
  </si>
  <si>
    <t>0000000000005778</t>
  </si>
  <si>
    <t>0000000000071834</t>
  </si>
  <si>
    <t>0000000000002410</t>
  </si>
  <si>
    <t>POS 512967XXXXXX0833 FREECHARGE POS DEBIT</t>
  </si>
  <si>
    <t>0000FF4421076656</t>
  </si>
  <si>
    <t>POS 512967XXXXXX0833 DOMINOS POS DEBIT</t>
  </si>
  <si>
    <t>0000FF4436021449</t>
  </si>
  <si>
    <t>MICR SALARY DABUR INDIA LTD</t>
  </si>
  <si>
    <t>0000FF4442959913</t>
  </si>
  <si>
    <t>0000000000000377</t>
  </si>
  <si>
    <t>3004000548 FT FROM DABUR INDIA LTD SALAR</t>
  </si>
  <si>
    <t>POS 512967XXXXXX0833 AVANTI LOW PRICE POS DEBIT</t>
  </si>
  <si>
    <t>0000000000010861</t>
  </si>
  <si>
    <t>0000000000220410</t>
  </si>
  <si>
    <t>ATW-512967XXXXXX0833-S1AWSL22-DADRA &amp; NAGAR</t>
  </si>
  <si>
    <t>0000000000009418</t>
  </si>
  <si>
    <t>POS 512967XXXXXX0833 FLIPKART.COM POS DEBIT</t>
  </si>
  <si>
    <t>0000000000493151</t>
  </si>
  <si>
    <t>00000171650058A1</t>
  </si>
  <si>
    <t>POS 512967XXXXXX0833 FLIPKART INTERNE POS DEBIT</t>
  </si>
  <si>
    <t>0000613360170841</t>
  </si>
  <si>
    <t>0000FF4481532414</t>
  </si>
  <si>
    <t>POS 512967XXXXXX0833 ONE97 COMMUNICAT POS DEBIT</t>
  </si>
  <si>
    <t>0000000000905302</t>
  </si>
  <si>
    <t>SMSChgsapr16-jun16+Stax2.18</t>
  </si>
  <si>
    <t>0000000000007111</t>
  </si>
  <si>
    <t>APBS C- HP684060 125337 0504-423720471</t>
  </si>
  <si>
    <t>0000004098759305</t>
  </si>
  <si>
    <t>0000FF4505392703</t>
  </si>
  <si>
    <t>0000000000000215</t>
  </si>
  <si>
    <t>3105026380 FT FROM DABUR INDIA LTD</t>
  </si>
  <si>
    <t>00000461024020A1</t>
  </si>
  <si>
    <t>0000000000201559</t>
  </si>
  <si>
    <t>0000000000003859</t>
  </si>
  <si>
    <t>POS 512967XXXXXX0833 PAYTM POS DEBIT</t>
  </si>
  <si>
    <t>0000616360069700</t>
  </si>
  <si>
    <t>0000000000005246</t>
  </si>
  <si>
    <t>APBS C- HP684060 103108 1306-443439586</t>
  </si>
  <si>
    <t>0000004387089020</t>
  </si>
  <si>
    <t>CMS/ CMS439131978</t>
  </si>
  <si>
    <t>0000000000007058</t>
  </si>
  <si>
    <t>0000000000858753</t>
  </si>
  <si>
    <t>0000000000390472</t>
  </si>
  <si>
    <t>631501510377:Int.Pd:30-03-2016 to 28-06-2016</t>
  </si>
  <si>
    <t>3006044126 FT FROM DABUR INDIA LTD</t>
  </si>
  <si>
    <t>0000000000000392</t>
  </si>
  <si>
    <t>00000774232308A1</t>
  </si>
  <si>
    <t>0000000000045200</t>
  </si>
  <si>
    <t>0000000000009972</t>
  </si>
  <si>
    <t>0000GF4600874283</t>
  </si>
  <si>
    <t>CMS/ CMS447129678</t>
  </si>
  <si>
    <t>0000000000004656</t>
  </si>
  <si>
    <t>0000000000581075</t>
  </si>
  <si>
    <t>0000000000002176</t>
  </si>
  <si>
    <t>ACH/ECLERX SERVICES LTD/1310409</t>
  </si>
  <si>
    <t>0000GF4619984362</t>
  </si>
  <si>
    <t>ACH C- AMXPM6938Q-AY2016-17-CE1602596042</t>
  </si>
  <si>
    <t>0000004773114011</t>
  </si>
  <si>
    <t>CMS/ RED  - DFG- 6180444</t>
  </si>
  <si>
    <t>CMS/ HDFC MUTUAL FUND</t>
  </si>
  <si>
    <t>ACH/AXIS BANK LTD/3767383</t>
  </si>
  <si>
    <t>ACH/Cairn India Limited,/200180</t>
  </si>
  <si>
    <t>SMSChgsjul16-sep16+Stax2.25</t>
  </si>
  <si>
    <t>3007154312 FT FROM DABUR INDIA LTD</t>
  </si>
  <si>
    <t>0000000000005275</t>
  </si>
  <si>
    <t>0000GF4646496771</t>
  </si>
  <si>
    <t>ACH/BAJAJ AUTO LTD/2455041</t>
  </si>
  <si>
    <t>0000GF4654550403</t>
  </si>
  <si>
    <t>00000098089657A1</t>
  </si>
  <si>
    <t>0000000000862038</t>
  </si>
  <si>
    <t>CMS/ CMS456687919</t>
  </si>
  <si>
    <t>ACH/BALAJI DIV_15_16/0002028</t>
  </si>
  <si>
    <t>0000GF4665701910</t>
  </si>
  <si>
    <t>0000000000006756</t>
  </si>
  <si>
    <t>ACH/MCLEOD RUSSEL INDIA/55405</t>
  </si>
  <si>
    <t>0000000000080792</t>
  </si>
  <si>
    <t>0000000000177057</t>
  </si>
  <si>
    <t>0000000000177935</t>
  </si>
  <si>
    <t>Dr. Tran for funding A/c 631513001823</t>
  </si>
  <si>
    <t>POS 512967XXXXXX0833 AMAZON POS DEBIT</t>
  </si>
  <si>
    <t>0000GF4686456355</t>
  </si>
  <si>
    <t>APBS C- HP684060 179527 1308-489990750</t>
  </si>
  <si>
    <t>0000005095930637</t>
  </si>
  <si>
    <t>0000GF4694553396</t>
  </si>
  <si>
    <t>0000GF4701872149</t>
  </si>
  <si>
    <t>0000000000006972</t>
  </si>
  <si>
    <t>3108016526 FT FROM DABUR INDIA LTD</t>
  </si>
  <si>
    <t>0000000000009191</t>
  </si>
  <si>
    <t>0000GF4725556119</t>
  </si>
  <si>
    <t>0000000000091566</t>
  </si>
  <si>
    <t>0000GF4730743511</t>
  </si>
  <si>
    <t>00000386440483A1</t>
  </si>
  <si>
    <t>0000GF4740696387</t>
  </si>
  <si>
    <t>0000000000005568</t>
  </si>
  <si>
    <t>0000000000357199</t>
  </si>
  <si>
    <t>0000000000364199</t>
  </si>
  <si>
    <t>00600350117165  -TPT-FOLIO 1017935132</t>
  </si>
  <si>
    <t>00000559837192A1</t>
  </si>
  <si>
    <t>NWD-512967XXXXXX0833-S1CW4679-DADRA AND NAG</t>
  </si>
  <si>
    <t>0000000000004391</t>
  </si>
  <si>
    <t>0000000000004392</t>
  </si>
  <si>
    <t>EAW-512967XXXXXX0833-SPCN7680-DADRA&amp;NAGAR H</t>
  </si>
  <si>
    <t>0000000000005050</t>
  </si>
  <si>
    <t>0000000000002339</t>
  </si>
  <si>
    <t>ATW-512967XXXXXX0833-P1DCSL06-DADRA &amp; NAGAR</t>
  </si>
  <si>
    <t>0000000000004870</t>
  </si>
  <si>
    <t>APBS C- HP684060 122615 1409-517806569</t>
  </si>
  <si>
    <t>0000005463607248</t>
  </si>
  <si>
    <t>0000GF4787251077</t>
  </si>
  <si>
    <t>631501510377:Int.Pd:29-06-2016 to 28-09-2016</t>
  </si>
  <si>
    <t>3009024729 FT FROM DABUR INDIA LLTD</t>
  </si>
  <si>
    <t>0000627560127067</t>
  </si>
  <si>
    <t>0000000000005701</t>
  </si>
  <si>
    <t>0000000000100639</t>
  </si>
  <si>
    <t>FD BOOKED THROUGH NET-50300164756510</t>
  </si>
  <si>
    <t>0000000000181025</t>
  </si>
  <si>
    <t>00000721644029A1</t>
  </si>
  <si>
    <t>0000000000003001</t>
  </si>
  <si>
    <t>0000HF4828961651</t>
  </si>
  <si>
    <t>0000000000140762</t>
  </si>
  <si>
    <t>0000000000003338</t>
  </si>
  <si>
    <t>0000HF4852293373</t>
  </si>
  <si>
    <t>0000000000873885</t>
  </si>
  <si>
    <t>2910023050 FT FROM DABUR INDIA LTD</t>
  </si>
  <si>
    <t>0000000000002722</t>
  </si>
  <si>
    <t>SMSChgsOct16-Dec16+Stax2.25</t>
  </si>
  <si>
    <t>0000000000006898</t>
  </si>
  <si>
    <t>00000004735970A1</t>
  </si>
  <si>
    <t>0000HF4878990929</t>
  </si>
  <si>
    <t>NEFT CR-ICIC0000104-BUDLI INTERNET PRIVATE LIMITED-SWASTIK MISHRA-CMS490990555</t>
  </si>
  <si>
    <t>0000CMS490990555</t>
  </si>
  <si>
    <t>0000000000260456</t>
  </si>
  <si>
    <t>0000HF4894444696</t>
  </si>
  <si>
    <t>ACH/VEDANTA LIMITED/6218721</t>
  </si>
  <si>
    <t>HHDF4904140276/BIRLA SUNLIFE AMC</t>
  </si>
  <si>
    <t>0000163229331135</t>
  </si>
  <si>
    <t>0000HF4906984026</t>
  </si>
  <si>
    <t>0000HF4910455353</t>
  </si>
  <si>
    <t>0000000000130730</t>
  </si>
  <si>
    <t>DCARDFEE9144NOV16-OCT17ST22.5</t>
  </si>
  <si>
    <t>0000633240032434</t>
  </si>
  <si>
    <t>HHDF4932761634/BIRLA SUNLIFE AMC</t>
  </si>
  <si>
    <t>0000163347686350</t>
  </si>
  <si>
    <t>3011032334 FT FROM DABUR INDIA LTD</t>
  </si>
  <si>
    <t>00000338579248A1</t>
  </si>
  <si>
    <t>APBS C- HP684060 125821 0112-579589922</t>
  </si>
  <si>
    <t>0000006238742997</t>
  </si>
  <si>
    <t>CHQ PAID-MICR CTS-MU-LAXMINARAYAN M SHAR</t>
  </si>
  <si>
    <t>0000000000000006</t>
  </si>
  <si>
    <t>POS 512967XXXXXX0833 AMAZON SELLER SE POS DEBIT</t>
  </si>
  <si>
    <t>0000000000816670</t>
  </si>
  <si>
    <t>SELF - SILVASSA</t>
  </si>
  <si>
    <t>0000000000000010</t>
  </si>
  <si>
    <t>0000000000000008</t>
  </si>
  <si>
    <t>CMS/ CMS509129129</t>
  </si>
  <si>
    <t>0000000000000011</t>
  </si>
  <si>
    <t>631501510377:Int.Pd:29-09-2016 to 29-12-2016</t>
  </si>
  <si>
    <t>3112026298 FT FROM DABUR INDIA LTD</t>
  </si>
  <si>
    <t>0000000000061734</t>
  </si>
  <si>
    <t>0000000000512381</t>
  </si>
  <si>
    <t>00000803770996A1</t>
  </si>
  <si>
    <t>0000HF5046601965</t>
  </si>
  <si>
    <t>0000HF5066369580</t>
  </si>
  <si>
    <t>0000000000440981</t>
  </si>
  <si>
    <t>APBS C- HP684060 108081 2501-628117995</t>
  </si>
  <si>
    <t>0000006847128536</t>
  </si>
  <si>
    <t>3101028038 FT FROM DABUR INDIA LTD</t>
  </si>
  <si>
    <t>POS 512967XXXXXX0833 PAYU-WWW.FREECHA POS DEBIT</t>
  </si>
  <si>
    <t>0000030000701193</t>
  </si>
  <si>
    <t>0000000000463299</t>
  </si>
  <si>
    <t>0000HF5097337389</t>
  </si>
  <si>
    <t>00000163023337A1</t>
  </si>
  <si>
    <t>0000000000332904</t>
  </si>
  <si>
    <t>0000000000500900</t>
  </si>
  <si>
    <t>ATM/CASH WDL/16-02-17/0</t>
  </si>
  <si>
    <t>0000HF5134614546</t>
  </si>
  <si>
    <t>ATM/CASH WDL/23-02-17/0</t>
  </si>
  <si>
    <t>2802026545 FT FROM DABUR INDIA LIMITED</t>
  </si>
  <si>
    <t>ATM/CASH WDL/01-03-17/0</t>
  </si>
  <si>
    <t>0000000000311469</t>
  </si>
  <si>
    <t>POS 512967XXXXXX0833 HOTEL VIRAJ POS DEBIT</t>
  </si>
  <si>
    <t>0000000000340725</t>
  </si>
  <si>
    <t>ATM/CASH WDL/09-03-17/0</t>
  </si>
  <si>
    <t>POS 512967XXXXXX0833 IRCTC POS DEBIT</t>
  </si>
  <si>
    <t>0000706960019501</t>
  </si>
  <si>
    <t>POS 512967XXXXXX0833 HOTEL AARAM POS DEBIT</t>
  </si>
  <si>
    <t>0000000000004382</t>
  </si>
  <si>
    <t>0000000000573372</t>
  </si>
  <si>
    <t>0000IF5184866351</t>
  </si>
  <si>
    <t>00000572633634A1</t>
  </si>
  <si>
    <t>POS 512967XXXXXX0833 INDIAN RAILWAY C POS DEBIT</t>
  </si>
  <si>
    <t>0000707690221943</t>
  </si>
  <si>
    <t>77000002 TERM DEBIT CARD ADJ 17/03/17</t>
  </si>
  <si>
    <t>VPS/PRAYOSHAHOS/20170319013625/0</t>
  </si>
  <si>
    <t>SMSChgsJan17-Mar17+Stax2.25</t>
  </si>
  <si>
    <t>ATM/CASH WDL/20-03-17/0</t>
  </si>
  <si>
    <t>POS 512967XXXXXX0833 ACCELYST SOLUTIO POS DEBIT</t>
  </si>
  <si>
    <t>0000000000126635</t>
  </si>
  <si>
    <t>0000000000225777</t>
  </si>
  <si>
    <t>POS 512967XXXXXX0833 MAKEMYTRIP INDIA POS DEBIT</t>
  </si>
  <si>
    <t>0000000000240910</t>
  </si>
  <si>
    <t>IHDF5222843048/BILLDKASSOCIATIONOFM</t>
  </si>
  <si>
    <t>0000170855122623</t>
  </si>
  <si>
    <t>VPS/MONIKA KIRA/20170326153514/0</t>
  </si>
  <si>
    <t>APBS C- HP684060 180079 1903-673690159</t>
  </si>
  <si>
    <t>0000007475350821</t>
  </si>
  <si>
    <t>0000IF5227648427</t>
  </si>
  <si>
    <t>CRV POS 512967******0833 MAKEMYTRIP INDI</t>
  </si>
  <si>
    <t>IHDF5234947598/BILLDKASSOCIATIONOFM</t>
  </si>
  <si>
    <t>0000170887683229</t>
  </si>
  <si>
    <t>NEFT CR-YESB0000001-FRANKLIN TEMPLETON M-SWASTIK  MISHRA-N089170010320814</t>
  </si>
  <si>
    <t>N089170010320814</t>
  </si>
  <si>
    <t>631501510377:Int.Pd:30-12-2016 to 30-03-2017</t>
  </si>
  <si>
    <t>3103016971 FT FROM DABUR</t>
  </si>
  <si>
    <t>POS 512967XXXXXX0833 RELIANCEJIO POS DEBIT</t>
  </si>
  <si>
    <t>0000IF5247962296</t>
  </si>
  <si>
    <t>POS 512967XXXXXX0833 JAI MATAJI POS DEBIT</t>
  </si>
  <si>
    <t>0000000000002788</t>
  </si>
  <si>
    <t>POS 512967XXXXXX0833 ENPS_NSDL_SBIEPA POS DEBIT</t>
  </si>
  <si>
    <t>0000000000778315</t>
  </si>
  <si>
    <t>CMS/ CMS561222393</t>
  </si>
  <si>
    <t>00000842371790A1</t>
  </si>
  <si>
    <t>0000000000633727</t>
  </si>
  <si>
    <t>0000000000571364</t>
  </si>
  <si>
    <t>0000IF5290984872</t>
  </si>
  <si>
    <t>CHQ PAID-MICR CTS-MU-SAIBABA ELECTRONICS</t>
  </si>
  <si>
    <t>0000000000000013</t>
  </si>
  <si>
    <t>0000000000007267</t>
  </si>
  <si>
    <t>0000000000291785</t>
  </si>
  <si>
    <t>ACH/VEDANTA LTD/6601647</t>
  </si>
  <si>
    <t>SALARY M/O MAR17</t>
  </si>
  <si>
    <t>0000704266269612</t>
  </si>
  <si>
    <t>0000000000010249</t>
  </si>
  <si>
    <t>0000000000120680</t>
  </si>
  <si>
    <t>SALARY M/O APR17</t>
  </si>
  <si>
    <t>0000704289274643</t>
  </si>
  <si>
    <t>ACH/VEDANTA LTD/6936354</t>
  </si>
  <si>
    <t>00000134312541A1</t>
  </si>
  <si>
    <t>0000712660065113</t>
  </si>
  <si>
    <t>50200006156590  -TPT-SWASTIK MISHRA DABUR</t>
  </si>
  <si>
    <t>00000143123789A1</t>
  </si>
  <si>
    <t>CMS/ CMS579534371</t>
  </si>
  <si>
    <t>0000000000008641</t>
  </si>
  <si>
    <t>0000000000122595</t>
  </si>
  <si>
    <t>0000IF5364122874</t>
  </si>
  <si>
    <t>0000IF5364337405</t>
  </si>
  <si>
    <t>0000713500019633</t>
  </si>
  <si>
    <t>0000000000000356</t>
  </si>
  <si>
    <t>0000000000009502</t>
  </si>
  <si>
    <t>0000000000592533</t>
  </si>
  <si>
    <t>SALARY M/O MAY17</t>
  </si>
  <si>
    <t>0000705319355476</t>
  </si>
  <si>
    <t>ATM/CASH WDL/04-06-17/0</t>
  </si>
  <si>
    <t>00000483562134A1</t>
  </si>
  <si>
    <t>0000000000006700</t>
  </si>
  <si>
    <t>0000716240136426</t>
  </si>
  <si>
    <t>SMSChgsApr17-Jun17+Stax2.25</t>
  </si>
  <si>
    <t>0000716900016641</t>
  </si>
  <si>
    <t>0000JF5438437995</t>
  </si>
  <si>
    <t>0000JF5449913056</t>
  </si>
  <si>
    <t>631501510377:Int.Pd:31-03-2017 to 28-06-2017</t>
  </si>
  <si>
    <t>SALARY M/O JUN17</t>
  </si>
  <si>
    <t>0000706300733611</t>
  </si>
  <si>
    <t>0000000000005811</t>
  </si>
  <si>
    <t>0000JF5476246031</t>
  </si>
  <si>
    <t>00000812611035A1</t>
  </si>
  <si>
    <t>0000000000007742</t>
  </si>
  <si>
    <t>APBS C- HP684060 021418 0707-762619032</t>
  </si>
  <si>
    <t>0000009009924418</t>
  </si>
  <si>
    <t>0000000000511346</t>
  </si>
  <si>
    <t>0000719760149752</t>
  </si>
  <si>
    <t>0000720070181676</t>
  </si>
  <si>
    <t>0000000000000240</t>
  </si>
  <si>
    <t>0000000000179215</t>
  </si>
  <si>
    <t>CMS/ CMS628459026</t>
  </si>
  <si>
    <t>SALARY M/O JUL17</t>
  </si>
  <si>
    <t>0000707311018867</t>
  </si>
  <si>
    <t>0000000000001640</t>
  </si>
  <si>
    <t>00000154543386A1</t>
  </si>
  <si>
    <t>0000JF5564967259</t>
  </si>
  <si>
    <t>0000722500012240</t>
  </si>
  <si>
    <t>0000000000360301</t>
  </si>
  <si>
    <t>POS 512967XXXXXX0833 VODAFONE INDIA L POS DEBIT</t>
  </si>
  <si>
    <t>0000000000173768</t>
  </si>
  <si>
    <t>CMS/ BUDLI INTERNET PRIVATE LIMITED</t>
  </si>
  <si>
    <t>SMSChgsJul17-Sep17+GST</t>
  </si>
  <si>
    <t>NFS/CASH WDL/14-09-17</t>
  </si>
  <si>
    <t>631501510377:Int.Pd:29-06-2017 to 2
9-09-2017</t>
  </si>
  <si>
    <t>DCARDFEE9144NOV17-OCT18+GST</t>
  </si>
  <si>
    <t>APBS/HP684060 006136 2111/882976849</t>
  </si>
  <si>
    <t>ATM/CASH WDL/08-12-17/0</t>
  </si>
  <si>
    <t>SMSChgsOct17-Dec17+GST</t>
  </si>
  <si>
    <t>0000724400010678</t>
  </si>
  <si>
    <t>NEFT DR-DCBL0000044-BALAJI SHINDE-NETBANK, MUM-N305170400282207</t>
  </si>
  <si>
    <t>N305170400282207</t>
  </si>
  <si>
    <t>0000000000022350</t>
  </si>
  <si>
    <t>0000000000560079</t>
  </si>
  <si>
    <t>0000000000350105</t>
  </si>
  <si>
    <t>POS 512967XXXXXX0833 SHREE JAI JALARA POS DEBIT</t>
  </si>
  <si>
    <t>0000000000382822</t>
  </si>
  <si>
    <t>0000000000001481</t>
  </si>
  <si>
    <t>APBS C- HP684060 022529 2009-832296700</t>
  </si>
  <si>
    <t>0000000086951011</t>
  </si>
  <si>
    <t>00000438772657A1</t>
  </si>
  <si>
    <t>0000000000000541</t>
  </si>
  <si>
    <t>UPI-341801000039-341801000039@ICIC0003418.IFSC.NPCI-731009077760-NO REMARKS</t>
  </si>
  <si>
    <t>0000073109152871</t>
  </si>
  <si>
    <t>00000046711252A1</t>
  </si>
  <si>
    <t>EAW-512967XXXXXX0833-VPON1580-TVAL</t>
  </si>
  <si>
    <t>0000731013294850</t>
  </si>
  <si>
    <t>POS 512967XXXXXX0833 IDEA POS DEBIT</t>
  </si>
  <si>
    <t>0000JF5791656555</t>
  </si>
  <si>
    <t>POS 512967XXXXXX0833 IDEA CELLULAR LI POS DEBIT</t>
  </si>
  <si>
    <t>0000734140151732</t>
  </si>
  <si>
    <t>0000000000120564</t>
  </si>
  <si>
    <t>0000000000000110</t>
  </si>
  <si>
    <t>0000JF5796688028</t>
  </si>
  <si>
    <t>00000775118583A1</t>
  </si>
  <si>
    <t>POS 512967XXXXXX0833 SRI SRI RESIDENC POS DEBIT</t>
  </si>
  <si>
    <t>0000000000000708</t>
  </si>
  <si>
    <t>00000343294122A1</t>
  </si>
  <si>
    <t>UPI-341801000039-341801000039@ICIC0003418.IFSC.NPCI-731514425990-NO REMARKS</t>
  </si>
  <si>
    <t>0000731514157376</t>
  </si>
  <si>
    <t>0000000000212993</t>
  </si>
  <si>
    <t>0000000000239556</t>
  </si>
  <si>
    <t>ACH C- AMXPM6938Q-AY2017-18-CE1704911482</t>
  </si>
  <si>
    <t>0000000227222109</t>
  </si>
  <si>
    <t>0000JF5812206448</t>
  </si>
  <si>
    <t>0000JF5734862603</t>
  </si>
  <si>
    <t>LHDF5886397619/BILLDKASSOCIATIONOFM</t>
  </si>
  <si>
    <t>0000173483794332</t>
  </si>
  <si>
    <t>0000000000180211</t>
  </si>
  <si>
    <t>0000JF5817251671</t>
  </si>
  <si>
    <t>0000728900223491</t>
  </si>
  <si>
    <t>JHDF5588732641/BILLDKASSOCIATIONOFM</t>
  </si>
  <si>
    <t>0000172298063574</t>
  </si>
  <si>
    <t>0000000000004670</t>
  </si>
  <si>
    <t>0000000000705044</t>
  </si>
  <si>
    <t>POS 512967XXXXXX0833 VARDHMAN HOSPITA POS DEBIT</t>
  </si>
  <si>
    <t>0000000000161319</t>
  </si>
  <si>
    <t>0000JF5745545340</t>
  </si>
  <si>
    <t>0000JF5823830877</t>
  </si>
  <si>
    <t>0000JF5750311117</t>
  </si>
  <si>
    <t>0000726300025173</t>
  </si>
  <si>
    <t>0000000000005619</t>
  </si>
  <si>
    <t>0000723370233619</t>
  </si>
  <si>
    <t>POS 512967XXXXXX0833 MC DONALDS POS DEBIT</t>
  </si>
  <si>
    <t>0000000000018326</t>
  </si>
  <si>
    <t>0000JF5829707883</t>
  </si>
  <si>
    <t>0000LF5902149445</t>
  </si>
  <si>
    <t>0000LF5904202288</t>
  </si>
  <si>
    <t>0000000000001792</t>
  </si>
  <si>
    <t>0000000000005132</t>
  </si>
  <si>
    <t>0000000000006718</t>
  </si>
  <si>
    <t>POS 512967XXXXXX0833 BLUE HAVEN POS DEBIT</t>
  </si>
  <si>
    <t>0000000000012795</t>
  </si>
  <si>
    <t>0000JF5684733398</t>
  </si>
  <si>
    <t>0000000000172980</t>
  </si>
  <si>
    <t>0000726870182591</t>
  </si>
  <si>
    <t>POS 512967XXXXXX0833 PRAYOSHA HOSPITA POS DEBIT</t>
  </si>
  <si>
    <t>0000000000060919</t>
  </si>
  <si>
    <t>POS 512967XXXXXX0833 SHRI RANG MEDI G POS DEBIT</t>
  </si>
  <si>
    <t>0000000000000549</t>
  </si>
  <si>
    <t>0000000000007053</t>
  </si>
  <si>
    <t>0000JF5690946473</t>
  </si>
  <si>
    <t>CHQ DEP - MICR - 40 - SILVASSA</t>
  </si>
  <si>
    <t>0000000000075996</t>
  </si>
  <si>
    <t>JHDF5842767354/BILLDKASSOCIATIONOFM</t>
  </si>
  <si>
    <t>0000173310690476</t>
  </si>
  <si>
    <t>JHDF5842786088/BILLDKASSOCIATIONOFM</t>
  </si>
  <si>
    <t>0000173310698720</t>
  </si>
  <si>
    <t>0000JF5846102502</t>
  </si>
  <si>
    <t>0000000000737126</t>
  </si>
  <si>
    <t>0000JF5620875972</t>
  </si>
  <si>
    <t>SALARY M/O SEP17</t>
  </si>
  <si>
    <t>0000709284820479</t>
  </si>
  <si>
    <t>0000000000029459</t>
  </si>
  <si>
    <t>SALARY M/O NOV17</t>
  </si>
  <si>
    <t>0000711293168729</t>
  </si>
  <si>
    <t>SALARY M/O AUG17</t>
  </si>
  <si>
    <t>0000708312383636</t>
  </si>
  <si>
    <t>SALARY M/O OCT17</t>
  </si>
  <si>
    <t>0000710309656256</t>
  </si>
  <si>
    <t>631501510377:Int.Pd:30-09-2017 to 29-12-2017</t>
  </si>
  <si>
    <t>APBS/HP684060 094650 2301/946582452</t>
  </si>
  <si>
    <t>SMSChgsJan18-Mar18+GST</t>
  </si>
  <si>
    <t>631501510377:Int.Pd:30-12-2017 to 29-03-2018</t>
  </si>
  <si>
    <t>ACH/VEDANTA LIMITED-RPS/229625</t>
  </si>
  <si>
    <t>ATM/CASH WDL/10-04-18/0</t>
  </si>
  <si>
    <t>APBS/HP684060 015241 2404/1021125100</t>
  </si>
  <si>
    <t>SMSChgsApr18-Jun18+GST</t>
  </si>
  <si>
    <t>LHDF5922285847/BILLDKASSOCIATIONOFM</t>
  </si>
  <si>
    <t>0000173633989676</t>
  </si>
  <si>
    <t>SALARY M/O DEC17</t>
  </si>
  <si>
    <t>0000712296860058</t>
  </si>
  <si>
    <t>50100081902815-TPT-GURUDEV HOUSE RENT</t>
  </si>
  <si>
    <t>0000000110518208</t>
  </si>
  <si>
    <t>0000000000002496</t>
  </si>
  <si>
    <t>LHDF5950537762/BILLDKASSOCIATIONOFM</t>
  </si>
  <si>
    <t>0000180082071621</t>
  </si>
  <si>
    <t>0000000000270782</t>
  </si>
  <si>
    <t>0000LF5966164144</t>
  </si>
  <si>
    <t>0000000000313266</t>
  </si>
  <si>
    <t>0000000000001822</t>
  </si>
  <si>
    <t>LHDF5976210147/BILLDKASSOCIATIONOFM</t>
  </si>
  <si>
    <t>0000180178702355</t>
  </si>
  <si>
    <t>0000802260058638</t>
  </si>
  <si>
    <t>CHQ PAID-MICR CTS-MU-RATHOD MOTORS</t>
  </si>
  <si>
    <t>0000000000000014</t>
  </si>
  <si>
    <t>FT - DR - 01702560003826 - RATHOD MOTORS</t>
  </si>
  <si>
    <t>0000000000000015</t>
  </si>
  <si>
    <t>POS 512967XXXXXX0833 SHREE BALKRISHNA POS DEBIT</t>
  </si>
  <si>
    <t>0000000000001109</t>
  </si>
  <si>
    <t>POS REF 512967******0833-01/26 SHREE BAL</t>
  </si>
  <si>
    <t>SALARY M/O JAN18</t>
  </si>
  <si>
    <t>0000801306134909</t>
  </si>
  <si>
    <t>POS 512967XXXXXX0833 MALIBA PETROLEUM POS DEBIT</t>
  </si>
  <si>
    <t>0000000000003295</t>
  </si>
  <si>
    <t>0000000000007647</t>
  </si>
  <si>
    <t>POS REF 512967******0833-02/04 MALIBA PE</t>
  </si>
  <si>
    <t>POS 512967XXXXXX0833 PTM*PAYTM POS DEBIT</t>
  </si>
  <si>
    <t>0000803760359373</t>
  </si>
  <si>
    <t>00000783356319A1</t>
  </si>
  <si>
    <t>0000000000008718</t>
  </si>
  <si>
    <t>POS 512967XXXXXX0833 ONE97COMM PAYTM POS DEBIT</t>
  </si>
  <si>
    <t>0000000000864116</t>
  </si>
  <si>
    <t>POS 512967XXXXXX0833 DY DIRECTOR TRAN POS DEBIT</t>
  </si>
  <si>
    <t>0000000000008115</t>
  </si>
  <si>
    <t>ATW-512967XXXXXX0833-S1ANSL87-DADRA &amp; NAGAR</t>
  </si>
  <si>
    <t>0000000000002005</t>
  </si>
  <si>
    <t>0000LF6069180592</t>
  </si>
  <si>
    <t>0000000000540625</t>
  </si>
  <si>
    <t>POS 512967XXXXXX0833 PATEL PETROLEUM POS DEBIT</t>
  </si>
  <si>
    <t>0000000000023281</t>
  </si>
  <si>
    <t>POS REF 512967******0833-02/27 PATEL PET</t>
  </si>
  <si>
    <t>0000LF6091936591</t>
  </si>
  <si>
    <t>SALARY M/O FEB18</t>
  </si>
  <si>
    <t>0000802270164984</t>
  </si>
  <si>
    <t>0000000000003216</t>
  </si>
  <si>
    <t>0000000000031142</t>
  </si>
  <si>
    <t>0000000000010708</t>
  </si>
  <si>
    <t>0000LF6106205642</t>
  </si>
  <si>
    <t>0000000000541899</t>
  </si>
  <si>
    <t>00000990422902A1</t>
  </si>
  <si>
    <t>0000000000027551</t>
  </si>
  <si>
    <t>POS 512967XXXXXX0833 RATHOD MOTORS POS DEBIT</t>
  </si>
  <si>
    <t>0000000000003692</t>
  </si>
  <si>
    <t>POS 512967XXXXXX0833 KIRT ENTERPRISE POS DEBIT</t>
  </si>
  <si>
    <t>0000000000442226</t>
  </si>
  <si>
    <t>0000LF6146667499</t>
  </si>
  <si>
    <t>POS REF 512967******0833-03/20 PATEL PET</t>
  </si>
  <si>
    <t>0000000000551145</t>
  </si>
  <si>
    <t>POS 512967XXXXXX0833 SPEEDMART THE SU POS DEBIT</t>
  </si>
  <si>
    <t>0000000000452967</t>
  </si>
  <si>
    <t>SALARY M/O MAR18</t>
  </si>
  <si>
    <t>0000803308015187</t>
  </si>
  <si>
    <t>POS 512967XXXXXX0833 DY DIRECTOR OF T POS DEBIT</t>
  </si>
  <si>
    <t>0000000000001061</t>
  </si>
  <si>
    <t>0000LF6182527018</t>
  </si>
  <si>
    <t>00000192486312A1</t>
  </si>
  <si>
    <t>0000000000004306</t>
  </si>
  <si>
    <t>POS REF 512967******0833-04/09 MALIBA PE</t>
  </si>
  <si>
    <t>0000LF6214956104</t>
  </si>
  <si>
    <t>POS 512967XXXXXX0833 SINGH PETROLEUM, POS DEBIT</t>
  </si>
  <si>
    <t>0000000000015783</t>
  </si>
  <si>
    <t>0000000000000436</t>
  </si>
  <si>
    <t>0000000000504347</t>
  </si>
  <si>
    <t>POS REF 512967******0833-04/18 SINGH PET</t>
  </si>
  <si>
    <t>0000NF6238147975</t>
  </si>
  <si>
    <t>0000000000000581</t>
  </si>
  <si>
    <t>0000000000006265</t>
  </si>
  <si>
    <t>0000000000230555</t>
  </si>
  <si>
    <t>SALARY M/O APR18</t>
  </si>
  <si>
    <t>0000804303947275</t>
  </si>
  <si>
    <t>0000NF6267357598</t>
  </si>
  <si>
    <t>POS 512967XXXXXX0833 UDUPIS AMANTRAN POS DEBIT</t>
  </si>
  <si>
    <t>0000000000432951</t>
  </si>
  <si>
    <t>0000NF6268350174</t>
  </si>
  <si>
    <t>POS REF 512967******0833-04/29 MALIBA PE</t>
  </si>
  <si>
    <t>0000000000003541</t>
  </si>
  <si>
    <t>0000000000473588</t>
  </si>
  <si>
    <t>0000000000003560</t>
  </si>
  <si>
    <t>0000000000100406</t>
  </si>
  <si>
    <t>0000000000003572</t>
  </si>
  <si>
    <t>0000000000002486</t>
  </si>
  <si>
    <t>0000000000003575</t>
  </si>
  <si>
    <t>0000000125044281</t>
  </si>
  <si>
    <t>0000000000250293</t>
  </si>
  <si>
    <t>EAW-512967XXXXXX0833-SPCN7680-SILVASSA</t>
  </si>
  <si>
    <t>0000000000001271</t>
  </si>
  <si>
    <t>0000000000008768</t>
  </si>
  <si>
    <t>0000000000008769</t>
  </si>
  <si>
    <t>POS REF 512967******0833-05/25 MALIBA PE</t>
  </si>
  <si>
    <t>SALARY M/O MAY18</t>
  </si>
  <si>
    <t>0000805309119702</t>
  </si>
  <si>
    <t>0000000000003170</t>
  </si>
  <si>
    <t>0000000147244248</t>
  </si>
  <si>
    <t>0000NF6373316641</t>
  </si>
  <si>
    <t>0000000000170619</t>
  </si>
  <si>
    <t>0000NF6379839807</t>
  </si>
  <si>
    <t>0000000000170920</t>
  </si>
  <si>
    <t>POS 512967XXXXXX0833 SURBHI BAR   RES POS DEBIT</t>
  </si>
  <si>
    <t>0000000000107426</t>
  </si>
  <si>
    <t>0000000000011192</t>
  </si>
  <si>
    <t>POS REF 512967******0833-06/15 MALIBA PE</t>
  </si>
  <si>
    <t>0000NF6401185893</t>
  </si>
  <si>
    <t>POS 512967XXXXXX0833 BIRLA INSTITUTE POS DEBIT</t>
  </si>
  <si>
    <t>0000000000743523</t>
  </si>
  <si>
    <t>0000NF6414875523</t>
  </si>
  <si>
    <t>ATW-512967XXXXXX0833-P3DCSL25-DADRA &amp; NAGAR</t>
  </si>
  <si>
    <t>0000000000008339</t>
  </si>
  <si>
    <t>0000000000830081</t>
  </si>
  <si>
    <t>POS 512967XXXXXX0833 CBDT POS DEBIT</t>
  </si>
  <si>
    <t>0000817670055918</t>
  </si>
  <si>
    <t>0000NF6433676686</t>
  </si>
  <si>
    <t>SALARY M/O JUN18</t>
  </si>
  <si>
    <t>0000806294799873</t>
  </si>
  <si>
    <t>0000000000041319</t>
  </si>
  <si>
    <t>NWD-512967XXXXXX0833-CMNA1091-VAPI</t>
  </si>
  <si>
    <t>0000818513707485</t>
  </si>
  <si>
    <t>00000781890676A1</t>
  </si>
  <si>
    <t>POS 512967XXXXXX0833 M S H  M  VAID POS DEBIT</t>
  </si>
  <si>
    <t>0000000000319392</t>
  </si>
  <si>
    <t>CRV POS 512967******0833 HPCL 0.75% CASH</t>
  </si>
  <si>
    <t>POS 512967XXXXXX0833 WWW PAYTM COM POS DEBIT</t>
  </si>
  <si>
    <t>0000819320198213</t>
  </si>
  <si>
    <t>POS 512967XXXXXX0833 ANKUR PETROLEUM POS DEBIT</t>
  </si>
  <si>
    <t>0000000000009377</t>
  </si>
  <si>
    <t>0000NF6496653827</t>
  </si>
  <si>
    <t>CRV POS 512967******0833 ANKUR PETROLEUM</t>
  </si>
  <si>
    <t>UPI-055505004639-INDIAIDEAS@ICICI-820311010274-COLLECT-PAY-REQUEST</t>
  </si>
  <si>
    <t>0000820311252718</t>
  </si>
  <si>
    <t>POS 512967XXXXXX0833 BSNLPOST POS DEBIT</t>
  </si>
  <si>
    <t>0000NF6512593649</t>
  </si>
  <si>
    <t>0000NF6515092426</t>
  </si>
  <si>
    <t>POS REF 512967******0833-07/24 MALIBA PE</t>
  </si>
  <si>
    <t>0000000000007878</t>
  </si>
  <si>
    <t>0000NF6528230344</t>
  </si>
  <si>
    <t>SALARY M/O JUL18</t>
  </si>
  <si>
    <t>0000807301555615</t>
  </si>
  <si>
    <t>0000000162358454</t>
  </si>
  <si>
    <t>0000000000000198</t>
  </si>
  <si>
    <t>0000000000097787</t>
  </si>
  <si>
    <t>0000000000003610</t>
  </si>
  <si>
    <t>POS REF 512967******0833-08/13 PATEL PET</t>
  </si>
  <si>
    <t>POS 512967XXXXXX0833 CANWY HOSPITALIT POS DEBIT</t>
  </si>
  <si>
    <t>0000000000000333</t>
  </si>
  <si>
    <t>0000NF6596540279</t>
  </si>
  <si>
    <t>0000NF6596550184</t>
  </si>
  <si>
    <t>0000000000239428</t>
  </si>
  <si>
    <t>SALARY M/O AUG18</t>
  </si>
  <si>
    <t>0000808308053078</t>
  </si>
  <si>
    <t>0000000000004897</t>
  </si>
  <si>
    <t>0000000000005774</t>
  </si>
  <si>
    <t>POS REF 512967******0833-09/04 MALIBA PE</t>
  </si>
  <si>
    <t>00000234663888A1</t>
  </si>
  <si>
    <t>UPI-045910037067-8141557109@UPI-825018596970-NO REMARKS</t>
  </si>
  <si>
    <t>0000825018854559</t>
  </si>
  <si>
    <t>UPI-045910037067-8141557109@UPI-825019663077-NO REMARKS</t>
  </si>
  <si>
    <t>0000825019963605</t>
  </si>
  <si>
    <t>0000825650076791</t>
  </si>
  <si>
    <t>0000000000043537</t>
  </si>
  <si>
    <t>POS 512967XXXXXX0833 MONIKA KIRANA AN POS DEBIT</t>
  </si>
  <si>
    <t>0000000000065466</t>
  </si>
  <si>
    <t>0000000000028699</t>
  </si>
  <si>
    <t>0000000000013999</t>
  </si>
  <si>
    <t>0000NF6713310432</t>
  </si>
  <si>
    <t>0000000000028994</t>
  </si>
  <si>
    <t>UPI-045910037067-8141557109@UPI-827107716415-NO REMARKS</t>
  </si>
  <si>
    <t>0000082717847241</t>
  </si>
  <si>
    <t>0000000000000786</t>
  </si>
  <si>
    <t>SALARY M/O SEP18</t>
  </si>
  <si>
    <t>0000809272774329</t>
  </si>
  <si>
    <t>NEFT CR-FDRL0000037-LIC INDIA D092-SWASTIK MISHRA-FBLIC1827205307</t>
  </si>
  <si>
    <t>0FBLIC1827205307</t>
  </si>
  <si>
    <t>POS REF 512967******0833-09/30 PATEL PET</t>
  </si>
  <si>
    <t>0000000217997464</t>
  </si>
  <si>
    <t>0000PF6779908376</t>
  </si>
  <si>
    <t>POS 512967XXXXXX0833 HPCL MALIBA PETR POS DEBIT</t>
  </si>
  <si>
    <t>0000000000186636</t>
  </si>
  <si>
    <t>0000PF6785363859</t>
  </si>
  <si>
    <t>0000000000004267</t>
  </si>
  <si>
    <t>0000000000502389</t>
  </si>
  <si>
    <t>0000000000209513</t>
  </si>
  <si>
    <t>PHDF6795022150/BILLDKASSOCIATIONOFM</t>
  </si>
  <si>
    <t>0000182883238445</t>
  </si>
  <si>
    <t>POS REF 512967******0833-10/16 PATEL PET</t>
  </si>
  <si>
    <t>0000PF6828862947</t>
  </si>
  <si>
    <t>SALARY M/O OCT18</t>
  </si>
  <si>
    <t>0000810301860974</t>
  </si>
  <si>
    <t>UPI-045910037067-8141557109@UPI-830721661466-NO REMARKS</t>
  </si>
  <si>
    <t>0000830721096313</t>
  </si>
  <si>
    <t>0000PF6870038957</t>
  </si>
  <si>
    <t>POS 512967XXXXXX0833 FLIPKART PAYMENT POS DEBIT</t>
  </si>
  <si>
    <t>0000831080080566</t>
  </si>
  <si>
    <t>0000000000204459</t>
  </si>
  <si>
    <t>0000000000000999</t>
  </si>
  <si>
    <t>POS REF 512967******0833-11/11 PATEL PET</t>
  </si>
  <si>
    <t>NWD-512967XXXXXX0833-S1CWK676-GANDHINAGAR</t>
  </si>
  <si>
    <t>0000831818001354</t>
  </si>
  <si>
    <t>POS 512967XXXXXX0833 JUBILANT FOODWOR POS DEBIT</t>
  </si>
  <si>
    <t>0000000000012701</t>
  </si>
  <si>
    <t>0000832370005402</t>
  </si>
  <si>
    <t>0000PF6922071996</t>
  </si>
  <si>
    <t>0000PF6922090190</t>
  </si>
  <si>
    <t>SALARY M/O NOV18</t>
  </si>
  <si>
    <t>0000811290046612</t>
  </si>
  <si>
    <t>PHDF6949069093/LIC OF INDIA</t>
  </si>
  <si>
    <t>0000183349842778</t>
  </si>
  <si>
    <t>UPI-045910037067-8141557109@UPI-833613970729-NO REMARKS</t>
  </si>
  <si>
    <t>0000833613945015</t>
  </si>
  <si>
    <t>0000PF6960414173</t>
  </si>
  <si>
    <t>0000PF6967675554</t>
  </si>
  <si>
    <t>0000000362306515</t>
  </si>
  <si>
    <t>0000000000016395</t>
  </si>
  <si>
    <t>POS 512967XXXXXX0833 SWATI PETROLEUM POS DEBIT</t>
  </si>
  <si>
    <t>0000000000030627</t>
  </si>
  <si>
    <t>POS REF 512967******0833-12/09 PATEL PET</t>
  </si>
  <si>
    <t>CRV POS 512967******0833 SWATI PETROLEUM</t>
  </si>
  <si>
    <t>0000000000143521</t>
  </si>
  <si>
    <t>0000000000007961</t>
  </si>
  <si>
    <t>POS REF 512967******0833-12/20 MALIBA PE</t>
  </si>
  <si>
    <t>0000000000505428</t>
  </si>
  <si>
    <t>0000000000047772</t>
  </si>
  <si>
    <t>0000PF7038531374</t>
  </si>
  <si>
    <t>0000PF7038559348</t>
  </si>
  <si>
    <t>SALARY M/O DEC18</t>
  </si>
  <si>
    <t>0000812287031877</t>
  </si>
  <si>
    <t>0000000000020897</t>
  </si>
  <si>
    <t>UPI-045910037067-8141557109@UPI-900208135679-NO REMARKS</t>
  </si>
  <si>
    <t>0000090028230669</t>
  </si>
  <si>
    <t>POS REF 512967******0833-01/04 PATEL PET</t>
  </si>
  <si>
    <t>0000000000528564</t>
  </si>
  <si>
    <t>0000000324611608</t>
  </si>
  <si>
    <t>0000000000047116</t>
  </si>
  <si>
    <t>0000000000172127</t>
  </si>
  <si>
    <t>0000PF7089626827</t>
  </si>
  <si>
    <t>0000000000008924</t>
  </si>
  <si>
    <t>0000000000006025</t>
  </si>
  <si>
    <t>POS REF 512967******0833-01/20 AMAZON</t>
  </si>
  <si>
    <t>0000000000006029</t>
  </si>
  <si>
    <t>0000000000013946</t>
  </si>
  <si>
    <t>0000000000000724</t>
  </si>
  <si>
    <t>0000PF7155243369</t>
  </si>
  <si>
    <t>0000PF7155270758</t>
  </si>
  <si>
    <t>PHDF7157910083/BILLDKASSOCIATIONOFM</t>
  </si>
  <si>
    <t>0000190298945184</t>
  </si>
  <si>
    <t>PHDF7162150536/BILLDKASSOCIATIONOFM</t>
  </si>
  <si>
    <t>0000190309944753</t>
  </si>
  <si>
    <t>SALARY M/O JAN19</t>
  </si>
  <si>
    <t>0000901308192170</t>
  </si>
  <si>
    <t>POS 512967XXXXXX0833 PAYU-FLIPKART PA POS DEBIT</t>
  </si>
  <si>
    <t>0000100031156262</t>
  </si>
  <si>
    <t>POS 512967XXXXXX0833 CRAZY CABLE AND POS DEBIT</t>
  </si>
  <si>
    <t>0000000000781613</t>
  </si>
  <si>
    <t>0000000000040468</t>
  </si>
  <si>
    <t>UPI-045910037067-8141557109@UPI-PAY-903412688024-UPI</t>
  </si>
  <si>
    <t>0000903412454612</t>
  </si>
  <si>
    <t>0000PF7180614182</t>
  </si>
  <si>
    <t>POS REF 512967******0833-02/05 PATEL PET</t>
  </si>
  <si>
    <t>0000000551744107</t>
  </si>
  <si>
    <t>0000000000063373</t>
  </si>
  <si>
    <t>0000000000000554</t>
  </si>
  <si>
    <t>SALARY M/O FEB19</t>
  </si>
  <si>
    <t>0000902287038837</t>
  </si>
  <si>
    <t>0000PF7274597300</t>
  </si>
  <si>
    <t>UPI-045910037067-8141557109@UPI-PAY-906220693688-UPI</t>
  </si>
  <si>
    <t>0000906220316510</t>
  </si>
  <si>
    <t>0000QF7289260772</t>
  </si>
  <si>
    <t>POS 512967XXXXXX0833 DNHPDCL POS DEBIT</t>
  </si>
  <si>
    <t>0000906450120352</t>
  </si>
  <si>
    <t>0000000000012221</t>
  </si>
  <si>
    <t>POS REF 512967******0833-03/07 PATEL PET</t>
  </si>
  <si>
    <t>CHQ PAID-MICR CTS-MU-KIDS TAAN</t>
  </si>
  <si>
    <t>0000000000000016</t>
  </si>
  <si>
    <t>0000000347820990</t>
  </si>
  <si>
    <t>POS 512967XXXXXX0833 BURGER KING, POS DEBIT</t>
  </si>
  <si>
    <t>0000000000001315</t>
  </si>
  <si>
    <t>0000000000082326</t>
  </si>
  <si>
    <t>0000907670088226</t>
  </si>
  <si>
    <t>0000907670090659</t>
  </si>
  <si>
    <t>0000000000022106</t>
  </si>
  <si>
    <t>0000QF7349407625</t>
  </si>
  <si>
    <t>POS REF 512967******0833-03/21 PATEL PET</t>
  </si>
  <si>
    <t>0000908250070542</t>
  </si>
  <si>
    <t>POS 512967XXXXXX0833 SIMPLY SOUTH REF POS DEBIT</t>
  </si>
  <si>
    <t>0000000000262950</t>
  </si>
  <si>
    <t>0000000000181609</t>
  </si>
  <si>
    <t>QHDF7368756542/BILLDKASSOCIATIONOFM</t>
  </si>
  <si>
    <t>0000190858379716</t>
  </si>
  <si>
    <t>POS REF 512967******0833-03/28 AMAZON</t>
  </si>
  <si>
    <t>SALARY M/O MAR19</t>
  </si>
  <si>
    <t>0000903297308911</t>
  </si>
  <si>
    <t>UPI-06690110008446-9158083388@PAYTM-PAY-909110073225-UPI</t>
  </si>
  <si>
    <t>0000909110789047</t>
  </si>
  <si>
    <t>UPI-06690110008446-9158083388@PAYTM-PAY-909113500772-UPI</t>
  </si>
  <si>
    <t>0000909113434803</t>
  </si>
  <si>
    <t>UPI-06690110008446-9158083388@PAYTM-PAY-909217270226-UPI</t>
  </si>
  <si>
    <t>0000909217117122</t>
  </si>
  <si>
    <t>POS 512967XXXXXX0833 SHIVAM COLD DRIN POS DEBIT</t>
  </si>
  <si>
    <t>0000000000120719</t>
  </si>
  <si>
    <t>UPI-045910037067-8141557109@UPI-PAY-909318271089-UPI</t>
  </si>
  <si>
    <t>0000909318235657</t>
  </si>
  <si>
    <t>0000000000508265</t>
  </si>
  <si>
    <t>0000000000027533</t>
  </si>
  <si>
    <t>0000000000091716</t>
  </si>
  <si>
    <t>0000QF7407647598</t>
  </si>
  <si>
    <t>0000000436999207</t>
  </si>
  <si>
    <t xml:space="preserve">631501510377:Int.Pd:30-03-2018 to 29-06-2018      </t>
  </si>
  <si>
    <t xml:space="preserve">APBS/HP684060 039251 2807/1108282027              </t>
  </si>
  <si>
    <t xml:space="preserve">631501510377:Int.Pd:30-06-2018 to 28-09-2018      </t>
  </si>
  <si>
    <t xml:space="preserve">APBS/HP684060 116865 2209/1161663238              </t>
  </si>
  <si>
    <t xml:space="preserve">SMSChgsJul18-Sep18+GST                            </t>
  </si>
  <si>
    <t xml:space="preserve">ACH/VEDANTA LIMITED - RP/624906                   </t>
  </si>
  <si>
    <t xml:space="preserve">ACH/VEDANTA LIMITED-RPS/924916                    </t>
  </si>
  <si>
    <t xml:space="preserve">DCARDFEE2804NOV18-OCT19+GST                       </t>
  </si>
  <si>
    <t xml:space="preserve">APBS/HP684060 199379 2811/1226935315              </t>
  </si>
  <si>
    <t xml:space="preserve">SMSChgsOct18-Dec18+GST                            </t>
  </si>
  <si>
    <t xml:space="preserve">631501510377:Int.Pd:29-09-2018 to 30-12-2018      </t>
  </si>
  <si>
    <t xml:space="preserve">APBS/HP684060 259952 1501/1274530061              </t>
  </si>
  <si>
    <t xml:space="preserve">ATM/S1CWI816/CASH WDL/13-02-19                    </t>
  </si>
  <si>
    <t xml:space="preserve">APBS/HP684060 340170 1703/1337515156              </t>
  </si>
  <si>
    <t xml:space="preserve">SMSChgsJan19-Mar19+GST                            </t>
  </si>
  <si>
    <t xml:space="preserve">Dr Tran For Funding iWish A/c 631524000446        </t>
  </si>
  <si>
    <t xml:space="preserve">ACCT CLOSURE TRANSACTION                          </t>
  </si>
  <si>
    <t xml:space="preserve">631501510377:Int.Pd:31-12-2018 to 30-03-2019      </t>
  </si>
  <si>
    <t>ICICI FD</t>
  </si>
  <si>
    <t>FD</t>
  </si>
  <si>
    <t>HDFC FD</t>
  </si>
  <si>
    <t>EPF</t>
  </si>
  <si>
    <t>UPI-0103SL00IPAY-BILLDESK.BSNL-LANDLINE-INDIVIDUAL@ICICI-PAY-909715646362-UPI</t>
  </si>
  <si>
    <t>0000909715931324</t>
  </si>
  <si>
    <t>FD THROUGH NET-50300325286481:SWASTIK MISHRA</t>
  </si>
  <si>
    <t>IB07183646380090</t>
  </si>
  <si>
    <t>POS REF 512967******0833-04/07 PATEL PET</t>
  </si>
  <si>
    <t>UPI-GOOGLEPAY-GOOG-PAYMENT@OKAXIS-UTIB0000553-909906165566-REWARDED FOR PAYIN</t>
  </si>
  <si>
    <t>0000090996502248</t>
  </si>
  <si>
    <t>UPI-SWAPNIL  MISHRA-9158083388@PAYTM-KKBK0000669-910015771947-UPI</t>
  </si>
  <si>
    <t>0000910015348936</t>
  </si>
  <si>
    <t>0000000000909110</t>
  </si>
  <si>
    <t>POS 512967XXXXXX0833 SUNNY SELECTION POS DEBIT</t>
  </si>
  <si>
    <t>0000000000199232</t>
  </si>
  <si>
    <t>0000000000205219</t>
  </si>
  <si>
    <t>0000000000016786</t>
  </si>
  <si>
    <t>POS REF 512967******0833-04/13 AMAZON</t>
  </si>
  <si>
    <t>0000000000004117</t>
  </si>
  <si>
    <t>0000000000074818</t>
  </si>
  <si>
    <t>UPI-SWAPNIL  MISHRA-9158083388@PAYTM-KKBK0000669-911511609853-UPI</t>
  </si>
  <si>
    <t>0000911511471823</t>
  </si>
  <si>
    <t>0000000000810732</t>
  </si>
  <si>
    <t>0000000000046677</t>
  </si>
  <si>
    <t>SALARY M/O APR19</t>
  </si>
  <si>
    <t>0000904307662446</t>
  </si>
  <si>
    <t>UPI-AKANKSHA SWASTIK MIS-8141557109@UPI-BKDN0470459-912018692474-UPI</t>
  </si>
  <si>
    <t>0000912018966804</t>
  </si>
  <si>
    <t>POS 512967XXXXXX0833 MSW*SHREE BALAJI POS DEBIT</t>
  </si>
  <si>
    <t>0000000000847500</t>
  </si>
  <si>
    <t>0000000000021854</t>
  </si>
  <si>
    <t>ATW-512967XXXXXX0833-S1ANMM54-THANE</t>
  </si>
  <si>
    <t>0000000000002206</t>
  </si>
  <si>
    <t>0000912650141540</t>
  </si>
  <si>
    <t>0000QF7514771230</t>
  </si>
  <si>
    <t>POS REF 512967******0833-05/05 MALIBA PE</t>
  </si>
  <si>
    <t>0000000132855657</t>
  </si>
  <si>
    <t>0000000000001936</t>
  </si>
  <si>
    <t>POS 512967XXXXXX0833 POOJA JEWELLERS, POS DEBIT</t>
  </si>
  <si>
    <t>0000000000004227</t>
  </si>
  <si>
    <t>EAW-512967XXXXXX0833-BPCN1053-THANE</t>
  </si>
  <si>
    <t>0000000000009862</t>
  </si>
  <si>
    <t>NWD-512967XXXXXX0833-03807431-JABALPUR</t>
  </si>
  <si>
    <t>0000913218006056</t>
  </si>
  <si>
    <t>0000913218006169</t>
  </si>
  <si>
    <t>UPI-MANSUKH BHUTTABHAI M-9879749690@YBL-HDFC0000006-913311418411-UPI</t>
  </si>
  <si>
    <t>0000913311448945</t>
  </si>
  <si>
    <t>0000000000042119</t>
  </si>
  <si>
    <t>UPI-SWAPNIL  MISHRA-9158083388@PAYTM-KKBK0000669-914211222405-UPI</t>
  </si>
  <si>
    <t>0000914211813126</t>
  </si>
  <si>
    <t>0000914430034591</t>
  </si>
  <si>
    <t>0000000000090527</t>
  </si>
  <si>
    <t>0000000000513083</t>
  </si>
  <si>
    <t>0000000000034080</t>
  </si>
  <si>
    <t>POS REF 512967******0833-05/29 PATEL PET</t>
  </si>
  <si>
    <t>SALARY M/O MAY19</t>
  </si>
  <si>
    <t>0000905300029873</t>
  </si>
  <si>
    <t>UPI-AKANKSHA SWASTIK MIS-8141557109@UPI-BKDN0470459-915217098149-UPI</t>
  </si>
  <si>
    <t>0000915217240647</t>
  </si>
  <si>
    <t>0000000000015923</t>
  </si>
  <si>
    <t>0000000000029761</t>
  </si>
  <si>
    <t>0000000418137170</t>
  </si>
  <si>
    <t>0000Q97619472302</t>
  </si>
  <si>
    <t>POS 512967XXXXXX0833 VAIBHAVI CLINICA POS DEBIT</t>
  </si>
  <si>
    <t>0000000000000685</t>
  </si>
  <si>
    <t>UPI-AKANKSHA SWASTIK MIS-8141557109@UPI-BKDN0470459-916611964088-UPI</t>
  </si>
  <si>
    <t>0000916611042263</t>
  </si>
  <si>
    <t>0000000000000699</t>
  </si>
  <si>
    <t>CHQ PAID-MICR CTS-MU-KIDS TOWN</t>
  </si>
  <si>
    <t>0000000000000017</t>
  </si>
  <si>
    <t>POS 512967XXXXXX0833 JIO INFOCOM POS DEBIT</t>
  </si>
  <si>
    <t>0000000000142362</t>
  </si>
  <si>
    <t>0000000000072184</t>
  </si>
  <si>
    <t>0000000000212976</t>
  </si>
  <si>
    <t>POS 512967XXXXXX0833 PAY*APNA MEDICAL POS DEBIT</t>
  </si>
  <si>
    <t>0000000000741857</t>
  </si>
  <si>
    <t>SALARY M/O JUN19</t>
  </si>
  <si>
    <t>0000906288125345</t>
  </si>
  <si>
    <t>UPI-AKANKSHA SWASTIK MIS-8141557109@UPI-BKDN0470459-918119373019-UPI</t>
  </si>
  <si>
    <t>0000918119596659</t>
  </si>
  <si>
    <t>POS 512967XXXXXX0833 ADVANCED IMAGING POS DEBIT</t>
  </si>
  <si>
    <t>0000000000127318</t>
  </si>
  <si>
    <t>POS 512967XXXXXX0833 PH SAPPHIRE. POS DEBIT</t>
  </si>
  <si>
    <t>0000000000017782</t>
  </si>
  <si>
    <t>NEFT CR-ICIC0SF0002-RATNESH MISHRA-EMP NO. 1400279-SWASTIK MISHRA-1748527789</t>
  </si>
  <si>
    <t>0000001748527789</t>
  </si>
  <si>
    <t>0000000411673468</t>
  </si>
  <si>
    <t>UPI-AKANKSHA SWASTIK MIS-8141557109@UPI-BKDN0470459-919217326345-UPI</t>
  </si>
  <si>
    <t>0000919217337662</t>
  </si>
  <si>
    <t>0000000000356636</t>
  </si>
  <si>
    <t>0000919350156355</t>
  </si>
  <si>
    <t>0000000000004903</t>
  </si>
  <si>
    <t>0000000000061861</t>
  </si>
  <si>
    <t>POS REF 512967******0833-07/14 MALIBA PE</t>
  </si>
  <si>
    <t>POS 512967XXXXXX0833 COCO 27 INDIAN O POS DEBIT</t>
  </si>
  <si>
    <t>0000000000769221</t>
  </si>
  <si>
    <t>POS 512967XXXXXX0833 HAVELI PETROLEUM POS DEBIT</t>
  </si>
  <si>
    <t>0000000000010293</t>
  </si>
  <si>
    <t>0000QF7782002543</t>
  </si>
  <si>
    <t>POS 512967XXXXXX0833 PAYTM-IDEA CELLU POS DEBIT</t>
  </si>
  <si>
    <t>0000000000827003</t>
  </si>
  <si>
    <t>0000920390046366</t>
  </si>
  <si>
    <t>POS REF 512967******0833-07/22 HAVELI PE</t>
  </si>
  <si>
    <t>SALARY OF DABUR INDIA LTD</t>
  </si>
  <si>
    <t>0000000000073671</t>
  </si>
  <si>
    <t>UPI-AKANKSHA SWASTIK MIS-8141557109@UPI-BKDN0470459-920622056811-UPI</t>
  </si>
  <si>
    <t>0000920622606932</t>
  </si>
  <si>
    <t>SALARY M/O JUL19</t>
  </si>
  <si>
    <t>0000907319650139</t>
  </si>
  <si>
    <t>UPI-AKANKSHA SWASTIK MIS-8141557109@UPI-BKDN0470459-921317971943-UPI</t>
  </si>
  <si>
    <t>0000921317876485</t>
  </si>
  <si>
    <t>POS 512967XXXXXX0833 JAI SHREE AASHAP POS DEBIT</t>
  </si>
  <si>
    <t>0000000000074336</t>
  </si>
  <si>
    <t>0000000295176418</t>
  </si>
  <si>
    <t>0000000000010505</t>
  </si>
  <si>
    <t>POS 512967XXXXXX0833 KAILASH SAROVAR POS DEBIT</t>
  </si>
  <si>
    <t>0000000000137195</t>
  </si>
  <si>
    <t>POS 512967XXXXXX0833 VODAFONE IDEA LI POS DEBIT</t>
  </si>
  <si>
    <t>0000000000036897</t>
  </si>
  <si>
    <t>POS REF 512967******0833-08/16 PATEL PET</t>
  </si>
  <si>
    <t>0000000000011672</t>
  </si>
  <si>
    <t>POS REF 512967******0833-08/21 PATEL PET</t>
  </si>
  <si>
    <t>0000000000009642</t>
  </si>
  <si>
    <t>SALARY M/O AUG19</t>
  </si>
  <si>
    <t>0000908297730996</t>
  </si>
  <si>
    <t>POS 512967XXXXXX0833 MSW*SHREE SAINAT POS DEBIT</t>
  </si>
  <si>
    <t>0000000000598548</t>
  </si>
  <si>
    <t>UPI-AKANKSHA SWASTIK MIS-8141557109@UPI-BKDN0470459-924536206885-PAYMENT FROM PHONE</t>
  </si>
  <si>
    <t>0000924518155343</t>
  </si>
  <si>
    <t>UPI-AKANKSHA SWASTIK MIS-8141557109@UPI-BKDN0470459-924572684659-PAYMENT FROM PHONE</t>
  </si>
  <si>
    <t>0000924518160019</t>
  </si>
  <si>
    <t>0000QF7938061156</t>
  </si>
  <si>
    <t>UPI-PHONEPE-BILLDESKPP@YBL-YESB0YBLUPI-924652010277-PAYMENT FOR CATEGO</t>
  </si>
  <si>
    <t>0000924613451037</t>
  </si>
  <si>
    <t>50100081902815-TPT-GURUDEV COMPLEX RENT</t>
  </si>
  <si>
    <t>0000000485742693</t>
  </si>
  <si>
    <t>CRV POS 512967******0833 DISCOUNT ON FUE</t>
  </si>
  <si>
    <t>0000000000525570</t>
  </si>
  <si>
    <t>CHQ PAID-MICR CTS-MU-KIDZ TOWN</t>
  </si>
  <si>
    <t>0000000000000019</t>
  </si>
  <si>
    <t>0000000000000516</t>
  </si>
  <si>
    <t>0000000000730049</t>
  </si>
  <si>
    <t>POS 512967XXXXXX0833 PTM*JUBILANT FOO POS DEBIT</t>
  </si>
  <si>
    <t>0000926260124547</t>
  </si>
  <si>
    <t>POS REF 512967******0833-09/20 MALIBA PE</t>
  </si>
  <si>
    <t>UPI-AKANKSHA SWASTIK MIS-8141557109@UPI-BKDN0470459-926348113271-PAYMENT FROM PHONE</t>
  </si>
  <si>
    <t>0000926316681406</t>
  </si>
  <si>
    <t>0000000000004166</t>
  </si>
  <si>
    <t>0000000000000106</t>
  </si>
  <si>
    <t>POS 512967XXXXXX0833 MILAN TOY SHOP POS DEBIT</t>
  </si>
  <si>
    <t>0000000000002396</t>
  </si>
  <si>
    <t>SALARY M/O SEP19</t>
  </si>
  <si>
    <t>0000909265723048</t>
  </si>
  <si>
    <t>0000100061009236</t>
  </si>
  <si>
    <t>UPI-AKANKSHA SWASTIK MIS-8141557109@UPI-BKDN0470459-927568296073-PAYMENT FROM PHONE</t>
  </si>
  <si>
    <t>0000927517044407</t>
  </si>
  <si>
    <t>REV-UPI-04251140008949-7506230285@YBL-927568296073-PAYMENT FROM PHONEPE</t>
  </si>
  <si>
    <t>UPI-AKANKSHA SWASTIK MIS-8141557109@UPI-BKDN0470459-927534617704-PAYMENT FROM PHONE</t>
  </si>
  <si>
    <t>0000927517079092</t>
  </si>
  <si>
    <t>POS 512967XXXXXX0833 PAY*SIMPLY SOUTH POS DEBIT</t>
  </si>
  <si>
    <t>0000000000405661</t>
  </si>
  <si>
    <t>POS REF 512967******0833-10/03 FLIPKART</t>
  </si>
  <si>
    <t>0000000000511521</t>
  </si>
  <si>
    <t>0000000000002215</t>
  </si>
  <si>
    <t>0000R98059901097</t>
  </si>
  <si>
    <t>POS REF 512967******0833-10/05 MALIBA PE</t>
  </si>
  <si>
    <t>0000000258178714</t>
  </si>
  <si>
    <t>POS 512967XXXXXX0833 7506230285 POS DEBIT</t>
  </si>
  <si>
    <t>0000928230119123</t>
  </si>
  <si>
    <t>UPI-AKANKSHA SWASTIK MIS-8141557109@UPI-BKDN0470459-928456566357-PAYMENT FROM PHONE</t>
  </si>
  <si>
    <t>0000928414830570</t>
  </si>
  <si>
    <t>0000000000083054</t>
  </si>
  <si>
    <t>POS 512967XXXXXX0833 SHREE SAINATH POS DEBIT</t>
  </si>
  <si>
    <t>0000000000004149</t>
  </si>
  <si>
    <t>0000RF8124025799</t>
  </si>
  <si>
    <t>POS 512967XXXXXX0833 JAIN SWEETS AND POS DEBIT</t>
  </si>
  <si>
    <t>0000000000002452</t>
  </si>
  <si>
    <t>0000000000524797</t>
  </si>
  <si>
    <t>0000000000003418</t>
  </si>
  <si>
    <t>0000000000878731</t>
  </si>
  <si>
    <t>POS REF 512967******0833-10/27 MALIBA PE</t>
  </si>
  <si>
    <t>SALARY M/O OCT19</t>
  </si>
  <si>
    <t>0000910300107703</t>
  </si>
  <si>
    <t>UPI-AKANKSHA SWASTIK MIS-8141557109@UPI-BKDN0470459-930924808321-PAYMENT FROM PHONE</t>
  </si>
  <si>
    <t>0000093098996926</t>
  </si>
  <si>
    <t>0000000131267194</t>
  </si>
  <si>
    <t>0000931150241515</t>
  </si>
  <si>
    <t>0000000000712840</t>
  </si>
  <si>
    <t>0000000000006765</t>
  </si>
  <si>
    <t>0000000000850733</t>
  </si>
  <si>
    <t>POS 512967XXXXXX0833 BEAUTIFUL POS DEBIT</t>
  </si>
  <si>
    <t>0000000000209575</t>
  </si>
  <si>
    <t>0000000000209657</t>
  </si>
  <si>
    <t>POS REF 512967******0833-11/15 MALIBA PE</t>
  </si>
  <si>
    <t>0000000000004402</t>
  </si>
  <si>
    <t>0000000000028191</t>
  </si>
  <si>
    <t>0000RF8225804827</t>
  </si>
  <si>
    <t>0000000000556365</t>
  </si>
  <si>
    <t>POS 512967XXXXXX0833 SHREE RANG MEDIC</t>
  </si>
  <si>
    <t>0000000000003032</t>
  </si>
  <si>
    <t>POS 512967XXXXXX0833 MALIBA PETROLEUM</t>
  </si>
  <si>
    <t>0000000000001467</t>
  </si>
  <si>
    <t>POS 512967XXXXXX0833 BSNLPOST</t>
  </si>
  <si>
    <t>0000RF8244804318</t>
  </si>
  <si>
    <t>POS REF 512967******0833-11/29 MALIBA PE</t>
  </si>
  <si>
    <t>SALARY M/O NOV19</t>
  </si>
  <si>
    <t>0000911280920437</t>
  </si>
  <si>
    <t>0000000000008993</t>
  </si>
  <si>
    <t>POS 512967XXXXXX0833 DYCONSER FOREST</t>
  </si>
  <si>
    <t>0000000000522211</t>
  </si>
  <si>
    <t>0000000000520664</t>
  </si>
  <si>
    <t>UPI-AKANKSHA SWASTIK MIS-8141557109@UPI-BKDN0470459-933672028919-PAYMENT FROM PHONE</t>
  </si>
  <si>
    <t>0000933618611973</t>
  </si>
  <si>
    <t>POS 512967XXXXXX0833 DOMINOS PIZZA.</t>
  </si>
  <si>
    <t>0000000000019902</t>
  </si>
  <si>
    <t>POS 512967XXXXXX0833 BLUE HAVEN</t>
  </si>
  <si>
    <t>0000000000011637</t>
  </si>
  <si>
    <t>50100081902815-TPT-GURUDEV HOUSE RENT-POOJA VIPUL GUPTA</t>
  </si>
  <si>
    <t>0000000390460760</t>
  </si>
  <si>
    <t>0000000000000018</t>
  </si>
  <si>
    <t>POS 512967XXXXXX0833 MONIKA KIRANA AN</t>
  </si>
  <si>
    <t>0000000000531423</t>
  </si>
  <si>
    <t>POS 512967XXXXXX0833 AMAZON</t>
  </si>
  <si>
    <t>0000R98298896475</t>
  </si>
  <si>
    <t>0000R98300095718</t>
  </si>
  <si>
    <t>POS 512967XXXXXX0833 PATEL PETROLEUM</t>
  </si>
  <si>
    <t>0000000000011173</t>
  </si>
  <si>
    <t>POS 512967XXXXXX0833 MC DONALDS</t>
  </si>
  <si>
    <t>0000000000043265</t>
  </si>
  <si>
    <t>POS REF 512967******0833-12/24 PATEL PET</t>
  </si>
  <si>
    <t>POS 512967XXXXXX0833 KAVERI SWEET</t>
  </si>
  <si>
    <t>0000000000000700</t>
  </si>
  <si>
    <t>UPI-AKANKSHA SWASTIK MIS-8141557109@UPI-BKDN0470459-936017534360-PAYMENT FROM PHONE</t>
  </si>
  <si>
    <t>0000936017566542</t>
  </si>
  <si>
    <t>0000RF8346799096</t>
  </si>
  <si>
    <t>POS 512967XXXXXX0833 DNHPDCL</t>
  </si>
  <si>
    <t>0000936050232600</t>
  </si>
  <si>
    <t>POS 512967XXXXXX0833 PRAYOSHA HOSPITA</t>
  </si>
  <si>
    <t>0000000000137961</t>
  </si>
  <si>
    <t>0000000000004038</t>
  </si>
  <si>
    <t>SALARY M/O DEC19</t>
  </si>
  <si>
    <t>0000912301899919</t>
  </si>
  <si>
    <t>0000000000000972</t>
  </si>
  <si>
    <t>UPI-AVENUES INDIA PVT LT-CCAVENUE@HDFCBANK-HDFC0000499-936520822476-COLLECT</t>
  </si>
  <si>
    <t>0000936520900278</t>
  </si>
  <si>
    <t>0000000000564755</t>
  </si>
  <si>
    <t>0000000000004114</t>
  </si>
  <si>
    <t>0000000000537945</t>
  </si>
  <si>
    <t>POS 512967XXXXXX0833 VIZION MEDICAL</t>
  </si>
  <si>
    <t>0000000000009512</t>
  </si>
  <si>
    <t>0000000000062687</t>
  </si>
  <si>
    <t>990011023/TECHBITSPILANIWILP F</t>
  </si>
  <si>
    <t>0000200052282855</t>
  </si>
  <si>
    <t>0000000000012731</t>
  </si>
  <si>
    <t>0000000380902592</t>
  </si>
  <si>
    <t>POS REF 512967******0833-01/10 MALIBA PE</t>
  </si>
  <si>
    <t>0000000000013443</t>
  </si>
  <si>
    <t>0000R98406583914</t>
  </si>
  <si>
    <t>POS 512967XXXXXX0833 SHREE JAI JALARA</t>
  </si>
  <si>
    <t>0000000000555937</t>
  </si>
  <si>
    <t>ATW-512967XXXXXX0833-P3DCSL27-D&amp;N HAVELI</t>
  </si>
  <si>
    <t>0000000000007862</t>
  </si>
  <si>
    <t>UPI-PAYTM-ADD-MONEY@PAYTM-PYTM0123456-001917943062-OID10159898143@PAY</t>
  </si>
  <si>
    <t>0000001917869405</t>
  </si>
  <si>
    <t>UPI-PAYTM-ADD-MONEY@PAYTM-PYTM0123456-002014256220-OID10165413397@PAY</t>
  </si>
  <si>
    <t>0000002014877553</t>
  </si>
  <si>
    <t>POS 512967XXXXXX0833 RADHA FILLING ST</t>
  </si>
  <si>
    <t>0000000000279393</t>
  </si>
  <si>
    <t>POS 512967XXXXXX0833 CHOLA MS TMIBASL</t>
  </si>
  <si>
    <t>0000002212092116</t>
  </si>
  <si>
    <t>POS 512967XXXXXX0833 DY DIRECTOR OF T</t>
  </si>
  <si>
    <t>0000000000506169</t>
  </si>
  <si>
    <t>POS 512967XXXXXX0833 SPEEDMART THE SU</t>
  </si>
  <si>
    <t>0000000000015301</t>
  </si>
  <si>
    <t>POS 512967XXXXXX0833 SUNNY SELECTION</t>
  </si>
  <si>
    <t>0000000000082421</t>
  </si>
  <si>
    <t>0000000000121963</t>
  </si>
  <si>
    <t>UPI-PAYTM IDEA MOBILE RE-PAYIDE@PAYTM-PYTM0123456-003043426510-OID10234460294@PAY</t>
  </si>
  <si>
    <t>0000003018592642</t>
  </si>
  <si>
    <t>SALARY M/O JAN20</t>
  </si>
  <si>
    <t>0000001304517003</t>
  </si>
  <si>
    <t>POS REF 512967******0833-01/31 MALIBA PE</t>
  </si>
  <si>
    <t>0000RF8475865332</t>
  </si>
  <si>
    <t>0000000000539684</t>
  </si>
  <si>
    <t>UPI-AKANKSHA SWASTIK MIS-8141557109@UPI-BKDN0470459-003381517725-NA</t>
  </si>
  <si>
    <t>0000003318463112</t>
  </si>
  <si>
    <t>0000000000544812</t>
  </si>
  <si>
    <t>0000000194598002</t>
  </si>
  <si>
    <t>POS 512967XXXXXX0833 SHREE SAINATH HO</t>
  </si>
  <si>
    <t>0000000000101339</t>
  </si>
  <si>
    <t>POS 512967XXXXXX0833 MSW*SHREE SAINAT</t>
  </si>
  <si>
    <t>0000000000058300</t>
  </si>
  <si>
    <t>0000000000002566</t>
  </si>
  <si>
    <t>POS 512967XXXXXX0833 CLARKS INN</t>
  </si>
  <si>
    <t>0000000000512476</t>
  </si>
  <si>
    <t>0000R98528009957</t>
  </si>
  <si>
    <t>POS 512967XXXXXX0833 IRIS PUBLICATION</t>
  </si>
  <si>
    <t>0000005340115999</t>
  </si>
  <si>
    <t>0000000000005848</t>
  </si>
  <si>
    <t>0000000000106410</t>
  </si>
  <si>
    <t>POS REF 512967******0833-02/25 PATEL PET</t>
  </si>
  <si>
    <t>UPI-AKANKSHA SWASTIK MIS-8141557109@UPI-BKDN0470459-005797584495-NA</t>
  </si>
  <si>
    <t>0000005714189600</t>
  </si>
  <si>
    <t>0000000000081819</t>
  </si>
  <si>
    <t>RHDF8562870750/BILLDKINDIANCLEARING</t>
  </si>
  <si>
    <t>0000200581667824</t>
  </si>
  <si>
    <t>SALARY M/O FEB20</t>
  </si>
  <si>
    <t>0000002285516553</t>
  </si>
  <si>
    <t>POS 512967XXXXXX0833 UDUPIS AMANTRAN</t>
  </si>
  <si>
    <t>0000000000044857</t>
  </si>
  <si>
    <t>POS 512967XXXXXX0833 VODAFONE IDEA LI</t>
  </si>
  <si>
    <t>0000000000603699</t>
  </si>
  <si>
    <t>UPI-AKANKSHA SWASTIK MIS-8141557109@UPI-BKDN0470459-006377285012-NA</t>
  </si>
  <si>
    <t>0000006311307181</t>
  </si>
  <si>
    <t>UPI-AKANKSHA SWASTIK MIS-8141557109@UPI-BKDN0470459-006382348056-NA</t>
  </si>
  <si>
    <t>0000006317137252</t>
  </si>
  <si>
    <t>UPI-INDIANCLEARINGCORPOR-BSESTARMFRZP@ICICI-ICIC0000004-006318103681-BSEINDIACOM</t>
  </si>
  <si>
    <t>0000006318682134</t>
  </si>
  <si>
    <t>0000000000008167</t>
  </si>
  <si>
    <t>HD0132414242-BSNLLANDLINE-INDIVIDUAL-BIL-50200026202917</t>
  </si>
  <si>
    <t>0000000015327005</t>
  </si>
  <si>
    <t>UPI-PAYTM-ADD-MONEY@PAYTM-PYTM0123456-006624986132-OID10486263433@PAY</t>
  </si>
  <si>
    <t>0000006615156812</t>
  </si>
  <si>
    <t>0000000228181696</t>
  </si>
  <si>
    <t>POS REF 512967******0833-03/06 PATEL PET</t>
  </si>
  <si>
    <t>0000000000000020</t>
  </si>
  <si>
    <t>POS 512967XXXXXX0833 FORTUNE CARS PVT</t>
  </si>
  <si>
    <t>0000000000001727</t>
  </si>
  <si>
    <t>0000000000006940</t>
  </si>
  <si>
    <t>POS 512967XXXXXX0833 SHAHID MUKESH JA</t>
  </si>
  <si>
    <t>0000000000149075</t>
  </si>
  <si>
    <t>UPI-PAYTM-PAYTM-PTMBBP@PAYTM-PYTM0123456-007186546195-OID10517846700@PAY</t>
  </si>
  <si>
    <t>0000000717949259</t>
  </si>
  <si>
    <t>UPI-PAYTM-PAYTM-PTMBBP@PAYTM-PYTM0123456-007186549499-EXPRESS</t>
  </si>
  <si>
    <t>0000000717940868</t>
  </si>
  <si>
    <t>UPI-PAYTM-PAYTM-PTMBBP@PAYTM-PYTM0123456-007193340280-OID10521521635@PAY</t>
  </si>
  <si>
    <t>0000007117962735</t>
  </si>
  <si>
    <t>UPI-PAYTM-PAYTM-PTMBBP@PAYTM-PYTM0123456-007193445755-EXPRESS</t>
  </si>
  <si>
    <t>0000007117999674</t>
  </si>
  <si>
    <t>0000007230033894</t>
  </si>
  <si>
    <t>NEFT CR-ICIC0SF0002-RATNESH MISHRA-EMP NO. 1400279-SWASTIK MISHRA-1945011260</t>
  </si>
  <si>
    <t>0000001945011260</t>
  </si>
  <si>
    <t>POS 512967XXXXXX0833 SURBHI BAR   RES</t>
  </si>
  <si>
    <t>0000000000646708</t>
  </si>
  <si>
    <t>0000000000021782</t>
  </si>
  <si>
    <t>POS REF 512967******0833-03/21 MALIBA PE</t>
  </si>
  <si>
    <t>0000000000527373</t>
  </si>
  <si>
    <t>POS 512967XXXXXX0833 MANISHA KIRANA</t>
  </si>
  <si>
    <t>0000000000117238</t>
  </si>
  <si>
    <t>0000000000880704</t>
  </si>
  <si>
    <t>0000000000000470</t>
  </si>
  <si>
    <t>0000000000002219</t>
  </si>
  <si>
    <t>SALARY M/O MAR20</t>
  </si>
  <si>
    <t>0000003309417031</t>
  </si>
  <si>
    <t>ACH D- INDIAN CLEARING CORP-P4211434X008</t>
  </si>
  <si>
    <t>0000006466680203</t>
  </si>
  <si>
    <t>0000000164079295</t>
  </si>
  <si>
    <t>0000000000515084</t>
  </si>
  <si>
    <t>HD0135236104-BSNLLANDLINE-INDIVIDUAL-BIL-50200026202917</t>
  </si>
  <si>
    <t>0000000017648266</t>
  </si>
  <si>
    <t>SALARY M/O APR20</t>
  </si>
  <si>
    <t>0000004290674730</t>
  </si>
  <si>
    <t>0000007737140878</t>
  </si>
  <si>
    <t>IMPS-012522387765-SUBHASH PACHAURI-KKBK-XXXXXX0985-GURUDEV TIFFIN</t>
  </si>
  <si>
    <t>0000012522387765</t>
  </si>
  <si>
    <t>0000000171212070</t>
  </si>
  <si>
    <t>0000000000006486</t>
  </si>
  <si>
    <t>POS 512967XXXXXX0833 RAZ*FOUNDATION F</t>
  </si>
  <si>
    <t>0000000000125045</t>
  </si>
  <si>
    <t>POS 512967XXXXXX0833 RETAILCCA</t>
  </si>
  <si>
    <t>0000000000375916</t>
  </si>
  <si>
    <t>.IMPS P2P 012522387765#04/05/2020 050520-MIR2013952416759</t>
  </si>
  <si>
    <t>MIR2013952416759</t>
  </si>
  <si>
    <t>0000000000513276</t>
  </si>
  <si>
    <t>0000000000026805</t>
  </si>
  <si>
    <t>SALARY M/O MAY20</t>
  </si>
  <si>
    <t>0000005292055911</t>
  </si>
  <si>
    <t>POS REF 512967******0833-05/30 MALIBA PE</t>
  </si>
  <si>
    <t>HD0137066260-DNHPOWERDISTRIBUTION-BILLPA-50200026202917</t>
  </si>
  <si>
    <t>0000000019133546</t>
  </si>
  <si>
    <t>HD0137066331-BSNLLANDLINE-INDIVIDUAL-BIL-50200026202917</t>
  </si>
  <si>
    <t>0000000019133603</t>
  </si>
  <si>
    <t>REV-DNHP-HD0137066260-30/05/2020</t>
  </si>
  <si>
    <t>0000008267680774</t>
  </si>
  <si>
    <t>IMPS-015619334582-SUBHASH PACHAURI-KKBK-XXXXXX0985-GURUDEV COMPLEX TIFFIN</t>
  </si>
  <si>
    <t>0000015619334582</t>
  </si>
  <si>
    <t>0000000113975812</t>
  </si>
  <si>
    <t>0000SF8895415334</t>
  </si>
  <si>
    <t>.IMPS P2P 015619334582#04/06/2020 050620-MIR2016486094571</t>
  </si>
  <si>
    <t>MIR2016486094571</t>
  </si>
  <si>
    <t>0000000000000785</t>
  </si>
  <si>
    <t>SALARY OF DABUR INDIA LIMITED</t>
  </si>
  <si>
    <t>0000000000234430</t>
  </si>
  <si>
    <t>0000000000526124</t>
  </si>
  <si>
    <t>HD0138456616-BSNLLANDLINE-INDIVIDUAL-BIL-50200026202917</t>
  </si>
  <si>
    <t>0000000020104868</t>
  </si>
  <si>
    <t>HD0138456629-DNHPOWERDISTRIBUTION-BILLPA-50200026202917</t>
  </si>
  <si>
    <t>0000000020104902</t>
  </si>
  <si>
    <t>0000000000029604</t>
  </si>
  <si>
    <t>POS REF 512967******0833-06/29 MALIBA PE</t>
  </si>
  <si>
    <t>SALARY M/O JUN20</t>
  </si>
  <si>
    <t>0000006298003201</t>
  </si>
  <si>
    <t>0000009012328211</t>
  </si>
  <si>
    <t>0000000000500583</t>
  </si>
  <si>
    <t>IMPS-018719387365-SUBHASH PACHAURI-KKBK-XXXXXX0985-GURUDEV TIFFIN</t>
  </si>
  <si>
    <t>0000018719387365</t>
  </si>
  <si>
    <t>0000000175762850</t>
  </si>
  <si>
    <t>0000000000502631</t>
  </si>
  <si>
    <t>.IMPS P2P 018719387365#05/07/2020 060720-MIR2019431978394</t>
  </si>
  <si>
    <t>MIR2019431978394</t>
  </si>
  <si>
    <t>HGA1P0C8840104066290-DNHPOWERDISTRIBUTIO-50200026202917</t>
  </si>
  <si>
    <t>0000000021306978</t>
  </si>
  <si>
    <t>IMPS-020012391517-KIDS TOWN-BARB-XXXXXXXXXX2251-AVNI MISHRA JUNIOR KG</t>
  </si>
  <si>
    <t>0000020012391517</t>
  </si>
  <si>
    <t>REV-IMPS-020012391517-KIDS TOWN-BARB-XXXXXXXXXX2251-AVNI MISHRA JUNIOR KG</t>
  </si>
  <si>
    <t>IMPS-020209378036-SUBHASH PACHAURI-KKBK-XXXXXX0985-GURUDEV TIFFIN</t>
  </si>
  <si>
    <t>0000020209378036</t>
  </si>
  <si>
    <t>HGA1P0D06D0110153509-BSNLLANDLINE-INDIVI-50200026202917</t>
  </si>
  <si>
    <t>0000000021601333</t>
  </si>
  <si>
    <t>.IMPS P2P 020209378036#20/07/2020 200720-MIR2020766523079</t>
  </si>
  <si>
    <t>MIR2020766523079</t>
  </si>
  <si>
    <t>SALARY M/O JUL20</t>
  </si>
  <si>
    <t>0000007318377447</t>
  </si>
  <si>
    <t>0000000000507206</t>
  </si>
  <si>
    <t>0000S99067459007</t>
  </si>
  <si>
    <t>0000009622372726</t>
  </si>
  <si>
    <t>1186966721/TECHBITSPILANIWILP F</t>
  </si>
  <si>
    <t>0000202163565013</t>
  </si>
  <si>
    <t>0000000000523648</t>
  </si>
  <si>
    <t>0000000000527611</t>
  </si>
  <si>
    <t>0000000136869138</t>
  </si>
  <si>
    <t>0000000000034005</t>
  </si>
  <si>
    <t>POS REF 512967******0833-08/13 MALIBA PE</t>
  </si>
  <si>
    <t>0000000000522258</t>
  </si>
  <si>
    <t>0000000000007785</t>
  </si>
  <si>
    <t>HGA1P008240136163354-DNHPOWERDISTRIBUTIO-50200026202917</t>
  </si>
  <si>
    <t>0000000022639807</t>
  </si>
  <si>
    <t>POS 512967XXXXXX0833 GREGORIO COUNTIN</t>
  </si>
  <si>
    <t>0000000000087520</t>
  </si>
  <si>
    <t>SALARY M/O AUG20</t>
  </si>
  <si>
    <t>0000008315493122</t>
  </si>
  <si>
    <t>0000000415328683</t>
  </si>
  <si>
    <t>0000000000036700</t>
  </si>
  <si>
    <t>0000000000700103</t>
  </si>
  <si>
    <t>0000000000506772</t>
  </si>
  <si>
    <t>POS REF 512967******0833-09/07 MALIBA PE</t>
  </si>
  <si>
    <t>HGA1P14D680156686173-DNHPOWERDISTRIBUTIO-50200026202917</t>
  </si>
  <si>
    <t>0000000023406220</t>
  </si>
  <si>
    <t>IMPS-025312336806-SUBHASH PACHAURI-KKBK-XXXXXX0985-GURUDEV TIFFIN</t>
  </si>
  <si>
    <t>0000025312336806</t>
  </si>
  <si>
    <t>REV-DNHP-HGA1P14D680156686173-08/09/2020</t>
  </si>
  <si>
    <t>0000000126898028</t>
  </si>
  <si>
    <t>.IMPS P2P 025312336806#09/09/2020 090920-MIR2025743370201</t>
  </si>
  <si>
    <t>MIR2025743370201</t>
  </si>
  <si>
    <t>NEFT CR-CITI0100000-PETRONAS LUBRICANTS (IND) PL-SWASTIK MISHRA-CITIN20133206159</t>
  </si>
  <si>
    <t>CITIN20133206159</t>
  </si>
  <si>
    <t>0000000000062452</t>
  </si>
  <si>
    <t>0000000000507524</t>
  </si>
  <si>
    <t>0000S99259522322</t>
  </si>
  <si>
    <t>IMPS-027008369942-KIDS TOWN-BARB-XXXXXXXXXX2251-KIDS TOWN</t>
  </si>
  <si>
    <t>0000027008369942</t>
  </si>
  <si>
    <t>SALARY M/O SEP20</t>
  </si>
  <si>
    <t>0000009295967962</t>
  </si>
  <si>
    <t>0000000000006206</t>
  </si>
  <si>
    <t>0000S99292503602</t>
  </si>
  <si>
    <t>0000001096015941</t>
  </si>
  <si>
    <t>.IMPS P2P 027008369942#26/09/2020 260920-MIR2027774594116</t>
  </si>
  <si>
    <t>MIR2027774594116</t>
  </si>
  <si>
    <t>0000000121588839</t>
  </si>
  <si>
    <t>HGA1P052D50208900177-DNHPOWERDISTRIBUTIO-50200026202917</t>
  </si>
  <si>
    <t>0000000024830358</t>
  </si>
  <si>
    <t>0000000000041297</t>
  </si>
  <si>
    <t>POS REF 512967******0833-10/14 MALIBA PE</t>
  </si>
  <si>
    <t>HGA1P162460246270449-BSNLLANDLINE-INDIVI-50200026202917</t>
  </si>
  <si>
    <t>0000000025523880</t>
  </si>
  <si>
    <t>POS 512967XXXXXX0833 AVANTI LOW PRICE</t>
  </si>
  <si>
    <t>0000000000002811</t>
  </si>
  <si>
    <t>IMPS-030107358909-AKANKSHA-BKDN-XXXXXXXX7067-HUL</t>
  </si>
  <si>
    <t>0000030107358909</t>
  </si>
  <si>
    <t>SALARY M/O OCT20</t>
  </si>
  <si>
    <t>0000010308391954</t>
  </si>
  <si>
    <t>0000001629421052</t>
  </si>
  <si>
    <t>.IMPS P2P 030107358909#27/10/2020 271020-MIR2030747526042</t>
  </si>
  <si>
    <t>MIR2030747526042</t>
  </si>
  <si>
    <t>0000000000043411</t>
  </si>
  <si>
    <t>ATW-512967XXXXXX0833-P3DCVX05-DADRA AND NAG</t>
  </si>
  <si>
    <t>0000000000007199</t>
  </si>
  <si>
    <t>POS REF 512967******0833-11/07 MALIBA PE</t>
  </si>
  <si>
    <t>POS 512967XXXXXX0833 S BRIJWASI SWEET</t>
  </si>
  <si>
    <t>0000000000004319</t>
  </si>
  <si>
    <t>0000000176891541</t>
  </si>
  <si>
    <t>POS 512967XXXXXX0833 KALPESH TAILORS</t>
  </si>
  <si>
    <t>0000000000005430</t>
  </si>
  <si>
    <t>IMPS-031808396352-AKANKSHA-BKDN-XXXXXXXX7067-TRANSFER</t>
  </si>
  <si>
    <t>0000031808396352</t>
  </si>
  <si>
    <t>0000000000044324</t>
  </si>
  <si>
    <t>UPI-PAYTM-ADD-MONEY@PAYTM-PYTM0123456-031817537905-OID12127281859@ADD</t>
  </si>
  <si>
    <t>0000031817537905</t>
  </si>
  <si>
    <t>0000000000037155</t>
  </si>
  <si>
    <t>NWD-512967XXXXXX0833-ID030201-NAVI MUMBAI</t>
  </si>
  <si>
    <t>0000032114281375</t>
  </si>
  <si>
    <t>UPI-PAYTM-ADD-MONEY@PAYTM-PYTM0123456-032282679680-OID12194435351@ADD</t>
  </si>
  <si>
    <t>0000032282679680</t>
  </si>
  <si>
    <t>.IMPS P2P 031808396352#13/11/2020 131120-MIR2032082183099</t>
  </si>
  <si>
    <t>MIR2032082183099</t>
  </si>
  <si>
    <t>CRV POS 512967******0833 SHAHID MUKESH J</t>
  </si>
  <si>
    <t>POS 512967XXXXXX0833 KGN CORPORATION</t>
  </si>
  <si>
    <t>0000000000048826</t>
  </si>
  <si>
    <t>SALARY M/O NOV20</t>
  </si>
  <si>
    <t>0000011269219095</t>
  </si>
  <si>
    <t>0000000000003478</t>
  </si>
  <si>
    <t>0000000000006299</t>
  </si>
  <si>
    <t>0000000000508273</t>
  </si>
  <si>
    <t>0000002250449934</t>
  </si>
  <si>
    <t>ACH C- AMXPM6938Q-AY2020-21-CE2012776119</t>
  </si>
  <si>
    <t>0000002302949991</t>
  </si>
  <si>
    <t>0000000167662562</t>
  </si>
  <si>
    <t>POS 512967XXXXXX0833 IRCTC IPAY</t>
  </si>
  <si>
    <t>0000000000328158</t>
  </si>
  <si>
    <t>0000000000353779</t>
  </si>
  <si>
    <t>UPI-PAYTM-ADD-MONEY@PAYTM-PYTM0123456-034772254099-OID12337296336@ADD</t>
  </si>
  <si>
    <t>0000034772254099</t>
  </si>
  <si>
    <t>HGA1P028C80388692732-BSNLLANDLINE-INDIVI-50200026202917</t>
  </si>
  <si>
    <t>0000000027725131</t>
  </si>
  <si>
    <t>HGA1P114580388695737-DNHPOWERDISTRIBUTIO-50200026202917</t>
  </si>
  <si>
    <t>0000000027725181</t>
  </si>
  <si>
    <t>0000000000009925</t>
  </si>
  <si>
    <t>0000034717291024</t>
  </si>
  <si>
    <t>NWD-512967XXXXXX0833-S1CPN598-NAVI MUMBAI</t>
  </si>
  <si>
    <t>0000034717002093</t>
  </si>
  <si>
    <t>POS REF 512967******0833-12/14 PATEL PET</t>
  </si>
  <si>
    <t>POS 512967XXXXXX0833 SHAHID YOGESH PA</t>
  </si>
  <si>
    <t>0000000000000088</t>
  </si>
  <si>
    <t>POS 512967XXXXXX0833 GIRIRAJ KATHIYAW</t>
  </si>
  <si>
    <t>0000000000004000</t>
  </si>
  <si>
    <t>CRV POS 512967******0833 SHAHID YOGESH P</t>
  </si>
  <si>
    <t>0000000000553448</t>
  </si>
  <si>
    <t>0000V99601372166</t>
  </si>
  <si>
    <t>0000000000049629</t>
  </si>
  <si>
    <t>SALARY M/O DEC20</t>
  </si>
  <si>
    <t>0000012305187420</t>
  </si>
  <si>
    <t>POS REF 512967******0833-12/31 MALIBA PE</t>
  </si>
  <si>
    <t>0000000000026429</t>
  </si>
  <si>
    <t>0000000000051321</t>
  </si>
  <si>
    <t>0000003048502714</t>
  </si>
  <si>
    <t>IMPS-100508371808-KIDS TOWN-BARB-XXXXXXXXXX2251-KIDS TOWN</t>
  </si>
  <si>
    <t>0000100508371808</t>
  </si>
  <si>
    <t>POS 512967XXXXXX0833 BHAWANI MEDICAL</t>
  </si>
  <si>
    <t>0000000000010978</t>
  </si>
  <si>
    <t>0000000262588321</t>
  </si>
  <si>
    <t>0000T90010778492</t>
  </si>
  <si>
    <t>.IMPS P2P 100508371808#05/01/2021 050121-MIR2101091116129</t>
  </si>
  <si>
    <t>MIR2101091116129</t>
  </si>
  <si>
    <t>ATW-512967XXXXXX3472-P3DCVX05-DADRA AND NAG</t>
  </si>
  <si>
    <t>0000000000008857</t>
  </si>
  <si>
    <t>HGA1P0EDF50489923177-DNHPOWERDISTRIBUTIO-50200026202917</t>
  </si>
  <si>
    <t>0000000029231407</t>
  </si>
  <si>
    <t>HGA1P159A80489925544-BSNLLANDLINE-INDIVI-50200026202917</t>
  </si>
  <si>
    <t>0000000029231469</t>
  </si>
  <si>
    <t>POS 512967XXXXXX3472 MALIBA PETROLEUM</t>
  </si>
  <si>
    <t>0000000000051954</t>
  </si>
  <si>
    <t>NEFT CR-CITI0100000-L T MUTUAL FUND- POOL REDMPTION A/C-SWASTIK MISHRA-CITIN21109656594</t>
  </si>
  <si>
    <t>CITIN21109656594</t>
  </si>
  <si>
    <t>POS REF 512967******3472-01/20 MALIBA PE</t>
  </si>
  <si>
    <t>POS 512967XXXXXX3472 CHOLAMANDALAM MS</t>
  </si>
  <si>
    <t>0000102121047210</t>
  </si>
  <si>
    <t>POS 512967XXXXXX3472 SPEEDMART THE SU</t>
  </si>
  <si>
    <t>0000000000085312</t>
  </si>
  <si>
    <t>POS 512967XXXXXX3472 MONIKA KIRANA AN</t>
  </si>
  <si>
    <t>0000000000700370</t>
  </si>
  <si>
    <t>SALARY M/O JAN21</t>
  </si>
  <si>
    <t>0000101290897377</t>
  </si>
  <si>
    <t>POS 512967XXXXXX3472 BHAWANI MEDICAL,</t>
  </si>
  <si>
    <t>0000000000015485</t>
  </si>
  <si>
    <t>0000000057164312</t>
  </si>
  <si>
    <t>POS 512967XXXXXX3472 SHREE RANG MEDIC</t>
  </si>
  <si>
    <t>0000000000011908</t>
  </si>
  <si>
    <t>0000000000004427</t>
  </si>
  <si>
    <t>0000000162052035</t>
  </si>
  <si>
    <t>0000000000054783</t>
  </si>
  <si>
    <t>POS REF 512967******3472-02/13 MALIBA PE</t>
  </si>
  <si>
    <t>HGA1P02E800587023524-BSNLLANDLINE-INDIVI-50200026202917</t>
  </si>
  <si>
    <t>0000000030644884</t>
  </si>
  <si>
    <t>HGA1P0A6380587025933-DNHPOWERDISTRIBUTIO-50200026202917</t>
  </si>
  <si>
    <t>0000000030644928</t>
  </si>
  <si>
    <t>0000000000012080</t>
  </si>
  <si>
    <t>0000000000701280</t>
  </si>
  <si>
    <t>SALARY M/O FEB21</t>
  </si>
  <si>
    <t>0000102262977478</t>
  </si>
  <si>
    <t>POS 512967XXXXXX3472 PATEL PETROLEUM</t>
  </si>
  <si>
    <t>0000000000013345</t>
  </si>
  <si>
    <t>0000000000100738</t>
  </si>
  <si>
    <t>0000000609361832</t>
  </si>
  <si>
    <t>DABUR INDIA LT-0201104253 02.03.202</t>
  </si>
  <si>
    <t>0000103029021231</t>
  </si>
  <si>
    <t>0000000000000644</t>
  </si>
  <si>
    <t>POS 512967XXXXXX3472 THE ORIENTAL INS</t>
  </si>
  <si>
    <t>0000000000000196</t>
  </si>
  <si>
    <t>0000000000000197</t>
  </si>
  <si>
    <t>0000000136865753</t>
  </si>
  <si>
    <t>HGA1P0635E0670664114-BSNLLANDLINE-INDIVI-50200026202917</t>
  </si>
  <si>
    <t>0000000031807433</t>
  </si>
  <si>
    <t>HGA1P11D8B0670667152-DNHPOWERDISTRIBUTIO-50200026202917</t>
  </si>
  <si>
    <t>0000000031807486</t>
  </si>
  <si>
    <t>0000000000058791</t>
  </si>
  <si>
    <t>POS REF 512967******3472-03/18 MALIBA PE</t>
  </si>
  <si>
    <t>0000000000004337</t>
  </si>
  <si>
    <t>ACH D- INDIAN CLEARING CORP-O42114342103</t>
  </si>
  <si>
    <t>0000001082152742</t>
  </si>
  <si>
    <t>SALARY M/O MAR21</t>
  </si>
  <si>
    <t>0000103300598088</t>
  </si>
  <si>
    <t>0000001289259975</t>
  </si>
  <si>
    <t>0000000000007274</t>
  </si>
  <si>
    <t>POS 512967XXXXXX3472 SHREE JAI JALARA</t>
  </si>
  <si>
    <t>0000000000506988</t>
  </si>
  <si>
    <t>IMPS-109310328169-KIDS TOWN-KKBK-XXXXXXXX4733-AVNI MISHRA FEES</t>
  </si>
  <si>
    <t>0000109310328169</t>
  </si>
  <si>
    <t>0000001463327851</t>
  </si>
  <si>
    <t>0000000000000116</t>
  </si>
  <si>
    <t>BSLMF-POOL RED-BIRLA MF-RED-DC-F NO</t>
  </si>
  <si>
    <t>0000590155002556</t>
  </si>
  <si>
    <t>0000000154639393</t>
  </si>
  <si>
    <t>POS REF 512967******3472-04/08 MALIBA PE</t>
  </si>
  <si>
    <t>0000000000534218</t>
  </si>
  <si>
    <t>ACH D- INDIAN CLEARING CORP-O42114342104</t>
  </si>
  <si>
    <t>0000001653063770</t>
  </si>
  <si>
    <t>HGA2P0DCDF0090774167-DNHPOWERDISTRIBUTIO-50200026202917</t>
  </si>
  <si>
    <t>0000000033066437</t>
  </si>
  <si>
    <t>HGA2P04B090090799358-BSNLLANDLINE-INDIVI-50200026202917</t>
  </si>
  <si>
    <t>0000000033066913</t>
  </si>
  <si>
    <t>POS 512967XXXXXX3472 PTM*IDEACELLULAR</t>
  </si>
  <si>
    <t>0000111323017526</t>
  </si>
  <si>
    <t>SALARY M/O APR21</t>
  </si>
  <si>
    <t>0000104294802178</t>
  </si>
  <si>
    <t>IMPS-112016311229-ASHA MEDICAL STORES-MAHB-XXXXXXX1291-AKANKSHA MEDICAL</t>
  </si>
  <si>
    <t>0000112016311229</t>
  </si>
  <si>
    <t>ACH D- INDIAN CLEARING CORP-P4211434X014</t>
  </si>
  <si>
    <t>0000002002770878</t>
  </si>
  <si>
    <t>ACH D- INDIAN CLEARING CORP-P4211434X013</t>
  </si>
  <si>
    <t>0000002002780623</t>
  </si>
  <si>
    <t>0000002002771202</t>
  </si>
  <si>
    <t>0000000000004836</t>
  </si>
  <si>
    <t>DABUR INDIA LT-0200104338 04.05.202</t>
  </si>
  <si>
    <t>0000105040531501</t>
  </si>
  <si>
    <t>50100081902815-TPT-GURUDEV COMPLEX HOUSE RENT-POOJA VIPUL GUPTA</t>
  </si>
  <si>
    <t>0000000104823800</t>
  </si>
  <si>
    <t>POS 512967XXXXXX3472 SAINATH.</t>
  </si>
  <si>
    <t>0000000000008253</t>
  </si>
  <si>
    <t>POS REF 512967******3472-05/17 SAINATH.</t>
  </si>
  <si>
    <t>0000000000031838</t>
  </si>
  <si>
    <t>POS 512967XXXXXX3472 VODAFONE IDEA LT</t>
  </si>
  <si>
    <t>0000000000680787</t>
  </si>
  <si>
    <t>POS REF 512967******3472-05/28 PATEL PET</t>
  </si>
  <si>
    <t>SALARY M/O MAY21</t>
  </si>
  <si>
    <t>0000105303961953</t>
  </si>
  <si>
    <t>0000002794634122</t>
  </si>
  <si>
    <t>0000002794620393</t>
  </si>
  <si>
    <t>0000002794622651</t>
  </si>
  <si>
    <t>0000000000000832</t>
  </si>
  <si>
    <t>0000000000509182</t>
  </si>
  <si>
    <t>POS 512967XXXXXX3472 PAYU-FLIPKART PA</t>
  </si>
  <si>
    <t>0000110086288235</t>
  </si>
  <si>
    <t>HGA2P055530271489487-BSNLLANDLINE-INDIVI-50200026202917</t>
  </si>
  <si>
    <t>0000000035178460</t>
  </si>
  <si>
    <t>HGA2P07EA50271490107-DNHPOWERDISTRIBUTIO-50200026202917</t>
  </si>
  <si>
    <t>0000000035178468</t>
  </si>
  <si>
    <t>0000000259340081</t>
  </si>
  <si>
    <t>IMPS-115908375813-ASHA MEDICAL STORES-MAHB-XXXXXXX1291-AKANKSHA MEDICINES</t>
  </si>
  <si>
    <t>0000115908375813</t>
  </si>
  <si>
    <t>REV-DNHP-HGA2P07EA50271490107-07/06/2021</t>
  </si>
  <si>
    <t>0000000000047386</t>
  </si>
  <si>
    <t>UPI-AMAZON-AMAZON@APL-UTIB0000100-116321607137-YOU ARE PAYING FOR</t>
  </si>
  <si>
    <t>0000116321607137</t>
  </si>
  <si>
    <t>IMPS-116512322658-SWASTIK MISHRA-ICIC-XXXXXXXX0377-TRANSFER</t>
  </si>
  <si>
    <t>0000116512322658</t>
  </si>
  <si>
    <t>HGA2P0BB1B0300323431-DNHPOWERDISTRIBUTIO-50200026202917</t>
  </si>
  <si>
    <t>0000000035503706</t>
  </si>
  <si>
    <t>DABUR INDIA LT-0200250717 15.06.202</t>
  </si>
  <si>
    <t>0000106154109548</t>
  </si>
  <si>
    <t>0000000000004121</t>
  </si>
  <si>
    <t>UPI-AMAZON PAY INDIA PVT-AMAZON.REFUNDS@AXISBANK-UTIB0000100-116810990115-REFUND FOR YOUR AM</t>
  </si>
  <si>
    <t>0000116810990115</t>
  </si>
  <si>
    <t>UPI-AMAZON-AMAZON@APL-UTIB0000100-116811763194-YOU ARE PAYING FOR</t>
  </si>
  <si>
    <t>0000116811763194</t>
  </si>
  <si>
    <t>POS REF 512967******3472-06/17 MALIBA PE</t>
  </si>
  <si>
    <t>REV-DNHP-HGA2P0BB1B0300323431-14/06/2021</t>
  </si>
  <si>
    <t>0000000000522942</t>
  </si>
  <si>
    <t>POS 512967XXXXXX3472 DNHPDCL</t>
  </si>
  <si>
    <t>0000117244024727</t>
  </si>
  <si>
    <t>HGA2P0D6620326882952-BSNLLANDLINE-INDIVI-50200026202917</t>
  </si>
  <si>
    <t>0000000035810073</t>
  </si>
  <si>
    <t>IMPS-117213306901-SWASTIK MISHRA-ICIC-XXXXXXXX0377-TRANSFER</t>
  </si>
  <si>
    <t>0000117213306901</t>
  </si>
  <si>
    <t>POS 512967XXXXXX3472 SHIVAM COLD DRIN</t>
  </si>
  <si>
    <t>0000000000031833</t>
  </si>
  <si>
    <t>ATW-512967XXXXXX3472-S1AWSL21-DADRA &amp; NAGAR</t>
  </si>
  <si>
    <t>0000000000005307</t>
  </si>
  <si>
    <t>0000000000004990</t>
  </si>
  <si>
    <t>POS 512967XXXXXX3472 LEO SPICE</t>
  </si>
  <si>
    <t>0000000000000357</t>
  </si>
  <si>
    <t>POS 512967XXXXXX3472 S BRIJWASI SWEET</t>
  </si>
  <si>
    <t>POS REF 512967******3472-06/25 MALIBA PE</t>
  </si>
  <si>
    <t>0000000000531122</t>
  </si>
  <si>
    <t>0000000000026045</t>
  </si>
  <si>
    <t>0000003540061757</t>
  </si>
  <si>
    <t>0000003540079744</t>
  </si>
  <si>
    <t>0000003540079719</t>
  </si>
  <si>
    <t>UPI-PAYTM-ADD-MONEY@PAYTM-PYTM0123456-118241287385-OID14107932836@ADD</t>
  </si>
  <si>
    <t>0000118241287385</t>
  </si>
  <si>
    <t>ATW-512967XXXXXX3472-S1ANMM12-RAIGARH</t>
  </si>
  <si>
    <t>0000000000003723</t>
  </si>
  <si>
    <t>UPI-PAYTM-ADD-MONEY@PAYTM-PYTM0123456-118808094041-OID14201534043@ADD</t>
  </si>
  <si>
    <t>0000118808094041</t>
  </si>
  <si>
    <t>0000000388949969</t>
  </si>
  <si>
    <t>IMPS-118918304483-ASHA MEDICAL STORES-MAHB-XXXXXXX1291-AKANKSHA</t>
  </si>
  <si>
    <t>0000118918304483</t>
  </si>
  <si>
    <t>0000000000009650</t>
  </si>
  <si>
    <t>0000000000006976</t>
  </si>
  <si>
    <t>0000000000509688</t>
  </si>
  <si>
    <t>IMPS-119310335697-KIDS TOWN-KKBK-XXXXXXXX4733-AVNI MISHRA FEES</t>
  </si>
  <si>
    <t>0000119310335697</t>
  </si>
  <si>
    <t>POS 512967XXXXXX3472 LIC</t>
  </si>
  <si>
    <t>0000VF0108020931</t>
  </si>
  <si>
    <t>POS REF 512967******3472-07/12 MALIBA PE</t>
  </si>
  <si>
    <t>0000000000001337</t>
  </si>
  <si>
    <t>POS 512967XXXXXX3472 CBDT</t>
  </si>
  <si>
    <t>0000119646037425</t>
  </si>
  <si>
    <t>DABUR INDIA LT-0200352838 19.07.202</t>
  </si>
  <si>
    <t>0000107195559537</t>
  </si>
  <si>
    <t>POS 512967XXXXXX3472 VODAFONE MOBILE</t>
  </si>
  <si>
    <t>0000000000395886</t>
  </si>
  <si>
    <t>CHQ DEP - MICR - 40 - SILVASSA: DABUR INDIA LTD :ICICI BANKING CORPORATION LTD</t>
  </si>
  <si>
    <t>0000000000120705</t>
  </si>
  <si>
    <t>POS 512967XXXXXX3472 FOOD MOHALLA</t>
  </si>
  <si>
    <t>0000000000002035</t>
  </si>
  <si>
    <t>0000004156122965</t>
  </si>
  <si>
    <t>0000004156072132</t>
  </si>
  <si>
    <t>0000004156072425</t>
  </si>
  <si>
    <t>POS 512967XXXXXX3472 MSW*HEMANT M JIV</t>
  </si>
  <si>
    <t>0000000000457276</t>
  </si>
  <si>
    <t>ATW-512967XXXXXX3472-S1ANSL04-DADRA &amp; NAGAR</t>
  </si>
  <si>
    <t>0000000000003278</t>
  </si>
  <si>
    <t>0000000000052524</t>
  </si>
  <si>
    <t>0000000140444073</t>
  </si>
  <si>
    <t>0000000000013964</t>
  </si>
  <si>
    <t>DABUR INDIA LT-0200430037 10.08.202</t>
  </si>
  <si>
    <t>0000108105483659</t>
  </si>
  <si>
    <t>POS 512967XXXXXX3472 VODAFONE MOBIL S</t>
  </si>
  <si>
    <t>0000122528061445</t>
  </si>
  <si>
    <t>0000000000503817</t>
  </si>
  <si>
    <t>HGA2P08E550528052025-DNHPOWERDISTRIBUTIO-50200026202917</t>
  </si>
  <si>
    <t>0000000038159482</t>
  </si>
  <si>
    <t>IMPS-122820385886-ASHA MEDICAL STORES-MAHB-XXXXXXX1291-AKANKSHA MEDICINES</t>
  </si>
  <si>
    <t>0000122820385886</t>
  </si>
  <si>
    <t>POS 512967XXXXXX3472 BSNL</t>
  </si>
  <si>
    <t>0000000000502896</t>
  </si>
  <si>
    <t>UPI-PAYTM-ADD-MONEY@PAYTM-PYTM0123456-123361483937-OID14783955915@ADD</t>
  </si>
  <si>
    <t>0000123361483937</t>
  </si>
  <si>
    <t>POS 512967XXXXXX3472 ANKUR PETROLEUM</t>
  </si>
  <si>
    <t>0000000000006012</t>
  </si>
  <si>
    <t>POS REF 512967******3472-08/23 _ANKUR PE</t>
  </si>
  <si>
    <t>POS 512967XXXXXX3472 RELIANCE FRESH</t>
  </si>
  <si>
    <t>0000000000060604</t>
  </si>
  <si>
    <t>POS 512967XXXXXX3472 AVENUE SUPERMART</t>
  </si>
  <si>
    <t>0000000000001205</t>
  </si>
  <si>
    <t>NEFT CR-SCBL0036001-CAPGEMINI TECHNOLOGY SERVICES INDIA-SWASTIK  MISHRA-IN2ON21083110AVA</t>
  </si>
  <si>
    <t>IN2ON21083110AVA</t>
  </si>
  <si>
    <t>NEFT CR-PUNB0300000-DABUR EMPLOYEES GRATUITY FUND-SWASTIK MISHRA-PUNBH21243611089</t>
  </si>
  <si>
    <t>PUNBH21243611089</t>
  </si>
  <si>
    <t>0000004950801822</t>
  </si>
  <si>
    <t>0000004950801166</t>
  </si>
  <si>
    <t>0000004950782936</t>
  </si>
  <si>
    <t>IMPS-124619351017-SEEMA MISHRA-UTIB-XXXXXXXXXXX6589-TEST</t>
  </si>
  <si>
    <t>0000124619351017</t>
  </si>
  <si>
    <t>UPI-PAYTM-ADD-MONEY@PAYTM-PYTM0123456-124732000266-OID14959289271@ADD</t>
  </si>
  <si>
    <t>0000124732000266</t>
  </si>
  <si>
    <t>POS 512967XXXXXX3472 SHAHID YOGESH PA</t>
  </si>
  <si>
    <t>0000000000017397</t>
  </si>
  <si>
    <t>POS 512967XXXXXX3472 DOMINOS PIZZA</t>
  </si>
  <si>
    <t>0000000000031290</t>
  </si>
  <si>
    <t>POS REF 512967******3472-09/06 _SHAHID Y</t>
  </si>
  <si>
    <t>0000000000006636</t>
  </si>
  <si>
    <t>0000000239019765</t>
  </si>
  <si>
    <t>HGA3P1438A0072347141-DNHPOWERDISTRIBUTIO-50200026202917</t>
  </si>
  <si>
    <t>0000000039381316</t>
  </si>
  <si>
    <t>REV-DNHP-HGA3P1438A0072347141-14/09/2021</t>
  </si>
  <si>
    <t>0000000000000233</t>
  </si>
  <si>
    <t>POS 512967XXXXXX3472 MC DONALDS</t>
  </si>
  <si>
    <t>0000000000047133</t>
  </si>
  <si>
    <t>0000000000029044</t>
  </si>
  <si>
    <t>0000000000019826</t>
  </si>
  <si>
    <t>POS 512967XXXXXX3472 AMAZON</t>
  </si>
  <si>
    <t>0000T90243892173</t>
  </si>
  <si>
    <t>POS REF 512967******3472-09/22 PATEL PET</t>
  </si>
  <si>
    <t>0000T90247789202</t>
  </si>
  <si>
    <t>0000T90247792970</t>
  </si>
  <si>
    <t>0000000000546540</t>
  </si>
  <si>
    <t>POS 512967XXXXXX3472 SURBHI BAR   RES</t>
  </si>
  <si>
    <t>0000000000222590</t>
  </si>
  <si>
    <t>NEFT CR-SCBL0036001-CAPGEMINI TECHNOLOGY SERVICES INDIA-SWASTIK  MISHRA-IN2ON21093012B8I</t>
  </si>
  <si>
    <t>IN2ON21093012B8I</t>
  </si>
  <si>
    <t>0000005524031104</t>
  </si>
  <si>
    <t>0000005524036370</t>
  </si>
  <si>
    <t>0000005524055475</t>
  </si>
  <si>
    <t>0000T90262359364</t>
  </si>
  <si>
    <t>0000000000016585</t>
  </si>
  <si>
    <t>0000000000005309</t>
  </si>
  <si>
    <t>POS 512967XXXXXX3472 FLIPKART INTERNE</t>
  </si>
  <si>
    <t>0000000000381120</t>
  </si>
  <si>
    <t>0000000000456365</t>
  </si>
  <si>
    <t>0000000204739280</t>
  </si>
  <si>
    <t xml:space="preserve">APBS/HP684060 425668 0606/1418061682              </t>
  </si>
  <si>
    <t xml:space="preserve">SMSChgsApr19-Jun19+GST                            </t>
  </si>
  <si>
    <t xml:space="preserve">631501510377:Int.Pd:31-03-2019 to 28-06-2019      </t>
  </si>
  <si>
    <t xml:space="preserve">ATM/S1CNP537/CASH WDL/18-07-19                    </t>
  </si>
  <si>
    <t xml:space="preserve">APBS/HP684060 486663 2507/1466804228              </t>
  </si>
  <si>
    <t xml:space="preserve">631501510377:Int.Pd:29-06-2019 to 29-09-2019      </t>
  </si>
  <si>
    <t xml:space="preserve">SMSChgsJul19-Sep19+GST                            </t>
  </si>
  <si>
    <t xml:space="preserve">APBS/HP684060 615476 0611/1586321067              </t>
  </si>
  <si>
    <t xml:space="preserve">DCARDFEE2804NOV19-OCT20+GST                       </t>
  </si>
  <si>
    <t xml:space="preserve">SMSChgsOct19-Dec19+GST                            </t>
  </si>
  <si>
    <t xml:space="preserve">631501510377:Int.Pd:30-09-2019 to 30-12-2019      </t>
  </si>
  <si>
    <t xml:space="preserve">APBS/HP684060 724413 0302/1678997551              </t>
  </si>
  <si>
    <t xml:space="preserve">SMSChgsJan20-Mar20+GST                            </t>
  </si>
  <si>
    <t xml:space="preserve">631501510377:Int.Pd:31-12-2019 to 29-03-2020      </t>
  </si>
  <si>
    <t>13/04/2020</t>
  </si>
  <si>
    <t>21/05/2020</t>
  </si>
  <si>
    <t>23/05/2020</t>
  </si>
  <si>
    <t>24/05/2020</t>
  </si>
  <si>
    <t>11/06/2020</t>
  </si>
  <si>
    <t>15/06/2020</t>
  </si>
  <si>
    <t>21/06/2020</t>
  </si>
  <si>
    <t>28/06/2020</t>
  </si>
  <si>
    <t>17/07/2020</t>
  </si>
  <si>
    <t>22/07/2020</t>
  </si>
  <si>
    <t>30/07/2020</t>
  </si>
  <si>
    <t>04/08/2020</t>
  </si>
  <si>
    <t>15/08/2020</t>
  </si>
  <si>
    <t>11/09/2020</t>
  </si>
  <si>
    <t>14/09/2020</t>
  </si>
  <si>
    <t>13/09/2020</t>
  </si>
  <si>
    <t>28/09/2020</t>
  </si>
  <si>
    <t>30/09/2020</t>
  </si>
  <si>
    <t>10/10/2020</t>
  </si>
  <si>
    <t>14/10/2020</t>
  </si>
  <si>
    <t>31/10/2020</t>
  </si>
  <si>
    <t>06/11/2020</t>
  </si>
  <si>
    <t>07/11/2020</t>
  </si>
  <si>
    <t>11/11/2020</t>
  </si>
  <si>
    <t>26/11/2020</t>
  </si>
  <si>
    <t>30/11/2020</t>
  </si>
  <si>
    <t>04/12/2020</t>
  </si>
  <si>
    <t>09/12/2020</t>
  </si>
  <si>
    <t>16/12/2020</t>
  </si>
  <si>
    <t>22/12/2020</t>
  </si>
  <si>
    <t>29/12/2020</t>
  </si>
  <si>
    <t>01/01/2021</t>
  </si>
  <si>
    <t>03/01/2021</t>
  </si>
  <si>
    <t>12/01/2021</t>
  </si>
  <si>
    <t>30/01/2021</t>
  </si>
  <si>
    <t>02/02/2021</t>
  </si>
  <si>
    <t>03/02/2021</t>
  </si>
  <si>
    <t>26/02/2021</t>
  </si>
  <si>
    <t>09/03/2021</t>
  </si>
  <si>
    <t>12/03/2021</t>
  </si>
  <si>
    <t>13/03/2021</t>
  </si>
  <si>
    <t>15/03/2021</t>
  </si>
  <si>
    <t>18/03/2021</t>
  </si>
  <si>
    <t>21/03/2021</t>
  </si>
  <si>
    <t>23/03/2021</t>
  </si>
  <si>
    <t>24/03/2021</t>
  </si>
  <si>
    <t>25/03/2021</t>
  </si>
  <si>
    <t>26/03/2021</t>
  </si>
  <si>
    <t>28/03/2021</t>
  </si>
  <si>
    <t>29/03/2021</t>
  </si>
  <si>
    <t>30/03/2021</t>
  </si>
  <si>
    <t>31/03/2021</t>
  </si>
  <si>
    <t xml:space="preserve">APBS/HP684060 806389 0304/1762413117              </t>
  </si>
  <si>
    <t xml:space="preserve">UPI/014218090574/NA/paytm-45413411@/              </t>
  </si>
  <si>
    <t xml:space="preserve">UPI/014413055093/NA/paytm-45413411@/              </t>
  </si>
  <si>
    <t>UPI/014511006469/collect-pay-req/ecom.aggrepay@i/I</t>
  </si>
  <si>
    <t>UPI/016307702231/LIC/lic.billdesk@hd/HDFC BANK LTD</t>
  </si>
  <si>
    <t xml:space="preserve">SMSChgsApr20-Jun20+GST                            </t>
  </si>
  <si>
    <t>UPI/017320367794/collectpayreque/ecom.aggrepay@i/I</t>
  </si>
  <si>
    <t xml:space="preserve">631501510377:Int.Pd:30-03-2020 to 28-06-2020      </t>
  </si>
  <si>
    <t xml:space="preserve">UPI/019915096872/NA/ideaprepaidguj@/              </t>
  </si>
  <si>
    <t>UPI/020418312471/collectpayreque/ecom.aggrepay@i/I</t>
  </si>
  <si>
    <t xml:space="preserve">UPI/021220154348/NA/ideaprepaidguj@/              </t>
  </si>
  <si>
    <t xml:space="preserve">UPI/021718053747/NA/dominospizzaonl/              </t>
  </si>
  <si>
    <t>UPI/022810434233/Merchant Inc/vmslprepaid@hsb/HSBC</t>
  </si>
  <si>
    <t xml:space="preserve">BIL/BPAY/IC31BB221948/BBPS/BSNL Landl/102520      </t>
  </si>
  <si>
    <t xml:space="preserve">UPI/025508058673/NA/vilprepguj@payt/              </t>
  </si>
  <si>
    <t xml:space="preserve">SMSChgsJul20-Sep20+GST                            </t>
  </si>
  <si>
    <t>UPI/025709412801/The Wire An Orc/razorpaypg@hdfc/H</t>
  </si>
  <si>
    <t xml:space="preserve">631501510377:Int.Pd:29-06-2020 to 28-09-2020      </t>
  </si>
  <si>
    <t>UPI/027416460927/collectpayreque/ecom.aggrepay@i/I</t>
  </si>
  <si>
    <t>UPI/028411515371/Merchant Inc/vmslprepaid@hsb/HSBC</t>
  </si>
  <si>
    <t>VPS/MONIKA KIRA/202010141809/028812527016/SILVASSA</t>
  </si>
  <si>
    <t>UPI/030512171670/IPG 10120203058/bobipg@barodamp/B</t>
  </si>
  <si>
    <t xml:space="preserve">UPI/031107131258/NA/vilprepguj@payt/              </t>
  </si>
  <si>
    <t xml:space="preserve">UPI/031217233255/Friends/q98836977@ybl/           </t>
  </si>
  <si>
    <t>UPI/031676332153/Oid787701111UPI/dominospizzaonl/P</t>
  </si>
  <si>
    <t xml:space="preserve">BIL/INFT/002130007880/Akanksha Medici/            </t>
  </si>
  <si>
    <t xml:space="preserve">DCARDFEE2804NOV20-OCT21+GST                       </t>
  </si>
  <si>
    <t>UPI/033917466782/collectpayreque/ecom.aggrepay@i/I</t>
  </si>
  <si>
    <t>UPI/034408422954/VodafoneIdea/vilprepaid@hsbc/HSBC</t>
  </si>
  <si>
    <t xml:space="preserve">SMSChgsOct20-Dec20+GST                            </t>
  </si>
  <si>
    <t xml:space="preserve">UPI/035115083825/Friends/imswap@oksbi/            </t>
  </si>
  <si>
    <t xml:space="preserve">UPI/RVSL035115083825/Friends/imswap@oksbi/        </t>
  </si>
  <si>
    <t xml:space="preserve">UPI/035115170924/Friends/9158083388@payt/         </t>
  </si>
  <si>
    <t xml:space="preserve">UPI/035115215063/NA/srajanmishra778/              </t>
  </si>
  <si>
    <t xml:space="preserve">BIL/INFT/000002814390/NA/                         </t>
  </si>
  <si>
    <t xml:space="preserve">631501510377:Int.Pd:29-09-2020 to 29-12-2020      </t>
  </si>
  <si>
    <t xml:space="preserve">UPI/100108968141/VodafoneIdea/vipreidea@hsbc/HSBC </t>
  </si>
  <si>
    <t>UPI/100309127191/collectpayreque/ecom.aggrepay@i/I</t>
  </si>
  <si>
    <t xml:space="preserve">BIL/INFT/000019791849/NA/                         </t>
  </si>
  <si>
    <t>UPI/103070707675/Oid806527696UPI/dominospizzaonl/P</t>
  </si>
  <si>
    <t xml:space="preserve">BIL/INFT/000035236262/NA/                         </t>
  </si>
  <si>
    <t xml:space="preserve">UPI/103408547385/VodafoneIdea/viprevf@hsbc/HSBC   </t>
  </si>
  <si>
    <t>UPI/105784678245/OidViAppPRE7575/vilprepguj@payt/P</t>
  </si>
  <si>
    <t xml:space="preserve">UPI/106819282834/Friends/ravikumarnishad/         </t>
  </si>
  <si>
    <t xml:space="preserve">UPI/107119063557/Friends/9978232236@ybl/          </t>
  </si>
  <si>
    <t xml:space="preserve">UPI/107220390154/Friends/9978232236@ybl/          </t>
  </si>
  <si>
    <t>UPI/107418277877/SendMeSilvassaS/razorpay@icici/IC</t>
  </si>
  <si>
    <t xml:space="preserve">UPI/107718174016/SendMeSilvassaS/razor.pay@sbi/   </t>
  </si>
  <si>
    <t>UPI/108013177870/SendMeSilvassaS/razorpay@icici/IC</t>
  </si>
  <si>
    <t xml:space="preserve">UPI/108218316590/SendMeSilvassaS/razor.pay@sbi/   </t>
  </si>
  <si>
    <t xml:space="preserve">SMSChgsJan21-Mar21+GST                            </t>
  </si>
  <si>
    <t>UPI/108417489867/SendMeSilvassaS/razorpay@icici/IC</t>
  </si>
  <si>
    <t>UPI/108518297711/SendMeSilvassaS/razorpay@icici/IC</t>
  </si>
  <si>
    <t xml:space="preserve">UPI/108714167017/SendMeSilvassaS/razor.pay@sbi/   </t>
  </si>
  <si>
    <t xml:space="preserve">631501510377:Int.Pd:30-12-2020 to 29-03-2021      </t>
  </si>
  <si>
    <t>UPI/108918223757/SendMeSilvassaS/razorpay@icici/IC</t>
  </si>
  <si>
    <t>UPI/109023072825/OidViAppPRE5054/vilpreguj@paytm/P</t>
  </si>
  <si>
    <t>10/04/2021</t>
  </si>
  <si>
    <t>16/04/2021</t>
  </si>
  <si>
    <t>27/04/2021</t>
  </si>
  <si>
    <t>30/04/2021</t>
  </si>
  <si>
    <t>04/05/2021</t>
  </si>
  <si>
    <t>12/05/2021</t>
  </si>
  <si>
    <t>14/05/2021</t>
  </si>
  <si>
    <t>16/05/2021</t>
  </si>
  <si>
    <t>19/05/2021</t>
  </si>
  <si>
    <t>27/05/2021</t>
  </si>
  <si>
    <t>01/06/2021</t>
  </si>
  <si>
    <t>09/06/2021</t>
  </si>
  <si>
    <t>14/06/2021</t>
  </si>
  <si>
    <t>17/06/2021</t>
  </si>
  <si>
    <t>21/06/2021</t>
  </si>
  <si>
    <t>29/06/2021</t>
  </si>
  <si>
    <t>03/07/2021</t>
  </si>
  <si>
    <t>05/07/2021</t>
  </si>
  <si>
    <t>17/07/2021</t>
  </si>
  <si>
    <t>25/07/2021</t>
  </si>
  <si>
    <t>UPI/110018320826/SendMeSilvassaS/razorpay@icici/IC</t>
  </si>
  <si>
    <t>UPI/110619281190/You are paying/amazon@apl/Axis Ba</t>
  </si>
  <si>
    <t>UPI/111716232406/collectpayreque/ecom.aggrepay@i/I</t>
  </si>
  <si>
    <t xml:space="preserve">UPI/112012017372/UPI PaymentAkan/9767305094@okbi/ </t>
  </si>
  <si>
    <t>UPI/RVSL112012017372/UPI PaymentAkan/9767305094@ok</t>
  </si>
  <si>
    <t xml:space="preserve">UPI/112012166704/UPI PaymentAkan/9767305094@okbi/ </t>
  </si>
  <si>
    <t>UPI/RVSL112012166704/UPI PaymentAkan/9767305094@ok</t>
  </si>
  <si>
    <t xml:space="preserve">UPI/112413357673/SendMeSilvassaS/razor.pay@sbi/   </t>
  </si>
  <si>
    <t xml:space="preserve">UPI/113217364581/NA/dominospizzaonl/              </t>
  </si>
  <si>
    <t>UPI/113412156534/SendMeSilvassaS/razorpay@icici/IC</t>
  </si>
  <si>
    <t>UPI/113613266902/SendMeSilvassaS/razorpay@icici/IC</t>
  </si>
  <si>
    <t xml:space="preserve">UPI/113913016085/UPI Payment-Gur/7014473354@ybl/  </t>
  </si>
  <si>
    <t>UPI/114717115978/collectpayreque/ecom.aggrepay@i/I</t>
  </si>
  <si>
    <t>UPI/115218434132/SendMeSilvassaS/razorpay@icici/IC</t>
  </si>
  <si>
    <t xml:space="preserve">SMSChgsApr21-Jun21+GST                            </t>
  </si>
  <si>
    <t>MMT/IMPS/116512322658/Transfer/SWASTIK MI/HDFC Ban</t>
  </si>
  <si>
    <t xml:space="preserve">UPI/116822182709/NA/dominospizzaonl/              </t>
  </si>
  <si>
    <t>UPI/116892737001/OidViAppPRE1557/vilprepguj@payt/P</t>
  </si>
  <si>
    <t>MMT/IMPS/117213306901/Transfer/SWASTIK MI/HDFC Ban</t>
  </si>
  <si>
    <t xml:space="preserve">631501510377:Int.Pd:30-03-2021 to 29-06-2021      </t>
  </si>
  <si>
    <t xml:space="preserve">UPI/118497822606/UPI Payment/imswap@oksbi/        </t>
  </si>
  <si>
    <t xml:space="preserve">UPI/118612135804/UPI Payment/8452021999@okbi/     </t>
  </si>
  <si>
    <t xml:space="preserve">UPI/118612402431/UPI Payment/q43308333@ybl/       </t>
  </si>
  <si>
    <t xml:space="preserve">UPI/118620911045/UPI Payment/imswap@oksbi/        </t>
  </si>
  <si>
    <t xml:space="preserve">MMT/IMPS/119818587237/BSNL/Khan Cable/HDFC0000074 </t>
  </si>
  <si>
    <t xml:space="preserve">UPI/120617218402/SendMe </t>
  </si>
  <si>
    <t xml:space="preserve">631513001823 FD clos 16-08-2021 SWASTIK MISHRA    </t>
  </si>
  <si>
    <t>UPI/125464363817/SendMeSilvassaS/razor.pay@sbi//ICI275cffb8de5d461c93dd90e8d527</t>
  </si>
  <si>
    <t>UPI/125745784974/BSNLBPAY/billdesk@hdfcba/HDFC BANK LTD/HDFA1A493CF1322462EA037</t>
  </si>
  <si>
    <t>UPI/126041773960/NA/8000359948@baro//ICIaff7439dfa</t>
  </si>
  <si>
    <t>UPI/126041798659/UPI Payment/8000359948@baro//ICI1b1d2e16b6964484a48792f725c65c</t>
  </si>
  <si>
    <t>UPI/126041816682/UPI PaymentCar/8000359948@baro//ICIe4bf3bb6a8cb4b709bf1ba09168</t>
  </si>
  <si>
    <t>UPI/126285442052/OidViAppPRE4732/vilpreguj@paytm/Paytm Payments /PTM20210919206</t>
  </si>
  <si>
    <t xml:space="preserve">SMSChgsJul21-Sep21+GST                            </t>
  </si>
  <si>
    <t>UPI/126216879621/COLLECT/dnhpdcl.7602072/HDFC BANK LTD/HDF65457CC990F8441D820D1</t>
  </si>
  <si>
    <t>UPI/126376209310/UPI PaymentLapt/q51152934@ybl//ICIfb73b0c8809c4fecb7bf1ac51d95</t>
  </si>
  <si>
    <t>UPI/127068470988/PayviaRazorpay/razorpay@mairte//ICI7b09cdbbda0643c3900eca251aa</t>
  </si>
  <si>
    <t>UPI/127296119388/SendMeSilvassaS/razorpay@icici/ICICI Bank/ICI4403241abc50410da</t>
  </si>
  <si>
    <t xml:space="preserve">631501510377:Int.Pd:30-06-2021 to 29-09-2021      </t>
  </si>
  <si>
    <t>UPI/127654718161/SendMeSilvassaS/razorpay@icici/ICICI Bank/ICI5450a7351e5041019</t>
  </si>
  <si>
    <t>16/08/2021</t>
  </si>
  <si>
    <t>11/09/2021</t>
  </si>
  <si>
    <t>14/09/2021</t>
  </si>
  <si>
    <t>17/09/2021</t>
  </si>
  <si>
    <t>19/09/2021</t>
  </si>
  <si>
    <t>20/09/2021</t>
  </si>
  <si>
    <t>27/09/2021</t>
  </si>
  <si>
    <t>29/09/2021</t>
  </si>
  <si>
    <t>03/10/2021</t>
  </si>
  <si>
    <t xml:space="preserve"> Folio Number</t>
  </si>
  <si>
    <t xml:space="preserve"> Order</t>
  </si>
  <si>
    <t xml:space="preserve"> Amount (INR)</t>
  </si>
  <si>
    <t>3092908/05</t>
  </si>
  <si>
    <t>IDFC Government Securities Investment Growth Direct Plan</t>
  </si>
  <si>
    <t>buy</t>
  </si>
  <si>
    <t>Mirae Asset Tax Saver Growth Direct Plan</t>
  </si>
  <si>
    <t>Quant Tax Growth Direct Plan</t>
  </si>
  <si>
    <t>Axis Long Term Equity Growth Direct Plan</t>
  </si>
  <si>
    <t>Aditya Birla Sun Life Tax Relief96 Growth Direct Plan</t>
  </si>
  <si>
    <t>sell</t>
  </si>
  <si>
    <t>3248615/36</t>
  </si>
  <si>
    <t>L&amp;T Emerging Businesses Growth Direct Plan</t>
  </si>
  <si>
    <t>4199188/20</t>
  </si>
  <si>
    <t>DSP Tax Saver Growth Direct Plan</t>
  </si>
  <si>
    <t>Franklin India Focused Equity Growth Plan</t>
  </si>
  <si>
    <t>7724589/18</t>
  </si>
  <si>
    <t>HDFC Mid Cap Opportunities Growth Plan</t>
  </si>
  <si>
    <t>6180444/24</t>
  </si>
  <si>
    <t>ICICI Prudential Value Discovery Growth Plan</t>
  </si>
  <si>
    <t>Invesco India Corporate Bond Growth Plan</t>
  </si>
  <si>
    <t>Aditya Birla Sun Life Yield Growth Plan</t>
  </si>
  <si>
    <t>PFC</t>
  </si>
  <si>
    <t>OPB</t>
  </si>
  <si>
    <t>Month-Year</t>
  </si>
  <si>
    <t>Type</t>
  </si>
  <si>
    <t>Months</t>
  </si>
  <si>
    <t>PF</t>
  </si>
  <si>
    <t>Contribution</t>
  </si>
  <si>
    <t>Interest</t>
  </si>
  <si>
    <t>VPF</t>
  </si>
  <si>
    <t>Employee's</t>
  </si>
  <si>
    <t>Employer's</t>
  </si>
  <si>
    <t>EPS</t>
  </si>
  <si>
    <t>18/10/2021</t>
  </si>
  <si>
    <t>25/10/2021</t>
  </si>
  <si>
    <t>27/10/2021</t>
  </si>
  <si>
    <t>30/10/2021</t>
  </si>
  <si>
    <t>14/11/2021</t>
  </si>
  <si>
    <t>26/11/2021</t>
  </si>
  <si>
    <t>29/11/2021</t>
  </si>
  <si>
    <t>06/12/2021</t>
  </si>
  <si>
    <t>16/12/2021</t>
  </si>
  <si>
    <t>22/12/2021</t>
  </si>
  <si>
    <t>30/12/2021</t>
  </si>
  <si>
    <t>03/01/2022</t>
  </si>
  <si>
    <t>08/01/2022</t>
  </si>
  <si>
    <t>09/01/2022</t>
  </si>
  <si>
    <t>10/01/2022</t>
  </si>
  <si>
    <t>11/01/2022</t>
  </si>
  <si>
    <t>16/01/2022</t>
  </si>
  <si>
    <t>20/01/2022</t>
  </si>
  <si>
    <t>31/01/2022</t>
  </si>
  <si>
    <t>UPI/129115291769/BSNLBPAY/billdesk@hdfcba/HDFC BANK LTD/HDF1BBC6DFB1D294F59985B</t>
  </si>
  <si>
    <t>UPI/129115440036/COLLECT/dnhpdcl.7602072/HDFC BANK LTD/HDF62A9172A82CD4207BCEDB</t>
  </si>
  <si>
    <t>UPI/129871999484/SendMe Silvassa/razorpay@icici/ICICI Bank/ICIb1ddd0aa17b44de38</t>
  </si>
  <si>
    <t>UPI/130093219213/UPI PaymentDoor/9327363896@okbi//ICIf5ff612fdda34c7486d72fb508</t>
  </si>
  <si>
    <t>UPI/130343946457/UPI Payment/ushaabhayrajgup//ICI5f90edf1e83c41159fbfdba08756f6</t>
  </si>
  <si>
    <t>UPI/131859136098/Zomato Online O/zomatoindia@ici/ICICI Bank/ICI2f60a8fd518445cb</t>
  </si>
  <si>
    <t xml:space="preserve">DCARDFEE2804NOV21-OCT22+GST                       </t>
  </si>
  <si>
    <t>UPI/133079040391/PAYMENT/lifeincorpofind/HDFC BANK LTD/HDF1F5C25CBD46041DDA8EC0</t>
  </si>
  <si>
    <t>UPI/133319790013/BSNLBPAY/billdesk@hdfcba/HDFC BANK LTD/HDF28BF6CA97FC14FEEBF5C</t>
  </si>
  <si>
    <t>UPI/134014414628/VodafoneIdea/viprevf@hsbc/HSBC/HSBD276E04BC2892017E0534C3E3588</t>
  </si>
  <si>
    <t xml:space="preserve">SMSChgsOct21-Dec21+GST                            </t>
  </si>
  <si>
    <t>UPI/135692604230/BSNLBPAY/billdesk@hdfcba/HDFC BANK LTD/HDF2379F491D1994F57BBD2</t>
  </si>
  <si>
    <t>UPI/136418725576/SendMe Silvassa/razor.pay@sbi/State Bank Of I/SBI87AA631D92544</t>
  </si>
  <si>
    <t xml:space="preserve">631501510377:Int.Pd:30-09-2021 to 30-12-2021      </t>
  </si>
  <si>
    <t>UPI/200322811597/Oid100003136306/paytm-651536@pa/Paytm Payments /PTM20220103252</t>
  </si>
  <si>
    <t>UPI/200884956950/Payment for Swi/upiswiggy@icici/ICICI Bank/ICIfd9a8dfbd3ba4cd3</t>
  </si>
  <si>
    <t>UPI/200918551609/Sony Pictures n/sonyliv.rzp@axi/Axis Bank Ltd./AXIac279f05b149</t>
  </si>
  <si>
    <t>UPI/201010557660/VYDEHI SCHOOL O/razor.pay@sbi/State Bank Of I/SBI89124F6801F04</t>
  </si>
  <si>
    <t>UPI/201061456707/COLLECT/dnhpdcl.7602072/HDFC BANK LTD/HDF194189404AF84D178A0D1</t>
  </si>
  <si>
    <t>UPI/201114991024/OidViAppPRE9155/vilpreguj@paytm/Paytm Payments /PTM20220111326</t>
  </si>
  <si>
    <t>UPI/201608478141/SendMe Silvassa/razor.pay@sbi/State Bank Of I/SBIFE26A1E3ABF94</t>
  </si>
  <si>
    <t>UPI/201620712680/SendMe Silvassa/razor.pay@sbi/State Bank Of I/SBI6F2B0CCB178A4</t>
  </si>
  <si>
    <t>UPI/202020314092/BSNLBPAY/billdesk@hdfcba/HDFC BANK LTD/HDF32CE0437492E4C3DB7FC</t>
  </si>
  <si>
    <t>UPI/203182912492/OidViAppPRE4338/vilpreguj@paytm/Paytm Payments /PTM20220131279</t>
  </si>
  <si>
    <t>0000000000090254</t>
  </si>
  <si>
    <t>POS 512967XXXXXX3472 PTM*JUBILANT FOO</t>
  </si>
  <si>
    <t>0000128969058540</t>
  </si>
  <si>
    <t>IMPS-129115335974-KIDS TOWN-KKBK-XXXXXXXX4733-AVNI KIDS TOWN SCHOOL FEES</t>
  </si>
  <si>
    <t>0000129115335974</t>
  </si>
  <si>
    <t>0000000000571622</t>
  </si>
  <si>
    <t>0000000000000844</t>
  </si>
  <si>
    <t>0000000000000845</t>
  </si>
  <si>
    <t>0000000000513976</t>
  </si>
  <si>
    <t>0000000000501461</t>
  </si>
  <si>
    <t>UPI-THE KALYAN HOSPITAL-MSWIPE.1400131119042895@KOTAK-NA-129809660568-AKANKSHA FEES</t>
  </si>
  <si>
    <t>0000129809660568</t>
  </si>
  <si>
    <t>0000000000051669</t>
  </si>
  <si>
    <t>NEFT CR-SCBL0036001-CAPGEMINI TECHNOLOGY SERVICES INDIA-SWASTIK  MISHRA-IN2ON211029019DA</t>
  </si>
  <si>
    <t>IN2ON211029019DA</t>
  </si>
  <si>
    <t>POS REF 512967******3472-10/30 PATEL PET</t>
  </si>
  <si>
    <t>0000006228634868</t>
  </si>
  <si>
    <t>0000006228615944</t>
  </si>
  <si>
    <t>0000006228634036</t>
  </si>
  <si>
    <t>UPI-ADD MONEY TO WALLET-ADD-MONEY@PAYTM-PYTM0123456-130532808955-OID15815673030@ADD</t>
  </si>
  <si>
    <t>0000130532808955</t>
  </si>
  <si>
    <t>0000000000014599</t>
  </si>
  <si>
    <t>POS 512967XXXXXX3472 SHREE SAI PETROL</t>
  </si>
  <si>
    <t>0000000000013683</t>
  </si>
  <si>
    <t>NEFT CR-FDRL0000037-LIC INDIA D092-SWASTIK MISHRA-FBLIC2131480952</t>
  </si>
  <si>
    <t>0FBLIC2131480952</t>
  </si>
  <si>
    <t>0000000127949429</t>
  </si>
  <si>
    <t>0000000000014460</t>
  </si>
  <si>
    <t>UPI-ADD MONEY TO WALLET-ADD-MONEY@PAYTM-PYTM0123456-133165473132-OID16266744050@ADD</t>
  </si>
  <si>
    <t>0000133165473132</t>
  </si>
  <si>
    <t>0000000000006474</t>
  </si>
  <si>
    <t>UPI-SEND ME SILVASSA-MAB.037322007680021@AXISBANK-NA-133206505632-SENDME</t>
  </si>
  <si>
    <t>0000133206505632</t>
  </si>
  <si>
    <t>NEFT CR-SCBL0036001-CAPGEMINI TECHNOLOGY SERVICES INDIA-SWASTIK  MISHRA-IN2ON21113000W8O</t>
  </si>
  <si>
    <t>IN2ON21113000W8O</t>
  </si>
  <si>
    <t>0000006976838273</t>
  </si>
  <si>
    <t>0000006976842128</t>
  </si>
  <si>
    <t>0000006976859408</t>
  </si>
  <si>
    <t>0000000000002263</t>
  </si>
  <si>
    <t>UPI-SEND ME SILVASSA-MAB.037322007680021@AXISBANK-NA-134634532232-SENDME</t>
  </si>
  <si>
    <t>0000134634532232</t>
  </si>
  <si>
    <t>UPI-SEND ME SILVASSA-MAB.037322007680021@AXISBANK-NA-135230973311-SENDME</t>
  </si>
  <si>
    <t>0000135230973311</t>
  </si>
  <si>
    <t>UPI-IRCTC WEB UPI-PAYTM-651536@PAYTM-PYTM0123456-135321833705-OID100003105759197</t>
  </si>
  <si>
    <t>0000135321833705</t>
  </si>
  <si>
    <t>0000000000500658</t>
  </si>
  <si>
    <t>0000000000030354</t>
  </si>
  <si>
    <t>0000000000518428</t>
  </si>
  <si>
    <t>UPI-SEND ME SILVASSA-MAB.037322007680021@AXISBANK-NA-136086531248-SENDME</t>
  </si>
  <si>
    <t>0000136086531248</t>
  </si>
  <si>
    <t>NEFT CR-SCBL0036001-CAPGEMINI TECHNOLOGY SERVICES INDIA-SWASTIK  MISHRA-IN2ON21123101UK7</t>
  </si>
  <si>
    <t>IN2ON21123101UK7</t>
  </si>
  <si>
    <t>IMPS-200308377668-KIDS TOWN-KKBK-XXXXXXXX4733-KIDS TOWN FEES</t>
  </si>
  <si>
    <t>0000200308377668</t>
  </si>
  <si>
    <t>0000000000008248</t>
  </si>
  <si>
    <t>0000007800835897</t>
  </si>
  <si>
    <t>0000007800836429</t>
  </si>
  <si>
    <t>0000007800847742</t>
  </si>
  <si>
    <t>0000000219864266</t>
  </si>
  <si>
    <t>UPI-IRCTC WEB UPI-PAYTM-651536@PAYTM-PYTM0123456-200473579019-COLLECT</t>
  </si>
  <si>
    <t>0000200473579019</t>
  </si>
  <si>
    <t>0000000000507183</t>
  </si>
  <si>
    <t>NEFT CR-BNPA0009009-CAPGEMINI TECHNOLOGY SERVICES INDIA LIMITED-MISHRA,MR.SWASTIK-BNPNN22018364347</t>
  </si>
  <si>
    <t>BNPNN22018364347</t>
  </si>
  <si>
    <t>UPI-HDFC B2B-B2BHDFCUPI@HDFCBANK-HDFC0000499-201894598720-COLLECT</t>
  </si>
  <si>
    <t>0000201894598720</t>
  </si>
  <si>
    <t>POS 512967XXXXXX3472 KAVERI SWEET COR</t>
  </si>
  <si>
    <t>0000000000324336</t>
  </si>
  <si>
    <t>UPI-SEND ME SILVASSA-MAB.037322007680021@AXISBANK-NA-202264952539-SENDME</t>
  </si>
  <si>
    <t>0000202264952539</t>
  </si>
  <si>
    <t>0000000000524919</t>
  </si>
  <si>
    <t>0000000000838915</t>
  </si>
  <si>
    <t>POS 512967XXXXXX3472 M S PUNJAB SIND</t>
  </si>
  <si>
    <t>0000000000005157</t>
  </si>
  <si>
    <t>NEFT CR-SCBL0036001-CAPGEMINI TECHNOLOGY SERVICES INDIA-SWASTIK  MISHRA-IN2ON220131025D9</t>
  </si>
  <si>
    <t>IN2ON220131025D9</t>
  </si>
  <si>
    <t>0000008545092613</t>
  </si>
  <si>
    <t>0000008545098535</t>
  </si>
  <si>
    <t>0000008545108349</t>
  </si>
  <si>
    <t>Invested Amt.</t>
  </si>
  <si>
    <t>0000000000005466</t>
  </si>
  <si>
    <t>0000000000002790</t>
  </si>
  <si>
    <t>POS 512967XXXXXX3472 BLUE HAVEN HOSPI</t>
  </si>
  <si>
    <t>UPI-VAJARAM HUKMARAM MAL-PAYTMQR2810050501011KPW3GVX2JE0@PAYTM-NA-203738529714-MONIKA MILK</t>
  </si>
  <si>
    <t>0000203738529714</t>
  </si>
  <si>
    <t>UPI-SEND ME SILVASSA-MAB.037322007680021@AXISBANK-NA-203739934979-SENDME</t>
  </si>
  <si>
    <t>0000203739934979</t>
  </si>
  <si>
    <t>0000000253500093</t>
  </si>
  <si>
    <t>UPI-RAZORPAY SOFTWARE PR-RAZOR.PAY@SBI-SBIN0016209-204613343069-VYDEHI SCHOOL OF E</t>
  </si>
  <si>
    <t>0000204613343069</t>
  </si>
  <si>
    <t>UPI-SANJAY BAVADE-SANJAYSHREEJEE7941-1@OKAXIS-NA-205090685453-SEND ME</t>
  </si>
  <si>
    <t>0000205090685453</t>
  </si>
  <si>
    <t>UPI-AFZAL AMINBHAI CHOPD-AFZAL.CHOPDA@AXL-NA-205421662652-SEND ME</t>
  </si>
  <si>
    <t>0000205421662652</t>
  </si>
  <si>
    <t>0000000000009382</t>
  </si>
  <si>
    <t>UPI-VAJARAM HUKMARAM MAL-PAYTMQR2810050501011KPW3GVX2JE0@PAYTM-NA-205522415610-MONIKA KIRANA</t>
  </si>
  <si>
    <t>0000205522415610</t>
  </si>
  <si>
    <t>UPI-SEND ME SILVASSA-MAB.037322007680021@AXISBANK-NA-205522684717-SEND ME</t>
  </si>
  <si>
    <t>0000205522684717</t>
  </si>
  <si>
    <t>UPI-SEND ME SILVASSA-MAB.037322007680021@AXISBANK-NA-205627037393-SEND ME</t>
  </si>
  <si>
    <t>0000205627037393</t>
  </si>
  <si>
    <t>UPI-SEND ME SILVASSA-MAB.037322007680021@AXISBANK-NA-205830479537-SEND ME</t>
  </si>
  <si>
    <t>0000205830479537</t>
  </si>
  <si>
    <t>NEFT CR-SCBL0036001-CAPGEMINI TECHNOLOGY SERVICES INDIA-SWASTIK  MISHRA-IN2ON22022802E6O</t>
  </si>
  <si>
    <t>IN2ON22022802E6O</t>
  </si>
  <si>
    <t>UPI-ANANDKUMAR TEJSHVIPR-75672845748@YBL-NA-206033729789-SEND ME</t>
  </si>
  <si>
    <t>0000206033729789</t>
  </si>
  <si>
    <t>0000009179080445</t>
  </si>
  <si>
    <t>0000009179080252</t>
  </si>
  <si>
    <t>0000009179106483</t>
  </si>
  <si>
    <t>UPI-GOIBIBO-GOIBIBO.PAYU@AXISBANK-NA-206136536180-UPI TRANSACTION FO</t>
  </si>
  <si>
    <t>0000206136536180</t>
  </si>
  <si>
    <t>UPI-SEND ME SILVASSA-MAB.037322007680021@AXISBANK-NA-206237250395-SEND ME</t>
  </si>
  <si>
    <t>0000206237250395</t>
  </si>
  <si>
    <t>UPI-ABHAY PACKERS AND MO-8735031515@YBL-NA-206238825990-ABHAY PACKERS</t>
  </si>
  <si>
    <t>0000206238825990</t>
  </si>
  <si>
    <t>POS 512967XXXXXX3472 SRI UDUPI FOOD H</t>
  </si>
  <si>
    <t>0000000000635726</t>
  </si>
  <si>
    <t>UPI-MAMATHA SHREE H A-MAMTHASHREEKUSHU-1@OKAXIS-NA-206444057429-SARANYA SAROVAR DE</t>
  </si>
  <si>
    <t>0000206444057429</t>
  </si>
  <si>
    <t>REV-UPI-04251140008949-MSWASTIK@HDFCBANK-PAY-206444057429-SARANYA SAROVAR DEPOSIT</t>
  </si>
  <si>
    <t>UPI-MAMATHA SHREE H A-MAMTHASHREEKUSHU-1@OKAXIS-NA-206444057694-SARANYA SAROVAR DE</t>
  </si>
  <si>
    <t>0000206444057694</t>
  </si>
  <si>
    <t>REV-UPI-04251140008949-MSWASTIK@HDFCBANK-PAY-206444057694-SARANYA SAROVAR DEPOSIT</t>
  </si>
  <si>
    <t>UPI-MAMATHA SHREE H A-MAMTHASHREEKUSHU-1@OKAXIS-BARB0VJWHIT-206489139086-UPI</t>
  </si>
  <si>
    <t>0000206489139086</t>
  </si>
  <si>
    <t>UPI-MAMATHA SHREE H A-MAMTHASHREEKUSHU-1@OKAXIS-BARB0VJWHIT-206427327479-SARANYA SAROVAR DE</t>
  </si>
  <si>
    <t>0000206427327479</t>
  </si>
  <si>
    <t>IMPS-206419332342-MAMATHA SHREE H A-BARB-XXXXXXXXXX1003-RENT 002</t>
  </si>
  <si>
    <t>0000206419332342</t>
  </si>
  <si>
    <t>0000000000643400</t>
  </si>
  <si>
    <t>0000000000648113</t>
  </si>
  <si>
    <t>0000000000651641</t>
  </si>
  <si>
    <t>0000000000657184</t>
  </si>
  <si>
    <t>0000000000658336</t>
  </si>
  <si>
    <t>ATW-512967XXXXXX3472-P3ENBU27-BANGALORE</t>
  </si>
  <si>
    <t>0000000000004445</t>
  </si>
  <si>
    <t>UPI-MANJUNATH G-Q33325660@YBL-NA-206747128608-HP GAS</t>
  </si>
  <si>
    <t>0000206747128608</t>
  </si>
  <si>
    <t>UPI-KANCHAN PLYLAM HARDW-EZE0020003@CUB-NA-206848266539-PLUMBING</t>
  </si>
  <si>
    <t>0000206848266539</t>
  </si>
  <si>
    <t>UPI-ABHAY PACKERS AND MO-8735031515@YBL-NA-207155695689-ABHAY PACKERS AND</t>
  </si>
  <si>
    <t>0000207155695689</t>
  </si>
  <si>
    <t>UPI-SS ENTERPRISES-GPAY-11199472148@OKBIZAXIS-UTIB0000000-207141914571-AVNI COURIER</t>
  </si>
  <si>
    <t>0000207141914571</t>
  </si>
  <si>
    <t>POS 512967XXXXXX3472 MISHTI SUPERMARK</t>
  </si>
  <si>
    <t>0000000000735282</t>
  </si>
  <si>
    <t>POS 512967XXXXXX3472 PKV FILLING STAT</t>
  </si>
  <si>
    <t>0000000000001410</t>
  </si>
  <si>
    <t>0000000000011116</t>
  </si>
  <si>
    <t>POS 512967XXXXXX3472 HAUZ KHAS VILLAG</t>
  </si>
  <si>
    <t>0000000000252635</t>
  </si>
  <si>
    <t>0000000000008503</t>
  </si>
  <si>
    <t>POS 512967XXXXXX3472 AWESOME PLACE FU</t>
  </si>
  <si>
    <t>0000000000001784</t>
  </si>
  <si>
    <t>UPI-CANDY CLOUD FACTORY-PAYTMQR2810050501015CCLYJO4PDVR@PAYTM-PYTM0123456-207264069615-BURITO</t>
  </si>
  <si>
    <t>0000207264069615</t>
  </si>
  <si>
    <t>POS 512967XXXXXX3472 V KHAMMA GHANI S</t>
  </si>
  <si>
    <t>0000000000174129</t>
  </si>
  <si>
    <t>UPI-AMAZON SELLER SERVIC-AMAZONSELLERSERVICES.98397377@HDFCBANK-HDFC0000499-207269220433-AMAZON</t>
  </si>
  <si>
    <t>0000207269220433</t>
  </si>
  <si>
    <t>UPI-MISHTI SUPERMARKET-BHARATPE09900679351@YESBANKLTD-YESB0YESUPI-207272164227-MISHTI SUPER MARKE</t>
  </si>
  <si>
    <t>0000207272164227</t>
  </si>
  <si>
    <t>POS 512967XXXXXX3472 MIAMI SUPER MARK</t>
  </si>
  <si>
    <t>0000000000028312</t>
  </si>
  <si>
    <t>UPI-UJARLA VENKATA  SUBB-PAYTMQR28100505010110K0ZM0YZV17@PAYTM-PYTM0123456-207631939132-RESTAURANT</t>
  </si>
  <si>
    <t>0000207631939132</t>
  </si>
  <si>
    <t>UPI-ARCHANA PANDA-ARCHANA.PANDA24@OKICICI-ICIC0000551-207634966167-UPI</t>
  </si>
  <si>
    <t>0000207634966167</t>
  </si>
  <si>
    <t>UPI-AMAZON SELLER SERVIC-AMAZONSELLERSERVICES.98397377@HDFCBANK-HDFC0000499-207748103459-AMAZON</t>
  </si>
  <si>
    <t>0000207748103459</t>
  </si>
  <si>
    <t>ATW-512967XXXXXX3472-S1ANBE23-BANGALORE-URB</t>
  </si>
  <si>
    <t>0000000000003957</t>
  </si>
  <si>
    <t>POS 512967XXXXXX3472 UDIPI AATITHYA</t>
  </si>
  <si>
    <t>0000000000048130</t>
  </si>
  <si>
    <t>NEFT CR-SCBL0036001-CAPGEMINI TECHNOLOGY SERVICES INDIA-SWASTIK  MISHRA-IN2ON22033101P1I</t>
  </si>
  <si>
    <t>IN2ON22033101P1I</t>
  </si>
  <si>
    <t>0000000027185912</t>
  </si>
  <si>
    <t>0000000027122227</t>
  </si>
  <si>
    <t>0000000027180922</t>
  </si>
  <si>
    <t>0000000000009086</t>
  </si>
  <si>
    <t>UPI-GOOGLEPAY-GOOG-PAYMENT@OKAXIS-UTIB0000553-209342340827-UPI</t>
  </si>
  <si>
    <t>0000209342340827</t>
  </si>
  <si>
    <t>UPI-MAMATHA SHREE H A-MAMTHASHREEKUSHU-1@OKAXIS-BARB0VJWHIT-209319482031-RENT D002</t>
  </si>
  <si>
    <t>0000209319482031</t>
  </si>
  <si>
    <t>POS 512967XXXXXX3472 SUBWAY FORUM VAL</t>
  </si>
  <si>
    <t>0000000000012291</t>
  </si>
  <si>
    <t>POS 512967XXXXXX3472 MSW*HIMESH FOODS</t>
  </si>
  <si>
    <t>0000000000773185</t>
  </si>
  <si>
    <t>0000000000012294</t>
  </si>
  <si>
    <t>NEFT CR-BNPA0009009-CAPGEMINI TECHNOLOGY SERVICES INDIA LIMITED-MISHRA, MR. SWASTIK//IN-BNPAN22098518515</t>
  </si>
  <si>
    <t>BNPAN22098518515</t>
  </si>
  <si>
    <t>UPI-AMBIKA-AMBIKAB261@OKHDFCBANK-HDFC0002377-209941345755-UPI</t>
  </si>
  <si>
    <t>0000209941345755</t>
  </si>
  <si>
    <t>POS 512967XXXXXX3472 MEDPLUS TUBARAHA</t>
  </si>
  <si>
    <t>0000000000003080</t>
  </si>
  <si>
    <t>POS 512967XXXXXX3472 MISHTI SWEETS AN</t>
  </si>
  <si>
    <t>0000000000002980</t>
  </si>
  <si>
    <t>UPI-FLIPKART-FKRT@YBL-YESB0YBLUPI-210019060827-COLLECT REQUEST FR</t>
  </si>
  <si>
    <t>0000210019060827</t>
  </si>
  <si>
    <t>UPI-KAREEM-KAREEMKHAN786KING@OKAXIS-BARB0KONANK-210175607685-HUL PUREIT</t>
  </si>
  <si>
    <t>0000210175607685</t>
  </si>
  <si>
    <t>UPI-ROOPA-8904549419@AXL-CNRB0000033-210290501749-RUPA MAID</t>
  </si>
  <si>
    <t>0000210290501749</t>
  </si>
  <si>
    <t>UPI-K SATISH BABU-SATISHBABUK9611@OKAXIS-UBIN0820741-210308167460-MILK</t>
  </si>
  <si>
    <t>0000210308167460</t>
  </si>
  <si>
    <t>POS 512967XXXXXX3472 MAX HYPERMARKET</t>
  </si>
  <si>
    <t>0000000000000604</t>
  </si>
  <si>
    <t>0000000000007516</t>
  </si>
  <si>
    <t>POS 512967XXXXXX3472 DOMINOS 2</t>
  </si>
  <si>
    <t>0000000000025132</t>
  </si>
  <si>
    <t>POS 512967XXXXXX3472 KFC 1</t>
  </si>
  <si>
    <t>0000000000049487</t>
  </si>
  <si>
    <t>POS 512967XXXXXX3472 TIMEZONE ENTERTA</t>
  </si>
  <si>
    <t>0000000000003540</t>
  </si>
  <si>
    <t>0000000000006444</t>
  </si>
  <si>
    <t>0000000000004937</t>
  </si>
  <si>
    <t>0000000000012884</t>
  </si>
  <si>
    <t>0000000000651098</t>
  </si>
  <si>
    <t>UPI-ADD MONEY TO WALLET-ADD-MONEY@PAYTM-PYTM0123456-211648397322-UPI</t>
  </si>
  <si>
    <t>0000211648397322</t>
  </si>
  <si>
    <t>IMPS-211709381808-KIDS TOWN-KKBK-XXXXXXXX4733-AVNI FEES</t>
  </si>
  <si>
    <t>0000211709381808</t>
  </si>
  <si>
    <t>UPI-RAHUL CHOUDHARY-BACK2RAHUL@OKHDFCBANK-HDFC0000009-211758997997-UPI</t>
  </si>
  <si>
    <t>0000211758997997</t>
  </si>
  <si>
    <t>NEFT CR-UBIN0985171-BHARAT SANCHAR NIGAM LIMITED-SWASTIKRATNESHMISHRA-010350339999</t>
  </si>
  <si>
    <t>0000010350339999</t>
  </si>
  <si>
    <t>NEFT CR-SCBL0036001-CAPGEMINI TECHNOLOGY SERVICES INDIA LIMITED-SWASTIK  MISHRA-IN2ON22042901GZJ</t>
  </si>
  <si>
    <t>IN2ON22042901GZJ</t>
  </si>
  <si>
    <t>UPI-PHONEPE MOBILE UPI-Q61000504@YBL-YESB0YBLUPI-211993085722-PAYMENT FOR GOKHAN</t>
  </si>
  <si>
    <t>0000211993085722</t>
  </si>
  <si>
    <t>UPI-SWIGGY-UPISWIGGY@ICICI-ICIC0DC0099-211903894608-UPI</t>
  </si>
  <si>
    <t>0000211903894608</t>
  </si>
  <si>
    <t>POS 512967XXXXXX3472 RELIANCE FOOTPRI</t>
  </si>
  <si>
    <t>0000000000012491</t>
  </si>
  <si>
    <t>UPI-DOMINOS PIZZA-DOMINOSPIZZAONLINE@PAYTM-PYTM0123456-212012729054-UPI</t>
  </si>
  <si>
    <t>0000212012729054</t>
  </si>
  <si>
    <t>0000000000004239</t>
  </si>
  <si>
    <t>POS 512967XXXXXX3472 RELIANCE TRENDS</t>
  </si>
  <si>
    <t>POS 512967XXXXXX3472 PMCBP5</t>
  </si>
  <si>
    <t>0000000000005648</t>
  </si>
  <si>
    <t>0000000000681579</t>
  </si>
  <si>
    <t>UPI-MSVANDANAS-PAYTMQR2810050501011WGIL88NFN0T@PAYTM-PYTM0123456-212143870699-UPI</t>
  </si>
  <si>
    <t>0000212143870699</t>
  </si>
  <si>
    <t>0000000753329176</t>
  </si>
  <si>
    <t>0000000753338296</t>
  </si>
  <si>
    <t>0000000753338341</t>
  </si>
  <si>
    <t>UPI-ARGHYA DAS-DAS.ARGHYA18@OKHDFCBANK-HDFC0002043-212256445032-UPI</t>
  </si>
  <si>
    <t>0000212256445032</t>
  </si>
  <si>
    <t>UPI-SAI CHILDRENS CLINIC-PAYTMQR2810050501011BNOJ2C50MPU@PAYTM-PYTM0123456-212371146747-UPI</t>
  </si>
  <si>
    <t>0000212371146747</t>
  </si>
  <si>
    <t>UPI-SWIGGY-SWIGGYSTORES@ICICI-ICIC0DC0099-212507089577-PAYMENT FOR SWIGGY</t>
  </si>
  <si>
    <t>0000212507089577</t>
  </si>
  <si>
    <t>UPI-MAMATHA SHREE H A-MAMTHASHREEKUSHU-1@OKAXIS-BARB0VJWHIT-212628079754-RENT D002</t>
  </si>
  <si>
    <t>0000212628079754</t>
  </si>
  <si>
    <t>UPI-DUNZO DIGITAL PRIVAT-DUNZODIGITAL.PAYU@ICICI-ICIC0DC0099-212609754457-UPI TRANSACTION</t>
  </si>
  <si>
    <t>0000212609754457</t>
  </si>
  <si>
    <t>UPI-DIPAK GORAKSHA  MANE-DIPAKMANE9011@OKSBI-SBIN0007160-212760400094-UPI</t>
  </si>
  <si>
    <t>0000212760400094</t>
  </si>
  <si>
    <t>POS 512967XXXXXX3472 DAILY FRESH</t>
  </si>
  <si>
    <t>0000000000865226</t>
  </si>
  <si>
    <t>UPI-SWAPNIL  MISHRA-M.SWAPNIL90@OKSBI-KKBK0000669-212985967193-UPI</t>
  </si>
  <si>
    <t>0000212985967193</t>
  </si>
  <si>
    <t>UPI-SWAPNIL  MISHRA-M.SWAPNIL90@OKSBI-KKBK0000669-212986084696-UPI</t>
  </si>
  <si>
    <t>0000212986084696</t>
  </si>
  <si>
    <t>UPI-ROOPA-8904549419@AXL-CNRB0000033-213368253921-D002</t>
  </si>
  <si>
    <t>0000213368253921</t>
  </si>
  <si>
    <t>UPI-BANGALORE ELECTRICIT-BDGPAY.BESCOM@HDFCBANK-HDFC0000499-213485822314-PAY</t>
  </si>
  <si>
    <t>0000213485822314</t>
  </si>
  <si>
    <t>0000000000069589</t>
  </si>
  <si>
    <t>UPI-BOUNCING BUNNY-PAYTMQR2810050501011S6NVHW58SHW@PAYTM-PYTM0123456-213507650866-AVNI PLAY</t>
  </si>
  <si>
    <t>0000213507650866</t>
  </si>
  <si>
    <t>IMPS-213817926220-MF UTILITIES INDIA P-KKBK-XXXXXX6926-</t>
  </si>
  <si>
    <t>0000213817926220</t>
  </si>
  <si>
    <t>UPI-BILLDESKTEZ-BILLDESK.PREPAID-MOBILE@ICICI-ICIC0DC0099-214459361102-UPI</t>
  </si>
  <si>
    <t>0000214459361102</t>
  </si>
  <si>
    <t>0000000000055863</t>
  </si>
  <si>
    <t>POS 512967XXXXXX3472 NATURALISM FOOD</t>
  </si>
  <si>
    <t>0000000000340144</t>
  </si>
  <si>
    <t>UPI-SHREEJI PURE VEG-PAYTMQR2810050501011V458X49PXMW@PAYTM-PYTM0123456-214963812810-UPI</t>
  </si>
  <si>
    <t>0000214963812810</t>
  </si>
  <si>
    <t>NEFT CR-SCBL0036001-CAPGEMINI TECHNOLOGY SERVICES INDIA LIMITED-SWASTIK  MISHRA-IN2ON22053101J5Q</t>
  </si>
  <si>
    <t>IN2ON22053101J5Q</t>
  </si>
  <si>
    <t>UPI-RAZORPAY SOFTWARE PR-RAZOR.PAY@SBI-SBIN0016209-215101425139-VYDEHISCHOOLOFEXCE</t>
  </si>
  <si>
    <t>0000215101425139</t>
  </si>
  <si>
    <t>0000001709234057</t>
  </si>
  <si>
    <t>0000001709228964</t>
  </si>
  <si>
    <t>0000001709164763</t>
  </si>
  <si>
    <t>UPI-IRCTC WEB UPI-PAYTM-651536@PAYTM-PYTM0123456-215416688463-OID100003451077286</t>
  </si>
  <si>
    <t>0000215416688463</t>
  </si>
  <si>
    <t>UPI-IRCTC WEB UPI-PAYTM-651536@PAYTM-PYTM0123456-215417542388-OID100003451077936</t>
  </si>
  <si>
    <t>0000215417542388</t>
  </si>
  <si>
    <t>UPI-SWIGGY-SWIGGYUPI@AXISBANK-UTIB0000000-215689585949-SWIGGY ORDER ID 13</t>
  </si>
  <si>
    <t>0000215689585949</t>
  </si>
  <si>
    <t>UPI-MSVANDANAS-PAYTMQR2810050501011WGIL88NFN0T@PAYTM-PYTM0123456-215695945007-UPI</t>
  </si>
  <si>
    <t>0000215695945007</t>
  </si>
  <si>
    <t>UPI-IRCTC WEB UPI-PAYTM-651536@PAYTM-PYTM0123456-215682835535-COLLECT</t>
  </si>
  <si>
    <t>0000215682835535</t>
  </si>
  <si>
    <t>NWD-512967XXXXXX3472-SBL8026-BENGALURU</t>
  </si>
  <si>
    <t>0000215709413117</t>
  </si>
  <si>
    <t>UPI-AMAZON PAY-AMAZONUPI@APL-UTIB0000100-215871296423-YOU ARE PAYING FOR</t>
  </si>
  <si>
    <t>0000215871296423</t>
  </si>
  <si>
    <t>UPI-MAMATHA SHREE H A-MAMTHASHREEKUSHU-1@OKAXIS-BARB0VJWHIT-215944331123-RENT D002</t>
  </si>
  <si>
    <t>0000215944331123</t>
  </si>
  <si>
    <t>UPI-SWIGGY-SWIGGYUPI@AXISBANK-UTIB0000000-216211413763-SWIGGY ORDER ID 13</t>
  </si>
  <si>
    <t>0000216211413763</t>
  </si>
  <si>
    <t>UPI-GOOGLEPAY-GOOG-PAYMENT@OKAXIS-UTIB0000553-216263730385-UPI</t>
  </si>
  <si>
    <t>0000216263730385</t>
  </si>
  <si>
    <t>UPI-MSVANDANAS-PAYTMQR2810050501011WGIL88NFN0T@PAYTM-PYTM0123456-216337706220-UPI</t>
  </si>
  <si>
    <t>0000216337706220</t>
  </si>
  <si>
    <t>UPI-SWIGGY-SWIGGYUPI@AXISBANK-UTIB0000000-216340595592-SWIGGY ORDER ID 13</t>
  </si>
  <si>
    <t>0000216340595592</t>
  </si>
  <si>
    <t>UPI-SWIGGY-SWIGGY.REFUNDS@AXISBANK-UTIB0000052-216394581405-REFUND FROM SWIGGY</t>
  </si>
  <si>
    <t>0000216394581405</t>
  </si>
  <si>
    <t>UPI-SWIGGY-UPISWIGGY@ICICI-ICIC0DC0099-216341229609-UPI</t>
  </si>
  <si>
    <t>0000216341229609</t>
  </si>
  <si>
    <t>UPI-KI MOBILITY SOLUTION-KIMOBILITYSOLUTIONSPRIVATELIMITED.RZP@SBI-SBIN0016209-216455769897-MYTVSJGYSZ0D7MX6RL</t>
  </si>
  <si>
    <t>0000216455769897</t>
  </si>
  <si>
    <t>UPI-FLIPKART-FKRT@YBL-YESB0YBLUPI-216544790350-COLLECT REQUEST FR</t>
  </si>
  <si>
    <t>0000216544790350</t>
  </si>
  <si>
    <t>UPI-AMAZON PAY-AMAZONUPI@APL-UTIB0000100-216530996076-YOU ARE PAYING FOR</t>
  </si>
  <si>
    <t>0000216530996076</t>
  </si>
  <si>
    <t>UPI-BANGALORE ELECTRICIT-BDGPAY.BESCOM@HDFCBANK-HDFC0000499-216573474941-PAY</t>
  </si>
  <si>
    <t>0000216573474941</t>
  </si>
  <si>
    <t>UPI-KHT MOTORS KR PURAM -Q70534486@YBL-NA-216627948627-KHT TATA MOTORS</t>
  </si>
  <si>
    <t>0000216627948627</t>
  </si>
  <si>
    <t>Row Labels</t>
  </si>
  <si>
    <t>Value</t>
  </si>
  <si>
    <t>Sum of Gain</t>
  </si>
  <si>
    <t>Invested</t>
  </si>
  <si>
    <t>Sum of Invested</t>
  </si>
  <si>
    <t>Realized Gain</t>
  </si>
  <si>
    <t>Avg of Current Nav</t>
  </si>
  <si>
    <t>Net Units</t>
  </si>
  <si>
    <t>Sum of Net Units</t>
  </si>
  <si>
    <t>Cum Amt.</t>
  </si>
  <si>
    <t>Sum of Cum Amt.</t>
  </si>
  <si>
    <t>Grand Total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</si>
  <si>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</si>
  <si>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</si>
  <si>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</si>
  <si>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</si>
  <si>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</si>
  <si>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</si>
  <si>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</si>
  <si>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</si>
  <si>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</si>
  <si>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</si>
  <si>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</si>
  <si>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</si>
  <si>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Name of the Fund</t>
  </si>
  <si>
    <t>Current Nav</t>
  </si>
  <si>
    <t>NAV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</si>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</sst>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dd/mm/yy"/>
    <numFmt numFmtId="165" formatCode="d/m/yy"/>
    <numFmt numFmtId="166" formatCode="d/m/yyyy"/>
    <numFmt numFmtId="167" formatCode="_ * #,##0.0_ ;_ * \-#,##0.0_ ;_ * &quot;-&quot;??_ ;_ @_ "/>
    <numFmt numFmtId="168" formatCode="_ * #,##0_ ;_ * \-#,##0_ ;_ * &quot;-&quot;??_ ;_ @_ "/>
    <numFmt numFmtId="169" formatCode="0.0%"/>
  </numFmts>
  <fonts count="9" x14ac:knownFonts="1">
    <font>
      <sz val="10"/>
      <name val="Arial"/>
      <family val="2"/>
      <charset val="1"/>
    </font>
    <font>
      <sz val="10"/>
      <name val="Arial"/>
    </font>
    <font>
      <sz val="10"/>
      <name val="Arial"/>
      <charset val="1"/>
    </font>
    <font>
      <sz val="10"/>
      <name val="Times New Roman"/>
      <family val="1"/>
    </font>
    <font>
      <sz val="10"/>
      <color indexed="72"/>
      <name val="SansSerif"/>
    </font>
    <font>
      <sz val="10"/>
      <name val="Arial"/>
      <family val="2"/>
      <charset val="1"/>
    </font>
    <font>
      <b/>
      <sz val="10"/>
      <name val="Arial"/>
      <family val="2"/>
    </font>
    <font>
      <b/>
      <sz val="16"/>
      <name val="Arial Black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 applyNumberFormat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2">
    <xf numFmtId="0" fontId="0" fillId="0" borderId="0" xfId="0">
      <alignment vertical="center"/>
    </xf>
    <xf numFmtId="17" fontId="0" fillId="0" borderId="0" xfId="0" applyNumberFormat="1" applyFont="1" applyBorder="1">
      <alignment vertical="center"/>
    </xf>
    <xf numFmtId="0" fontId="0" fillId="0" borderId="0" xfId="0" applyFont="1" applyBorder="1">
      <alignment vertical="center"/>
    </xf>
    <xf numFmtId="0" fontId="0" fillId="0" borderId="1" xfId="0" applyFont="1" applyBorder="1">
      <alignment vertical="center"/>
    </xf>
    <xf numFmtId="164" fontId="0" fillId="0" borderId="0" xfId="0" applyNumberFormat="1">
      <alignment vertical="center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7" fontId="0" fillId="0" borderId="1" xfId="0" applyNumberFormat="1" applyFont="1" applyBorder="1">
      <alignment vertical="center"/>
    </xf>
    <xf numFmtId="164" fontId="0" fillId="0" borderId="1" xfId="0" applyNumberFormat="1" applyFont="1" applyBorder="1">
      <alignment vertical="center"/>
    </xf>
    <xf numFmtId="164" fontId="0" fillId="0" borderId="2" xfId="0" applyNumberFormat="1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164" fontId="0" fillId="0" borderId="0" xfId="0" applyNumberFormat="1" applyFont="1" applyFill="1" applyBorder="1" applyAlignment="1" applyProtection="1">
      <alignment horizontal="center" vertical="top"/>
    </xf>
    <xf numFmtId="0" fontId="0" fillId="0" borderId="0" xfId="0" applyFont="1" applyFill="1" applyBorder="1" applyAlignment="1" applyProtection="1">
      <alignment horizontal="left" vertical="top"/>
    </xf>
    <xf numFmtId="0" fontId="0" fillId="0" borderId="0" xfId="0" applyFont="1" applyFill="1" applyBorder="1" applyAlignment="1" applyProtection="1">
      <alignment horizontal="right" vertical="top"/>
    </xf>
    <xf numFmtId="164" fontId="0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Font="1" applyFill="1" applyBorder="1" applyAlignment="1" applyProtection="1">
      <alignment horizontal="left" vertical="top" wrapText="1"/>
    </xf>
    <xf numFmtId="0" fontId="0" fillId="0" borderId="0" xfId="0" applyFont="1" applyFill="1" applyBorder="1" applyAlignment="1" applyProtection="1">
      <alignment horizontal="right" vertical="top" wrapText="1"/>
    </xf>
    <xf numFmtId="164" fontId="0" fillId="0" borderId="0" xfId="0" applyNumberFormat="1" applyFont="1" applyFill="1" applyBorder="1">
      <alignment vertical="center"/>
    </xf>
    <xf numFmtId="165" fontId="0" fillId="0" borderId="0" xfId="0" applyNumberFormat="1" applyFont="1" applyFill="1" applyBorder="1">
      <alignment vertical="center"/>
    </xf>
    <xf numFmtId="164" fontId="0" fillId="0" borderId="0" xfId="0" applyNumberFormat="1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right" vertical="top" wrapText="1"/>
    </xf>
    <xf numFmtId="164" fontId="0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14" fontId="0" fillId="0" borderId="0" xfId="0" applyNumberFormat="1" applyFont="1" applyFill="1">
      <alignment vertical="center"/>
    </xf>
    <xf numFmtId="164" fontId="0" fillId="0" borderId="0" xfId="0" applyNumberFormat="1" applyFont="1" applyFill="1">
      <alignment vertical="center"/>
    </xf>
    <xf numFmtId="165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164" fontId="0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 applyProtection="1">
      <alignment horizontal="right" vertical="top" wrapText="1"/>
    </xf>
    <xf numFmtId="14" fontId="0" fillId="0" borderId="0" xfId="0" applyNumberFormat="1" applyFill="1" applyAlignment="1"/>
    <xf numFmtId="0" fontId="0" fillId="0" borderId="0" xfId="0" applyFill="1" applyAlignment="1"/>
    <xf numFmtId="14" fontId="1" fillId="0" borderId="0" xfId="1" applyNumberFormat="1" applyFill="1"/>
    <xf numFmtId="0" fontId="1" fillId="0" borderId="0" xfId="1" applyFill="1"/>
    <xf numFmtId="14" fontId="0" fillId="0" borderId="0" xfId="0" applyNumberFormat="1" applyFont="1" applyFill="1" applyBorder="1">
      <alignment vertical="center"/>
    </xf>
    <xf numFmtId="0" fontId="4" fillId="0" borderId="3" xfId="2" applyNumberFormat="1" applyFont="1" applyFill="1" applyBorder="1" applyAlignment="1" applyProtection="1">
      <alignment horizontal="center" vertical="top" wrapText="1"/>
    </xf>
    <xf numFmtId="0" fontId="4" fillId="0" borderId="3" xfId="2" applyNumberFormat="1" applyFont="1" applyFill="1" applyBorder="1" applyAlignment="1" applyProtection="1">
      <alignment horizontal="right" vertical="top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1" applyFill="1" applyAlignment="1"/>
    <xf numFmtId="0" fontId="4" fillId="0" borderId="3" xfId="2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3" fillId="0" borderId="0" xfId="0" applyFont="1" applyFill="1" applyBorder="1">
      <alignment vertical="center"/>
    </xf>
    <xf numFmtId="14" fontId="0" fillId="0" borderId="0" xfId="0" applyNumberFormat="1" applyAlignment="1"/>
    <xf numFmtId="17" fontId="0" fillId="0" borderId="0" xfId="0" applyNumberFormat="1">
      <alignment vertical="center"/>
    </xf>
    <xf numFmtId="14" fontId="0" fillId="0" borderId="0" xfId="0" applyNumberFormat="1">
      <alignment vertical="center"/>
    </xf>
    <xf numFmtId="17" fontId="0" fillId="0" borderId="2" xfId="0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17" fontId="0" fillId="0" borderId="1" xfId="0" applyNumberFormat="1" applyFont="1" applyFill="1" applyBorder="1">
      <alignment vertical="center"/>
    </xf>
    <xf numFmtId="164" fontId="0" fillId="0" borderId="1" xfId="0" applyNumberFormat="1" applyFill="1" applyBorder="1">
      <alignment vertical="center"/>
    </xf>
    <xf numFmtId="166" fontId="0" fillId="0" borderId="0" xfId="0" applyNumberForma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168" fontId="0" fillId="0" borderId="0" xfId="3" applyNumberFormat="1" applyFont="1" applyAlignment="1">
      <alignment vertical="center"/>
    </xf>
    <xf numFmtId="0" fontId="6" fillId="0" borderId="0" xfId="0" applyFont="1">
      <alignment vertical="center"/>
    </xf>
    <xf numFmtId="43" fontId="0" fillId="0" borderId="0" xfId="3" applyFont="1" applyAlignment="1"/>
    <xf numFmtId="43" fontId="0" fillId="0" borderId="0" xfId="3" applyFont="1" applyAlignment="1">
      <alignment vertical="center"/>
    </xf>
    <xf numFmtId="168" fontId="0" fillId="0" borderId="0" xfId="3" applyNumberFormat="1" applyFont="1" applyAlignment="1"/>
    <xf numFmtId="0" fontId="0" fillId="0" borderId="0" xfId="0" applyNumberFormat="1">
      <alignment vertical="center"/>
    </xf>
    <xf numFmtId="168" fontId="7" fillId="0" borderId="0" xfId="3" applyNumberFormat="1" applyFont="1" applyFill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169" fontId="8" fillId="0" borderId="0" xfId="4" applyNumberFormat="1" applyFont="1" applyAlignment="1">
      <alignment vertical="center"/>
    </xf>
    <xf numFmtId="0" fontId="0" fillId="0" borderId="0" xfId="0" applyFont="1" applyAlignment="1"/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68" fontId="7" fillId="2" borderId="0" xfId="3" applyNumberFormat="1" applyFont="1" applyFill="1" applyAlignment="1">
      <alignment horizontal="center" vertical="center"/>
    </xf>
    <xf numFmtId="168" fontId="7" fillId="2" borderId="0" xfId="0" applyNumberFormat="1" applyFont="1" applyFill="1" applyAlignment="1">
      <alignment horizontal="center" vertical="center"/>
    </xf>
  </cellXfs>
  <cellStyles count="5">
    <cellStyle name="Comma" xfId="3" builtinId="3"/>
    <cellStyle name="Normal" xfId="0" builtinId="0"/>
    <cellStyle name="Normal 2" xfId="1" xr:uid="{0EF98E3C-21D0-44F7-9E99-0F9BC2F8D41A}"/>
    <cellStyle name="Normal 3" xfId="2" xr:uid="{7F1EC509-EF2C-491A-A110-8BBE8E275928}"/>
    <cellStyle name="Percent" xfId="4" builtinId="5"/>
  </cellStyles>
  <dxfs count="15">
    <dxf>
      <numFmt numFmtId="168" formatCode="_ * #,##0_ ;_ * \-#,##0_ ;_ * &quot;-&quot;??_ ;_ @_ "/>
    </dxf>
    <dxf>
      <numFmt numFmtId="168" formatCode="_ * #,##0_ ;_ * \-#,##0_ ;_ * &quot;-&quot;??_ ;_ @_ 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8" formatCode="_ * #,##0_ ;_ * \-#,##0_ ;_ * &quot;-&quot;??_ ;_ @_ "/>
    </dxf>
    <dxf>
      <numFmt numFmtId="168" formatCode="_ * #,##0_ ;_ * \-#,##0_ ;_ * &quot;-&quot;??_ ;_ @_ 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22" formatCode="mmm/yy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numFmt numFmtId="167" formatCode="_ * #,##0.0_ ;_ * \-#,##0.0_ ;_ * &quot;-&quot;??_ ;_ @_ 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3F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statement.xlsx]MF Portfolio!PivotTable34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'MF Portfolio'!$L$5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'MF Portfolio'!$K$6:$K$18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'MF Portfolio'!$L$6:$L$18</c:f>
              <c:numCache>
                <c:formatCode>General</c:formatCode>
                <c:ptCount val="12"/>
                <c:pt idx="0">
                  <c:v>58000.110977999997</c:v>
                </c:pt>
                <c:pt idx="1">
                  <c:v>75000.074139999982</c:v>
                </c:pt>
                <c:pt idx="2">
                  <c:v>98223.190282999974</c:v>
                </c:pt>
                <c:pt idx="3">
                  <c:v>47498.517881799984</c:v>
                </c:pt>
                <c:pt idx="4">
                  <c:v>29379.538445299993</c:v>
                </c:pt>
                <c:pt idx="5">
                  <c:v>-19013.748483500058</c:v>
                </c:pt>
                <c:pt idx="6">
                  <c:v>316978.93576469994</c:v>
                </c:pt>
                <c:pt idx="7">
                  <c:v>311881.72787459992</c:v>
                </c:pt>
                <c:pt idx="8">
                  <c:v>466881.73937459989</c:v>
                </c:pt>
                <c:pt idx="9">
                  <c:v>2591889.6984478999</c:v>
                </c:pt>
                <c:pt idx="10">
                  <c:v>9910717.4774094</c:v>
                </c:pt>
                <c:pt idx="11">
                  <c:v>14132248.12240929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4AB-4AA0-AC2B-246A7707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300431"/>
        <c:axId val="1819302511"/>
      </c:lineChart>
      <c:catAx>
        <c:axId val="18193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02511"/>
        <c:crosses val="autoZero"/>
        <c:auto val="1"/>
        <c:lblAlgn val="ctr"/>
        <c:lblOffset val="100"/>
        <c:noMultiLvlLbl val="0"/>
      </c:catAx>
      <c:valAx>
        <c:axId val="1819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4</xdr:row>
      <xdr:rowOff>99060</xdr:rowOff>
    </xdr:from>
    <xdr:to>
      <xdr:col>5</xdr:col>
      <xdr:colOff>518160</xdr:colOff>
      <xdr:row>4</xdr:row>
      <xdr:rowOff>3383280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71C29-D70B-D61B-BABB-CAD778918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hra, Swastik" refreshedDate="44890.928507638891" createdVersion="8" refreshedVersion="8" minRefreshableVersion="3" recordCount="105" xr:uid="{8FE5F353-B48D-4076-BDB1-7A263E7F70AA}">
  <cacheSource type="worksheet">
    <worksheetSource name="Table1"/>
  </cacheSource>
  <cacheFields count="19">
    <cacheField name="Month" numFmtId="17">
      <sharedItems containsSemiMixedTypes="0" containsNonDate="0" containsDate="1" containsString="0" minDate="2011-05-01T00:00:00" maxDate="2022-11-02T00:00:00" count="53">
        <d v="2011-05-01T00:00:00"/>
        <d v="2011-07-01T00:00:00"/>
        <d v="2011-08-01T00:00:00"/>
        <d v="2012-01-01T00:00:00"/>
        <d v="2012-12-01T00:00:00"/>
        <d v="2013-04-01T00:00:00"/>
        <d v="2014-06-01T00:00:00"/>
        <d v="2015-06-01T00:00:00"/>
        <d v="2016-07-01T00:00:00"/>
        <d v="2016-09-01T00:00:00"/>
        <d v="2016-11-01T00:00:00"/>
        <d v="2017-03-01T00:00:00"/>
        <d v="2017-08-01T00:00:00"/>
        <d v="2017-11-01T00:00:00"/>
        <d v="2017-12-01T00:00:00"/>
        <d v="2018-01-01T00:00:00"/>
        <d v="2018-10-01T00:00:00"/>
        <d v="2019-01-01T00:00:00"/>
        <d v="2019-03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</sharedItems>
      <fieldGroup par="16" base="0">
        <rangePr groupBy="months" startDate="2011-05-01T00:00:00" endDate="2022-11-02T00:00:00"/>
        <groupItems count="14">
          <s v="&lt;01-05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1-2022"/>
        </groupItems>
      </fieldGroup>
    </cacheField>
    <cacheField name="Date" numFmtId="14">
      <sharedItems containsSemiMixedTypes="0" containsNonDate="0" containsDate="1" containsString="0" minDate="2011-05-13T00:00:00" maxDate="2022-11-15T00:00:00" count="65">
        <d v="2011-05-13T00:00:00"/>
        <d v="2011-07-05T00:00:00"/>
        <d v="2011-08-01T00:00:00"/>
        <d v="2012-01-04T00:00:00"/>
        <d v="2012-12-10T00:00:00"/>
        <d v="2013-04-19T00:00:00"/>
        <d v="2014-06-04T00:00:00"/>
        <d v="2015-06-22T00:00:00"/>
        <d v="2016-07-19T00:00:00"/>
        <d v="2016-09-26T00:00:00"/>
        <d v="2016-11-18T00:00:00"/>
        <d v="2016-11-30T00:00:00"/>
        <d v="2017-03-27T00:00:00"/>
        <d v="2017-03-30T00:00:00"/>
        <d v="2017-08-17T00:00:00"/>
        <d v="2017-11-27T00:00:00"/>
        <d v="2017-12-15T00:00:00"/>
        <d v="2017-12-29T00:00:00"/>
        <d v="2018-01-09T00:00:00"/>
        <d v="2018-01-17T00:00:00"/>
        <d v="2018-10-15T00:00:00"/>
        <d v="2019-01-29T00:00:00"/>
        <d v="2019-01-30T00:00:00"/>
        <d v="2019-03-27T00:00:00"/>
        <d v="2020-02-27T00:00:00"/>
        <d v="2020-03-04T00:00:00"/>
        <d v="2020-04-03T00:00:00"/>
        <d v="2020-05-04T00:00:00"/>
        <d v="2020-06-02T00:00:00"/>
        <d v="2020-07-02T00:00:00"/>
        <d v="2020-08-03T00:00:00"/>
        <d v="2020-09-02T00:00:00"/>
        <d v="2020-10-05T00:00:00"/>
        <d v="2020-11-02T00:00:00"/>
        <d v="2020-12-02T00:00:00"/>
        <d v="2021-01-04T00:00:00"/>
        <d v="2021-01-15T00:00:00"/>
        <d v="2021-02-05T00:00:00"/>
        <d v="2021-03-03T00:00:00"/>
        <d v="2021-03-24T00:00:00"/>
        <d v="2021-03-30T00:00:00"/>
        <d v="2021-04-05T00:00:00"/>
        <d v="2021-04-06T00:00:00"/>
        <d v="2021-04-15T00:00:00"/>
        <d v="2021-05-04T00:00:00"/>
        <d v="2021-06-01T00:00:00"/>
        <d v="2021-07-01T00:00:00"/>
        <d v="2021-08-02T00:00:00"/>
        <d v="2021-09-01T00:00:00"/>
        <d v="2021-10-01T00:00:00"/>
        <d v="2021-11-01T00:00:00"/>
        <d v="2021-12-01T00:00:00"/>
        <d v="2022-01-03T00:00:00"/>
        <d v="2022-02-01T00:00:00"/>
        <d v="2022-03-02T00:00:00"/>
        <d v="2022-04-05T00:00:00"/>
        <d v="2022-05-04T00:00:00"/>
        <d v="2022-06-02T00:00:00"/>
        <d v="2022-06-20T00:00:00"/>
        <d v="2022-07-01T00:00:00"/>
        <d v="2022-08-01T00:00:00"/>
        <d v="2022-09-01T00:00:00"/>
        <d v="2022-10-04T00:00:00"/>
        <d v="2022-11-11T00:00:00"/>
        <d v="2022-11-14T00:00:00"/>
      </sharedItems>
      <fieldGroup par="18" base="1">
        <rangePr groupBy="months" startDate="2011-05-13T00:00:00" endDate="2022-11-15T00:00:00"/>
        <groupItems count="14">
          <s v="&lt;13-05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11-2022"/>
        </groupItems>
      </fieldGroup>
    </cacheField>
    <cacheField name=" Folio Number" numFmtId="0">
      <sharedItems containsMixedTypes="1" containsNumber="1" containsInteger="1" minValue="19437149" maxValue="91077663271"/>
    </cacheField>
    <cacheField name=" Name of the Fund" numFmtId="0">
      <sharedItems count="12">
        <s v="HDFC Mid Cap Opportunities Growth Plan"/>
        <s v="Aditya Birla Sun Life Yield Growth Plan"/>
        <s v="Invesco India Corporate Bond Growth Plan"/>
        <s v="ICICI Prudential Value Discovery Growth Plan"/>
        <s v="Franklin India Focused Equity Growth Plan"/>
        <s v="Aditya Birla Sun Life Tax Relief96 Growth Direct Plan"/>
        <s v="DSP Tax Saver Growth Direct Plan"/>
        <s v="L&amp;T Emerging Businesses Growth Direct Plan"/>
        <s v="Axis Long Term Equity Growth Direct Plan"/>
        <s v="Quant Tax Growth Direct Plan"/>
        <s v="IDFC Government Securities Investment Growth Direct Plan"/>
        <s v="Mirae Asset Tax Saver Growth Direct Plan"/>
      </sharedItems>
    </cacheField>
    <cacheField name=" Order" numFmtId="0">
      <sharedItems/>
    </cacheField>
    <cacheField name="Invested Amt." numFmtId="168">
      <sharedItems containsString="0" containsBlank="1" containsNumber="1" minValue="3000.0043600000004" maxValue="20000.011500000001"/>
    </cacheField>
    <cacheField name="Withdrawal Amt." numFmtId="168">
      <sharedItems containsString="0" containsBlank="1" containsNumber="1" minValue="10223.480533" maxValue="208975.83"/>
    </cacheField>
    <cacheField name=" Units" numFmtId="43">
      <sharedItems containsSemiMixedTypes="0" containsString="0" containsNumber="1" minValue="7.2329999999999997" maxValue="2515.9180000000001"/>
    </cacheField>
    <cacheField name=" NAV" numFmtId="43">
      <sharedItems containsSemiMixedTypes="0" containsString="0" containsNumber="1" minValue="12.4428" maxValue="1504.3377"/>
    </cacheField>
    <cacheField name=" Current Nav" numFmtId="43">
      <sharedItems containsSemiMixedTypes="0" containsString="0" containsNumber="1" minValue="29.953900000000001" maxValue="2545.8362999999999"/>
    </cacheField>
    <cacheField name=" Amount (INR)" numFmtId="0">
      <sharedItems containsSemiMixedTypes="0" containsString="0" containsNumber="1" minValue="3000" maxValue="208975.83"/>
    </cacheField>
    <cacheField name="Cum Amt." numFmtId="168">
      <sharedItems containsSemiMixedTypes="0" containsString="0" containsNumber="1" minValue="-19411.753262700011" maxValue="554321.7404002999"/>
    </cacheField>
    <cacheField name="Net Units" numFmtId="43">
      <sharedItems containsSemiMixedTypes="0" containsString="0" containsNumber="1" minValue="-2515.9180000000001" maxValue="723.31"/>
    </cacheField>
    <cacheField name="Invested" numFmtId="168">
      <sharedItems containsSemiMixedTypes="0" containsString="0" containsNumber="1" minValue="0" maxValue="10000.023071799998"/>
    </cacheField>
    <cacheField name="Gain" numFmtId="0" formula="'Withdrawal Amt.'-'Invested Amt.'" databaseField="0"/>
    <cacheField name="Quarters" numFmtId="0" databaseField="0">
      <fieldGroup base="0">
        <rangePr groupBy="quarters" startDate="2011-05-01T00:00:00" endDate="2022-11-02T00:00:00"/>
        <groupItems count="6">
          <s v="&lt;01-05-2011"/>
          <s v="Qtr1"/>
          <s v="Qtr2"/>
          <s v="Qtr3"/>
          <s v="Qtr4"/>
          <s v="&gt;02-11-2022"/>
        </groupItems>
      </fieldGroup>
    </cacheField>
    <cacheField name="Years" numFmtId="0" databaseField="0">
      <fieldGroup base="0">
        <rangePr groupBy="years" startDate="2011-05-01T00:00:00" endDate="2022-11-02T00:00:00"/>
        <groupItems count="14">
          <s v="&lt;01-05-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02-11-2022"/>
        </groupItems>
      </fieldGroup>
    </cacheField>
    <cacheField name="Quarters2" numFmtId="0" databaseField="0">
      <fieldGroup base="1">
        <rangePr groupBy="quarters" startDate="2011-05-13T00:00:00" endDate="2022-11-15T00:00:00"/>
        <groupItems count="6">
          <s v="&lt;13-05-2011"/>
          <s v="Qtr1"/>
          <s v="Qtr2"/>
          <s v="Qtr3"/>
          <s v="Qtr4"/>
          <s v="&gt;15-11-2022"/>
        </groupItems>
      </fieldGroup>
    </cacheField>
    <cacheField name="Years2" numFmtId="0" databaseField="0">
      <fieldGroup base="1">
        <rangePr groupBy="years" startDate="2011-05-13T00:00:00" endDate="2022-11-15T00:00:00"/>
        <groupItems count="14">
          <s v="&lt;13-05-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5-1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s v="7724589/18"/>
    <x v="0"/>
    <s v="buy"/>
    <n v="5000.0073920000004"/>
    <m/>
    <n v="321.66800000000001"/>
    <n v="15.544"/>
    <n v="94.924999999999997"/>
    <n v="5000"/>
    <n v="5000.0073920000004"/>
    <n v="321.66800000000001"/>
    <n v="0"/>
  </r>
  <r>
    <x v="1"/>
    <x v="1"/>
    <n v="1015816605"/>
    <x v="1"/>
    <s v="buy"/>
    <n v="7000.0059099999999"/>
    <m/>
    <n v="80.953000000000003"/>
    <n v="86.47"/>
    <n v="259.55"/>
    <n v="7000"/>
    <n v="12000.013301999999"/>
    <n v="80.953000000000003"/>
    <n v="0"/>
  </r>
  <r>
    <x v="2"/>
    <x v="2"/>
    <n v="1015816605"/>
    <x v="1"/>
    <s v="buy"/>
    <n v="7000.0296600000011"/>
    <m/>
    <n v="81.462000000000003"/>
    <n v="85.93"/>
    <n v="259.55"/>
    <n v="7000"/>
    <n v="19000.042962"/>
    <n v="81.462000000000003"/>
    <n v="0"/>
  </r>
  <r>
    <x v="2"/>
    <x v="2"/>
    <s v="7724589/18"/>
    <x v="0"/>
    <s v="buy"/>
    <n v="3000.0043600000004"/>
    <m/>
    <n v="182.36"/>
    <n v="16.451000000000001"/>
    <n v="94.924999999999997"/>
    <n v="3000"/>
    <n v="22000.047321999999"/>
    <n v="182.36"/>
    <n v="0"/>
  </r>
  <r>
    <x v="3"/>
    <x v="3"/>
    <n v="2102836642"/>
    <x v="2"/>
    <s v="buy"/>
    <n v="9000.001667999999"/>
    <m/>
    <n v="723.31"/>
    <n v="12.4428"/>
    <n v="2545.8362999999999"/>
    <n v="9000"/>
    <n v="31000.048989999996"/>
    <n v="723.31"/>
    <n v="0"/>
  </r>
  <r>
    <x v="4"/>
    <x v="4"/>
    <s v="6180444/24"/>
    <x v="3"/>
    <s v="buy"/>
    <n v="12999.97616"/>
    <m/>
    <n v="228.75200000000001"/>
    <n v="56.83"/>
    <n v="251.76"/>
    <n v="13000"/>
    <n v="44000.025149999994"/>
    <n v="228.75200000000001"/>
    <n v="0"/>
  </r>
  <r>
    <x v="5"/>
    <x v="5"/>
    <n v="2102836642"/>
    <x v="2"/>
    <s v="buy"/>
    <n v="10223.310258"/>
    <m/>
    <n v="7.2329999999999997"/>
    <n v="1413.4259999999999"/>
    <n v="2545.8362999999999"/>
    <n v="10223.450000000001"/>
    <n v="54223.335407999992"/>
    <n v="7.2329999999999997"/>
    <n v="0"/>
  </r>
  <r>
    <x v="5"/>
    <x v="5"/>
    <n v="2102836642"/>
    <x v="2"/>
    <s v="sell"/>
    <m/>
    <n v="10223.480533"/>
    <n v="723.31"/>
    <n v="14.1343"/>
    <n v="2545.8362999999999"/>
    <n v="10223.450000000001"/>
    <n v="43999.85487499999"/>
    <n v="-723.31"/>
    <n v="0"/>
  </r>
  <r>
    <x v="6"/>
    <x v="6"/>
    <n v="2102836642"/>
    <x v="2"/>
    <s v="sell"/>
    <m/>
    <n v="10880.8745841"/>
    <n v="7.2329999999999997"/>
    <n v="1504.3377"/>
    <n v="2545.8362999999999"/>
    <n v="10880.87"/>
    <n v="33118.980290899992"/>
    <n v="-7.2329999999999997"/>
    <n v="0"/>
  </r>
  <r>
    <x v="6"/>
    <x v="6"/>
    <n v="1015816605"/>
    <x v="1"/>
    <s v="sell"/>
    <m/>
    <n v="18739.4427"/>
    <n v="162.41499999999999"/>
    <n v="115.38"/>
    <n v="259.55"/>
    <n v="18739.259999999998"/>
    <n v="14379.537590899992"/>
    <n v="-162.41499999999999"/>
    <n v="0"/>
  </r>
  <r>
    <x v="7"/>
    <x v="7"/>
    <n v="19437149"/>
    <x v="4"/>
    <s v="buy"/>
    <n v="15000.000854399999"/>
    <m/>
    <n v="505.173"/>
    <n v="29.692799999999998"/>
    <n v="66.7941"/>
    <n v="15000"/>
    <n v="29379.538445299993"/>
    <n v="505.173"/>
    <n v="0"/>
  </r>
  <r>
    <x v="8"/>
    <x v="8"/>
    <s v="7724589/18"/>
    <x v="0"/>
    <s v="sell"/>
    <m/>
    <n v="20746.296508000003"/>
    <n v="504.02800000000002"/>
    <n v="41.161000000000001"/>
    <n v="94.924999999999997"/>
    <n v="20746.09"/>
    <n v="8633.2419372999902"/>
    <n v="-504.02800000000002"/>
    <n v="0"/>
  </r>
  <r>
    <x v="8"/>
    <x v="8"/>
    <s v="6180444/24"/>
    <x v="3"/>
    <s v="sell"/>
    <m/>
    <n v="28044.995200000001"/>
    <n v="228.75200000000001"/>
    <n v="122.6"/>
    <n v="251.76"/>
    <n v="28044.720000000001"/>
    <n v="-19411.753262700011"/>
    <n v="-228.75200000000001"/>
    <n v="0"/>
  </r>
  <r>
    <x v="9"/>
    <x v="9"/>
    <n v="1017935132"/>
    <x v="5"/>
    <s v="buy"/>
    <n v="5000.0106599999999"/>
    <m/>
    <n v="200.56200000000001"/>
    <n v="24.93"/>
    <n v="46.81"/>
    <n v="5000"/>
    <n v="-14411.742602700011"/>
    <n v="200.56200000000001"/>
    <n v="0"/>
  </r>
  <r>
    <x v="10"/>
    <x v="10"/>
    <n v="1017935132"/>
    <x v="5"/>
    <s v="buy"/>
    <n v="9999.9952400000002"/>
    <m/>
    <n v="438.404"/>
    <n v="22.81"/>
    <n v="46.81"/>
    <n v="10000"/>
    <n v="-4411.7473627000109"/>
    <n v="438.404"/>
    <n v="0"/>
  </r>
  <r>
    <x v="10"/>
    <x v="11"/>
    <n v="1017935132"/>
    <x v="5"/>
    <s v="buy"/>
    <n v="15000.000169999998"/>
    <m/>
    <n v="642.94899999999996"/>
    <n v="23.33"/>
    <n v="46.81"/>
    <n v="15000"/>
    <n v="10588.252807299987"/>
    <n v="642.94899999999996"/>
    <n v="0"/>
  </r>
  <r>
    <x v="11"/>
    <x v="12"/>
    <s v="4199188/20"/>
    <x v="6"/>
    <s v="buy"/>
    <n v="10000.0116"/>
    <m/>
    <n v="243.66499999999999"/>
    <n v="41.04"/>
    <n v="89.381"/>
    <n v="10000"/>
    <n v="20588.264407299986"/>
    <n v="243.66499999999999"/>
    <n v="0"/>
  </r>
  <r>
    <x v="11"/>
    <x v="12"/>
    <n v="19437149"/>
    <x v="4"/>
    <s v="sell"/>
    <m/>
    <n v="16961.031923099999"/>
    <n v="505.173"/>
    <n v="33.5747"/>
    <n v="66.7941"/>
    <n v="16961.04"/>
    <n v="3627.2324841999871"/>
    <n v="-505.173"/>
    <n v="0"/>
  </r>
  <r>
    <x v="11"/>
    <x v="13"/>
    <s v="4199188/20"/>
    <x v="6"/>
    <s v="buy"/>
    <n v="19999.994170000002"/>
    <m/>
    <n v="478.52600000000001"/>
    <n v="41.795000000000002"/>
    <n v="89.381"/>
    <n v="20000"/>
    <n v="23627.226654199989"/>
    <n v="478.52600000000001"/>
    <n v="0"/>
  </r>
  <r>
    <x v="12"/>
    <x v="14"/>
    <s v="3248615/36"/>
    <x v="7"/>
    <s v="buy"/>
    <n v="15000.004166000001"/>
    <m/>
    <n v="602.43399999999997"/>
    <n v="24.899000000000001"/>
    <n v="48.287999999999997"/>
    <n v="15000"/>
    <n v="38627.230820199991"/>
    <n v="602.43399999999997"/>
    <n v="0"/>
  </r>
  <r>
    <x v="13"/>
    <x v="15"/>
    <n v="1017935132"/>
    <x v="5"/>
    <s v="buy"/>
    <n v="5000.0160000000005"/>
    <m/>
    <n v="155.28"/>
    <n v="32.200000000000003"/>
    <n v="46.81"/>
    <n v="5000"/>
    <n v="43627.246820199995"/>
    <n v="155.28"/>
    <n v="0"/>
  </r>
  <r>
    <x v="13"/>
    <x v="15"/>
    <s v="4199188/20"/>
    <x v="6"/>
    <s v="buy"/>
    <n v="6999.992189999999"/>
    <m/>
    <n v="143.23699999999999"/>
    <n v="48.87"/>
    <n v="89.381"/>
    <n v="7000"/>
    <n v="50627.239010199992"/>
    <n v="143.23699999999999"/>
    <n v="0"/>
  </r>
  <r>
    <x v="14"/>
    <x v="16"/>
    <n v="1017935132"/>
    <x v="5"/>
    <s v="buy"/>
    <n v="10000.00935"/>
    <m/>
    <n v="306.279"/>
    <n v="32.65"/>
    <n v="46.81"/>
    <n v="10000"/>
    <n v="60627.248360199992"/>
    <n v="306.279"/>
    <n v="0"/>
  </r>
  <r>
    <x v="14"/>
    <x v="17"/>
    <s v="4199188/20"/>
    <x v="6"/>
    <s v="buy"/>
    <n v="14999.998848000001"/>
    <m/>
    <n v="298.18700000000001"/>
    <n v="50.304000000000002"/>
    <n v="89.381"/>
    <n v="15000"/>
    <n v="75627.247208199988"/>
    <n v="298.18700000000001"/>
    <n v="0"/>
  </r>
  <r>
    <x v="15"/>
    <x v="18"/>
    <n v="1017935132"/>
    <x v="5"/>
    <s v="buy"/>
    <n v="14999.99732"/>
    <m/>
    <n v="442.73899999999998"/>
    <n v="33.880000000000003"/>
    <n v="46.81"/>
    <n v="15000"/>
    <n v="90627.244528199983"/>
    <n v="442.73899999999998"/>
    <n v="0"/>
  </r>
  <r>
    <x v="15"/>
    <x v="19"/>
    <s v="4199188/20"/>
    <x v="6"/>
    <s v="buy"/>
    <n v="15000.001319999999"/>
    <m/>
    <n v="294.76499999999999"/>
    <n v="50.887999999999998"/>
    <n v="89.381"/>
    <n v="15000"/>
    <n v="105627.24584819998"/>
    <n v="294.76499999999999"/>
    <n v="0"/>
  </r>
  <r>
    <x v="16"/>
    <x v="20"/>
    <n v="1017935132"/>
    <x v="5"/>
    <s v="buy"/>
    <n v="9999.9916499999999"/>
    <m/>
    <n v="318.97899999999998"/>
    <n v="31.35"/>
    <n v="46.81"/>
    <n v="10000"/>
    <n v="115627.23749819997"/>
    <n v="318.97899999999998"/>
    <n v="0"/>
  </r>
  <r>
    <x v="17"/>
    <x v="21"/>
    <n v="1017935132"/>
    <x v="5"/>
    <s v="buy"/>
    <n v="20000.011500000001"/>
    <m/>
    <n v="634.92100000000005"/>
    <n v="31.5"/>
    <n v="46.81"/>
    <n v="20000"/>
    <n v="135627.24899819997"/>
    <n v="634.92100000000005"/>
    <n v="0"/>
  </r>
  <r>
    <x v="17"/>
    <x v="22"/>
    <s v="4199188/20"/>
    <x v="6"/>
    <s v="buy"/>
    <n v="19999.9951"/>
    <m/>
    <n v="438.26"/>
    <n v="45.634999999999998"/>
    <n v="89.381"/>
    <n v="20000"/>
    <n v="155627.24409819997"/>
    <n v="438.26"/>
    <n v="0"/>
  </r>
  <r>
    <x v="18"/>
    <x v="23"/>
    <s v="4199188/20"/>
    <x v="6"/>
    <s v="buy"/>
    <n v="20000.002179999999"/>
    <m/>
    <n v="401.26"/>
    <n v="49.843000000000004"/>
    <n v="89.381"/>
    <n v="20000"/>
    <n v="175627.24627819998"/>
    <n v="401.26"/>
    <n v="0"/>
  </r>
  <r>
    <x v="19"/>
    <x v="24"/>
    <n v="91077663271"/>
    <x v="8"/>
    <s v="buy"/>
    <n v="9999.9999805999996"/>
    <m/>
    <n v="184.05799999999999"/>
    <n v="54.3307"/>
    <n v="73.484200000000001"/>
    <n v="10000"/>
    <n v="185627.24625879998"/>
    <n v="184.05799999999999"/>
    <n v="9999.9999805999996"/>
  </r>
  <r>
    <x v="20"/>
    <x v="25"/>
    <n v="91077663271"/>
    <x v="8"/>
    <s v="buy"/>
    <n v="9999.9998450000003"/>
    <m/>
    <n v="188.386"/>
    <n v="53.082500000000003"/>
    <n v="73.484200000000001"/>
    <n v="10000"/>
    <n v="195627.24610379999"/>
    <n v="188.386"/>
    <n v="9999.9998450000003"/>
  </r>
  <r>
    <x v="21"/>
    <x v="26"/>
    <n v="91077663271"/>
    <x v="8"/>
    <s v="buy"/>
    <n v="10000.0099328"/>
    <m/>
    <n v="254.72800000000001"/>
    <n v="39.257599999999996"/>
    <n v="73.484200000000001"/>
    <n v="10000"/>
    <n v="205627.25603659998"/>
    <n v="254.72800000000001"/>
    <n v="10000.0099328"/>
  </r>
  <r>
    <x v="22"/>
    <x v="27"/>
    <n v="91077663271"/>
    <x v="8"/>
    <s v="buy"/>
    <n v="9999.9997475"/>
    <m/>
    <n v="227.38900000000001"/>
    <n v="43.977499999999999"/>
    <n v="73.484200000000001"/>
    <n v="10000"/>
    <n v="215627.25578409998"/>
    <n v="227.38900000000001"/>
    <n v="9999.9997475"/>
  </r>
  <r>
    <x v="23"/>
    <x v="28"/>
    <n v="91077663271"/>
    <x v="8"/>
    <s v="buy"/>
    <n v="10000.023071799998"/>
    <m/>
    <n v="216.13399999999999"/>
    <n v="46.267699999999998"/>
    <n v="73.484200000000001"/>
    <n v="10000"/>
    <n v="225627.27885589999"/>
    <n v="216.13399999999999"/>
    <n v="10000.023071799998"/>
  </r>
  <r>
    <x v="24"/>
    <x v="29"/>
    <n v="91077663271"/>
    <x v="8"/>
    <s v="buy"/>
    <n v="9999.5221070999996"/>
    <m/>
    <n v="209.94300000000001"/>
    <n v="47.6297"/>
    <n v="73.484200000000001"/>
    <n v="9999.5"/>
    <n v="235626.80096299999"/>
    <n v="209.94300000000001"/>
    <n v="9999.5221070999996"/>
  </r>
  <r>
    <x v="25"/>
    <x v="30"/>
    <n v="91077663271"/>
    <x v="8"/>
    <s v="buy"/>
    <n v="9999.5209097000006"/>
    <m/>
    <n v="207.99100000000001"/>
    <n v="48.076700000000002"/>
    <n v="73.484200000000001"/>
    <n v="9999.5"/>
    <n v="245626.32187269998"/>
    <n v="207.99100000000001"/>
    <n v="9999.5209097000006"/>
  </r>
  <r>
    <x v="26"/>
    <x v="31"/>
    <n v="91077663271"/>
    <x v="8"/>
    <s v="buy"/>
    <n v="9999.4966863999998"/>
    <m/>
    <n v="193.92699999999999"/>
    <n v="51.563200000000002"/>
    <n v="73.484200000000001"/>
    <n v="9999.5"/>
    <n v="255625.81855909998"/>
    <n v="193.92699999999999"/>
    <n v="9999.4966863999998"/>
  </r>
  <r>
    <x v="27"/>
    <x v="32"/>
    <n v="91077663271"/>
    <x v="8"/>
    <s v="buy"/>
    <n v="9999.4953824000004"/>
    <m/>
    <n v="194.76400000000001"/>
    <n v="51.3416"/>
    <n v="73.484200000000001"/>
    <n v="9999.5"/>
    <n v="265625.31394149998"/>
    <n v="194.76400000000001"/>
    <n v="9999.4953824000004"/>
  </r>
  <r>
    <x v="28"/>
    <x v="33"/>
    <n v="91077663271"/>
    <x v="8"/>
    <s v="buy"/>
    <n v="9999.5123531999998"/>
    <m/>
    <n v="189.05099999999999"/>
    <n v="52.8932"/>
    <n v="73.484200000000001"/>
    <n v="9999.5"/>
    <n v="275624.82629469997"/>
    <n v="189.05099999999999"/>
    <n v="9999.5123531999998"/>
  </r>
  <r>
    <x v="29"/>
    <x v="34"/>
    <n v="91077663271"/>
    <x v="8"/>
    <s v="buy"/>
    <n v="9999.5074830000012"/>
    <m/>
    <n v="165.69"/>
    <n v="60.350700000000003"/>
    <n v="73.484200000000001"/>
    <n v="9999.5"/>
    <n v="285624.33377769997"/>
    <n v="165.69"/>
    <n v="9999.5074830000012"/>
  </r>
  <r>
    <x v="30"/>
    <x v="35"/>
    <n v="91077663271"/>
    <x v="8"/>
    <s v="buy"/>
    <n v="9999.5286586000002"/>
    <m/>
    <n v="152.506"/>
    <n v="65.568100000000001"/>
    <n v="73.484200000000001"/>
    <n v="9999.5"/>
    <n v="295623.86243629997"/>
    <n v="152.506"/>
    <n v="9999.5286586000002"/>
  </r>
  <r>
    <x v="30"/>
    <x v="36"/>
    <s v="3248615/36"/>
    <x v="7"/>
    <s v="sell"/>
    <m/>
    <n v="17434.43996"/>
    <n v="602.43399999999997"/>
    <n v="28.94"/>
    <n v="48.287999999999997"/>
    <n v="17434.27"/>
    <n v="278189.42247629998"/>
    <n v="-602.43399999999997"/>
    <n v="0"/>
  </r>
  <r>
    <x v="31"/>
    <x v="37"/>
    <n v="91077663271"/>
    <x v="8"/>
    <s v="buy"/>
    <n v="9999.5260483999991"/>
    <m/>
    <n v="150.64699999999999"/>
    <n v="66.377200000000002"/>
    <n v="73.484200000000001"/>
    <n v="9999.5"/>
    <n v="288188.94852469995"/>
    <n v="150.64699999999999"/>
    <n v="9999.5260483999991"/>
  </r>
  <r>
    <x v="32"/>
    <x v="38"/>
    <n v="91077663271"/>
    <x v="8"/>
    <s v="buy"/>
    <n v="9999.4713269000003"/>
    <m/>
    <n v="144.65299999999999"/>
    <n v="69.127300000000005"/>
    <n v="73.484200000000001"/>
    <n v="9999.5"/>
    <n v="298188.41985159996"/>
    <n v="144.65299999999999"/>
    <n v="9999.4713269000003"/>
  </r>
  <r>
    <x v="32"/>
    <x v="39"/>
    <n v="5103457485"/>
    <x v="9"/>
    <s v="buy"/>
    <n v="4999.8162158999994"/>
    <m/>
    <n v="30.422999999999998"/>
    <n v="164.3433"/>
    <n v="272.1635"/>
    <n v="4999.75"/>
    <n v="303188.23606749997"/>
    <n v="30.422999999999998"/>
    <n v="4999.8162158999994"/>
  </r>
  <r>
    <x v="32"/>
    <x v="40"/>
    <n v="1017935132"/>
    <x v="5"/>
    <s v="sell"/>
    <m/>
    <n v="91493.014050000013"/>
    <n v="2186.2130000000002"/>
    <n v="41.85"/>
    <n v="46.81"/>
    <n v="91492.12"/>
    <n v="211695.22201749997"/>
    <n v="-2186.2130000000002"/>
    <n v="0"/>
  </r>
  <r>
    <x v="33"/>
    <x v="41"/>
    <s v="3092908/05"/>
    <x v="10"/>
    <s v="buy"/>
    <n v="4999.7493000000004"/>
    <m/>
    <n v="171.99"/>
    <n v="29.07"/>
    <n v="29.953900000000001"/>
    <n v="4999.75"/>
    <n v="216694.97131749996"/>
    <n v="171.99"/>
    <n v="0"/>
  </r>
  <r>
    <x v="33"/>
    <x v="42"/>
    <n v="91077663271"/>
    <x v="8"/>
    <s v="buy"/>
    <n v="9999.4813030000005"/>
    <m/>
    <n v="150.59800000000001"/>
    <n v="66.398499999999999"/>
    <n v="73.484200000000001"/>
    <n v="9999.5"/>
    <n v="226694.45262049997"/>
    <n v="150.59800000000001"/>
    <n v="9999.4813030000005"/>
  </r>
  <r>
    <x v="33"/>
    <x v="43"/>
    <n v="77738842261"/>
    <x v="11"/>
    <s v="buy"/>
    <n v="4999.7398360000007"/>
    <m/>
    <n v="183.84100000000001"/>
    <n v="27.196000000000002"/>
    <n v="35.084000000000003"/>
    <n v="4999.75"/>
    <n v="231694.19245649996"/>
    <n v="183.84100000000001"/>
    <n v="4999.7398360000007"/>
  </r>
  <r>
    <x v="34"/>
    <x v="44"/>
    <s v="3092908/05"/>
    <x v="10"/>
    <s v="buy"/>
    <n v="4999.7634390000003"/>
    <m/>
    <n v="170.97300000000001"/>
    <n v="29.242999999999999"/>
    <n v="29.953900000000001"/>
    <n v="4999.75"/>
    <n v="236693.95589549997"/>
    <n v="170.97300000000001"/>
    <n v="0"/>
  </r>
  <r>
    <x v="34"/>
    <x v="44"/>
    <n v="77740036312"/>
    <x v="11"/>
    <s v="buy"/>
    <n v="9999.4960800000008"/>
    <m/>
    <n v="363.024"/>
    <n v="27.545000000000002"/>
    <n v="35.084000000000003"/>
    <n v="9999.5"/>
    <n v="246693.45197549998"/>
    <n v="363.024"/>
    <n v="9999.4960800000008"/>
  </r>
  <r>
    <x v="34"/>
    <x v="44"/>
    <n v="5103457485"/>
    <x v="9"/>
    <s v="buy"/>
    <n v="4999.7410624000004"/>
    <m/>
    <n v="27.433"/>
    <n v="182.25280000000001"/>
    <n v="272.1635"/>
    <n v="4999.75"/>
    <n v="251693.19303789997"/>
    <n v="27.433"/>
    <n v="4999.7410624000004"/>
  </r>
  <r>
    <x v="35"/>
    <x v="45"/>
    <s v="3092908/05"/>
    <x v="10"/>
    <s v="buy"/>
    <n v="4999.7416626000004"/>
    <m/>
    <n v="170.10900000000001"/>
    <n v="29.391400000000001"/>
    <n v="29.953900000000001"/>
    <n v="4999.75"/>
    <n v="256692.93470049996"/>
    <n v="170.10900000000001"/>
    <n v="0"/>
  </r>
  <r>
    <x v="35"/>
    <x v="45"/>
    <n v="77740036312"/>
    <x v="11"/>
    <s v="buy"/>
    <n v="9999.4938569999995"/>
    <m/>
    <n v="338.63299999999998"/>
    <n v="29.529"/>
    <n v="35.084000000000003"/>
    <n v="9999.5"/>
    <n v="266692.42855749995"/>
    <n v="338.63299999999998"/>
    <n v="9999.4938569999995"/>
  </r>
  <r>
    <x v="35"/>
    <x v="45"/>
    <n v="5103457485"/>
    <x v="9"/>
    <s v="buy"/>
    <n v="4999.7416542000001"/>
    <m/>
    <n v="25.167000000000002"/>
    <n v="198.6626"/>
    <n v="272.1635"/>
    <n v="4999.75"/>
    <n v="271692.17021169997"/>
    <n v="25.167000000000002"/>
    <n v="4999.7416542000001"/>
  </r>
  <r>
    <x v="36"/>
    <x v="46"/>
    <s v="3092908/05"/>
    <x v="10"/>
    <s v="buy"/>
    <n v="4999.7635434000003"/>
    <m/>
    <n v="169.75800000000001"/>
    <n v="29.452300000000001"/>
    <n v="29.953900000000001"/>
    <n v="4999.75"/>
    <n v="276691.93375509995"/>
    <n v="169.75800000000001"/>
    <n v="0"/>
  </r>
  <r>
    <x v="36"/>
    <x v="46"/>
    <n v="77740036312"/>
    <x v="11"/>
    <s v="buy"/>
    <n v="9999.4904380000007"/>
    <m/>
    <n v="328.46600000000001"/>
    <n v="30.443000000000001"/>
    <n v="35.084000000000003"/>
    <n v="9999.5"/>
    <n v="286691.42419309996"/>
    <n v="328.46600000000001"/>
    <n v="9999.4904380000007"/>
  </r>
  <r>
    <x v="36"/>
    <x v="46"/>
    <n v="5103457485"/>
    <x v="9"/>
    <s v="buy"/>
    <n v="4999.6749844000005"/>
    <m/>
    <n v="24.292000000000002"/>
    <n v="205.81569999999999"/>
    <n v="272.1635"/>
    <n v="4999.75"/>
    <n v="291691.09917749994"/>
    <n v="24.292000000000002"/>
    <n v="4999.6749844000005"/>
  </r>
  <r>
    <x v="37"/>
    <x v="47"/>
    <s v="3092908/05"/>
    <x v="10"/>
    <s v="buy"/>
    <n v="4999.7568060000003"/>
    <m/>
    <n v="168.828"/>
    <n v="29.6145"/>
    <n v="29.953900000000001"/>
    <n v="4999.75"/>
    <n v="296690.85598349996"/>
    <n v="168.828"/>
    <n v="0"/>
  </r>
  <r>
    <x v="37"/>
    <x v="47"/>
    <n v="77740036312"/>
    <x v="11"/>
    <s v="buy"/>
    <n v="9999.5135039999986"/>
    <m/>
    <n v="318.53699999999998"/>
    <n v="31.391999999999999"/>
    <n v="35.084000000000003"/>
    <n v="9999.5"/>
    <n v="306690.36948749993"/>
    <n v="318.53699999999998"/>
    <n v="9999.5135039999986"/>
  </r>
  <r>
    <x v="37"/>
    <x v="47"/>
    <n v="5103457485"/>
    <x v="9"/>
    <s v="buy"/>
    <n v="4999.8538821000002"/>
    <m/>
    <n v="22.350999999999999"/>
    <n v="223.69710000000001"/>
    <n v="272.1635"/>
    <n v="4999.75"/>
    <n v="311690.22336959996"/>
    <n v="22.350999999999999"/>
    <n v="4999.8538821000002"/>
  </r>
  <r>
    <x v="38"/>
    <x v="48"/>
    <s v="3092908/05"/>
    <x v="10"/>
    <s v="buy"/>
    <n v="4999.7582315999998"/>
    <m/>
    <n v="167.33799999999999"/>
    <n v="29.8782"/>
    <n v="29.953900000000001"/>
    <n v="4999.75"/>
    <n v="316689.98160119995"/>
    <n v="167.33799999999999"/>
    <n v="0"/>
  </r>
  <r>
    <x v="38"/>
    <x v="48"/>
    <n v="77740036312"/>
    <x v="11"/>
    <s v="buy"/>
    <n v="9999.5161350000017"/>
    <m/>
    <n v="302.60300000000001"/>
    <n v="33.045000000000002"/>
    <n v="35.084000000000003"/>
    <n v="9999.5"/>
    <n v="326689.49773619993"/>
    <n v="302.60300000000001"/>
    <n v="9999.5161350000017"/>
  </r>
  <r>
    <x v="38"/>
    <x v="48"/>
    <n v="5103457485"/>
    <x v="9"/>
    <s v="buy"/>
    <n v="4999.6796340000001"/>
    <m/>
    <n v="23.055"/>
    <n v="216.8588"/>
    <n v="272.1635"/>
    <n v="4999.75"/>
    <n v="331689.17737019993"/>
    <n v="23.055"/>
    <n v="4999.6796340000001"/>
  </r>
  <r>
    <x v="39"/>
    <x v="49"/>
    <s v="3092908/05"/>
    <x v="10"/>
    <s v="buy"/>
    <n v="4999.7417304999999"/>
    <m/>
    <n v="167.035"/>
    <n v="29.932300000000001"/>
    <n v="29.953900000000001"/>
    <n v="4999.75"/>
    <n v="336688.91910069995"/>
    <n v="167.035"/>
    <n v="0"/>
  </r>
  <r>
    <x v="39"/>
    <x v="49"/>
    <n v="77740036312"/>
    <x v="11"/>
    <s v="buy"/>
    <n v="9999.5115850000002"/>
    <m/>
    <n v="296.69499999999999"/>
    <n v="33.703000000000003"/>
    <n v="35.084000000000003"/>
    <n v="9999.5"/>
    <n v="346688.43068569992"/>
    <n v="296.69499999999999"/>
    <n v="9999.5115850000002"/>
  </r>
  <r>
    <x v="39"/>
    <x v="49"/>
    <n v="5103457485"/>
    <x v="9"/>
    <s v="buy"/>
    <n v="4999.6697145999997"/>
    <m/>
    <n v="21.989000000000001"/>
    <n v="227.37139999999999"/>
    <n v="272.1635"/>
    <n v="4999.75"/>
    <n v="351688.10040029994"/>
    <n v="21.989000000000001"/>
    <n v="4999.6697145999997"/>
  </r>
  <r>
    <x v="40"/>
    <x v="50"/>
    <s v="3092908/05"/>
    <x v="10"/>
    <s v="buy"/>
    <n v="4999.75"/>
    <m/>
    <n v="166.798"/>
    <n v="29.974799999999998"/>
    <n v="30.056899999999999"/>
    <n v="4999.75"/>
    <n v="356687.85040029994"/>
    <n v="166.798"/>
    <n v="0"/>
  </r>
  <r>
    <x v="40"/>
    <x v="50"/>
    <n v="77740036312"/>
    <x v="11"/>
    <s v="buy"/>
    <n v="9999.5"/>
    <m/>
    <n v="287.565"/>
    <n v="34.773000000000003"/>
    <n v="35.084000000000003"/>
    <n v="9999.5"/>
    <n v="366687.35040029994"/>
    <n v="287.565"/>
    <n v="9999.4977450000006"/>
  </r>
  <r>
    <x v="40"/>
    <x v="50"/>
    <n v="5103457485"/>
    <x v="9"/>
    <s v="buy"/>
    <n v="4999.75"/>
    <m/>
    <n v="21.489000000000001"/>
    <n v="232.66159999999999"/>
    <n v="272.1635"/>
    <n v="4999.75"/>
    <n v="371687.10040029994"/>
    <n v="21.489000000000001"/>
    <n v="4999.6651223999997"/>
  </r>
  <r>
    <x v="41"/>
    <x v="51"/>
    <s v="3092908/05"/>
    <x v="10"/>
    <s v="buy"/>
    <n v="4999.75"/>
    <m/>
    <n v="165.77699999999999"/>
    <n v="30.159500000000001"/>
    <n v="30.056899999999999"/>
    <n v="4999.75"/>
    <n v="376686.85040029994"/>
    <n v="165.77699999999999"/>
    <n v="0"/>
  </r>
  <r>
    <x v="41"/>
    <x v="51"/>
    <n v="77740036312"/>
    <x v="11"/>
    <s v="buy"/>
    <n v="9999.5"/>
    <m/>
    <n v="298.03899999999999"/>
    <n v="33.551000000000002"/>
    <n v="35.084000000000003"/>
    <n v="9999.5"/>
    <n v="386686.35040029994"/>
    <n v="298.03899999999999"/>
    <n v="9999.5064889999994"/>
  </r>
  <r>
    <x v="41"/>
    <x v="51"/>
    <n v="5103457485"/>
    <x v="9"/>
    <s v="buy"/>
    <n v="4999.75"/>
    <m/>
    <n v="21.231000000000002"/>
    <n v="235.49590000000001"/>
    <n v="272.1635"/>
    <n v="4999.75"/>
    <n v="391686.10040029994"/>
    <n v="21.231000000000002"/>
    <n v="4999.8134529000008"/>
  </r>
  <r>
    <x v="42"/>
    <x v="52"/>
    <s v="3092908/05"/>
    <x v="10"/>
    <s v="buy"/>
    <n v="4999.75"/>
    <m/>
    <n v="165.667"/>
    <n v="30.179600000000001"/>
    <n v="30.056899999999999"/>
    <n v="4999.75"/>
    <n v="396685.85040029994"/>
    <n v="165.667"/>
    <n v="0"/>
  </r>
  <r>
    <x v="42"/>
    <x v="52"/>
    <n v="77740036312"/>
    <x v="11"/>
    <s v="buy"/>
    <n v="9999.5"/>
    <m/>
    <n v="288.61900000000003"/>
    <n v="34.646000000000001"/>
    <n v="35.084000000000003"/>
    <n v="9999.5"/>
    <n v="406685.35040029994"/>
    <n v="288.61900000000003"/>
    <n v="9999.4938740000016"/>
  </r>
  <r>
    <x v="42"/>
    <x v="52"/>
    <n v="5103457485"/>
    <x v="9"/>
    <s v="buy"/>
    <n v="4999.75"/>
    <m/>
    <n v="20.888999999999999"/>
    <n v="239.34610000000001"/>
    <n v="272.1635"/>
    <n v="4999.75"/>
    <n v="411685.10040029994"/>
    <n v="20.888999999999999"/>
    <n v="4999.7006829000002"/>
  </r>
  <r>
    <x v="43"/>
    <x v="53"/>
    <s v="3092908/05"/>
    <x v="10"/>
    <s v="buy"/>
    <n v="4999.75"/>
    <m/>
    <n v="166.34299999999999"/>
    <n v="30.056899999999999"/>
    <n v="30.056899999999999"/>
    <n v="4999.75"/>
    <n v="416684.85040029994"/>
    <n v="166.34299999999999"/>
    <n v="0"/>
  </r>
  <r>
    <x v="43"/>
    <x v="53"/>
    <n v="77740036312"/>
    <x v="11"/>
    <s v="buy"/>
    <n v="9999.5"/>
    <m/>
    <n v="291.57299999999998"/>
    <n v="34.295000000000002"/>
    <n v="35.084000000000003"/>
    <n v="9999.5"/>
    <n v="426684.35040029994"/>
    <n v="291.57299999999998"/>
    <n v="9999.4960350000001"/>
  </r>
  <r>
    <x v="43"/>
    <x v="53"/>
    <n v="5103457485"/>
    <x v="9"/>
    <s v="buy"/>
    <n v="4999.75"/>
    <m/>
    <n v="20.581"/>
    <n v="242.93219999999999"/>
    <n v="272.1635"/>
    <n v="4999.75"/>
    <n v="431684.10040029994"/>
    <n v="20.581"/>
    <n v="4999.7876081999993"/>
  </r>
  <r>
    <x v="44"/>
    <x v="54"/>
    <s v="3092908/05"/>
    <x v="10"/>
    <s v="buy"/>
    <n v="4999.75"/>
    <m/>
    <n v="164.798"/>
    <n v="30.3386"/>
    <n v="30.650500000000001"/>
    <n v="4999.75"/>
    <n v="436683.85040029994"/>
    <n v="164.798"/>
    <n v="0"/>
  </r>
  <r>
    <x v="44"/>
    <x v="54"/>
    <n v="77740036312"/>
    <x v="11"/>
    <s v="buy"/>
    <n v="9999.5"/>
    <m/>
    <n v="312.50400000000002"/>
    <n v="31.998000000000001"/>
    <n v="35.084000000000003"/>
    <n v="9999.5"/>
    <n v="446683.35040029994"/>
    <n v="312.50400000000002"/>
    <n v="9999.5029920000015"/>
  </r>
  <r>
    <x v="44"/>
    <x v="54"/>
    <n v="5103457485"/>
    <x v="9"/>
    <s v="buy"/>
    <n v="4999.75"/>
    <m/>
    <n v="22.343"/>
    <n v="223.7724"/>
    <n v="272.1635"/>
    <n v="4999.75"/>
    <n v="451683.10040029994"/>
    <n v="22.343"/>
    <n v="4999.7467331999997"/>
  </r>
  <r>
    <x v="45"/>
    <x v="55"/>
    <s v="3092908/05"/>
    <x v="10"/>
    <s v="buy"/>
    <n v="4999.75"/>
    <m/>
    <n v="164.02099999999999"/>
    <n v="30.482399999999998"/>
    <n v="30.650500000000001"/>
    <n v="4999.75"/>
    <n v="456682.85040029994"/>
    <n v="164.02099999999999"/>
    <n v="0"/>
  </r>
  <r>
    <x v="45"/>
    <x v="55"/>
    <n v="77740036312"/>
    <x v="11"/>
    <s v="buy"/>
    <n v="9999.5"/>
    <m/>
    <n v="289.80700000000002"/>
    <n v="34.503999999999998"/>
    <n v="35.084000000000003"/>
    <n v="9999.5"/>
    <n v="466682.35040029994"/>
    <n v="289.80700000000002"/>
    <n v="9999.5007279999991"/>
  </r>
  <r>
    <x v="45"/>
    <x v="55"/>
    <n v="5103457485"/>
    <x v="9"/>
    <s v="buy"/>
    <n v="4999.75"/>
    <m/>
    <n v="19.789000000000001"/>
    <n v="252.64699999999999"/>
    <n v="272.1635"/>
    <n v="4999.75"/>
    <n v="471682.10040029994"/>
    <n v="19.789000000000001"/>
    <n v="4999.6314830000001"/>
  </r>
  <r>
    <x v="46"/>
    <x v="56"/>
    <s v="3092908/05"/>
    <x v="10"/>
    <s v="buy"/>
    <n v="4999.75"/>
    <m/>
    <n v="167.92699999999999"/>
    <n v="29.773299999999999"/>
    <n v="30.650500000000001"/>
    <n v="4999.75"/>
    <n v="476681.85040029994"/>
    <n v="167.92699999999999"/>
    <n v="0"/>
  </r>
  <r>
    <x v="46"/>
    <x v="56"/>
    <n v="77740036312"/>
    <x v="11"/>
    <s v="buy"/>
    <n v="9999.5"/>
    <m/>
    <n v="309.649"/>
    <n v="32.292999999999999"/>
    <n v="35.084000000000003"/>
    <n v="9999.5"/>
    <n v="486681.35040029994"/>
    <n v="309.649"/>
    <n v="9999.4951569999994"/>
  </r>
  <r>
    <x v="46"/>
    <x v="56"/>
    <n v="5103457485"/>
    <x v="9"/>
    <s v="buy"/>
    <n v="4999.75"/>
    <m/>
    <n v="20.952999999999999"/>
    <n v="238.6215"/>
    <n v="272.1635"/>
    <n v="4999.75"/>
    <n v="491681.10040029994"/>
    <n v="20.952999999999999"/>
    <n v="4999.8362895"/>
  </r>
  <r>
    <x v="47"/>
    <x v="57"/>
    <s v="3092908/05"/>
    <x v="10"/>
    <s v="buy"/>
    <n v="4999.75"/>
    <m/>
    <n v="168.55600000000001"/>
    <n v="29.662199999999999"/>
    <n v="30.650500000000001"/>
    <n v="4999.75"/>
    <n v="496680.85040029994"/>
    <n v="168.55600000000001"/>
    <n v="0"/>
  </r>
  <r>
    <x v="47"/>
    <x v="57"/>
    <n v="77740036312"/>
    <x v="11"/>
    <s v="buy"/>
    <n v="9999.5"/>
    <m/>
    <n v="311.89"/>
    <n v="32.061"/>
    <n v="35.084000000000003"/>
    <n v="9999.5"/>
    <n v="506680.35040029994"/>
    <n v="311.89"/>
    <n v="9999.5052899999991"/>
  </r>
  <r>
    <x v="47"/>
    <x v="57"/>
    <n v="5103457485"/>
    <x v="9"/>
    <s v="buy"/>
    <n v="4999.75"/>
    <m/>
    <n v="21.23"/>
    <n v="235.50710000000001"/>
    <n v="272.1635"/>
    <n v="4999.75"/>
    <n v="511680.10040029994"/>
    <n v="21.23"/>
    <n v="4999.8157330000004"/>
  </r>
  <r>
    <x v="47"/>
    <x v="58"/>
    <n v="1017935132"/>
    <x v="5"/>
    <s v="sell"/>
    <m/>
    <n v="37354.36"/>
    <n v="953.9"/>
    <n v="39.159999999999997"/>
    <n v="45.57"/>
    <n v="37354.36"/>
    <n v="474325.74040029995"/>
    <n v="-953.9"/>
    <n v="0"/>
  </r>
  <r>
    <x v="48"/>
    <x v="59"/>
    <n v="77740036312"/>
    <x v="11"/>
    <s v="buy"/>
    <n v="9999.5"/>
    <m/>
    <n v="325.99299999999999"/>
    <n v="30.673999999999999"/>
    <n v="35.084000000000003"/>
    <n v="9999.5"/>
    <n v="484325.24040029995"/>
    <n v="325.99299999999999"/>
    <n v="9999.5092819999991"/>
  </r>
  <r>
    <x v="48"/>
    <x v="59"/>
    <n v="5103457485"/>
    <x v="9"/>
    <s v="buy"/>
    <n v="9999.5"/>
    <m/>
    <n v="45.491999999999997"/>
    <n v="219.80940000000001"/>
    <n v="272.1635"/>
    <n v="9999.5"/>
    <n v="494324.74040029995"/>
    <n v="45.491999999999997"/>
    <n v="9999.5692247999996"/>
  </r>
  <r>
    <x v="49"/>
    <x v="60"/>
    <n v="77740036312"/>
    <x v="11"/>
    <s v="buy"/>
    <n v="9999.5"/>
    <m/>
    <n v="298.48399999999998"/>
    <n v="33.500999999999998"/>
    <n v="35.084000000000003"/>
    <n v="9999.5"/>
    <n v="504324.24040029995"/>
    <n v="298.48399999999998"/>
    <n v="9999.5124839999989"/>
  </r>
  <r>
    <x v="49"/>
    <x v="60"/>
    <n v="5103457485"/>
    <x v="9"/>
    <s v="buy"/>
    <n v="9999.5"/>
    <m/>
    <n v="40.649000000000001"/>
    <n v="245.9974"/>
    <n v="272.1635"/>
    <n v="9999.5"/>
    <n v="514323.74040029995"/>
    <n v="40.649000000000001"/>
    <n v="9999.5483125999999"/>
  </r>
  <r>
    <x v="50"/>
    <x v="61"/>
    <n v="77740036312"/>
    <x v="11"/>
    <s v="buy"/>
    <n v="9999.5"/>
    <m/>
    <n v="294.65800000000002"/>
    <n v="33.936"/>
    <n v="35.084000000000003"/>
    <n v="9999.5"/>
    <n v="524323.2404002999"/>
    <n v="294.65800000000002"/>
    <n v="9999.5138880000013"/>
  </r>
  <r>
    <x v="50"/>
    <x v="61"/>
    <n v="5103457485"/>
    <x v="9"/>
    <s v="buy"/>
    <n v="9999.5"/>
    <m/>
    <n v="38.883000000000003"/>
    <n v="257.17070000000001"/>
    <n v="272.1635"/>
    <n v="9999.5"/>
    <n v="534322.7404002999"/>
    <n v="38.883000000000003"/>
    <n v="9999.568328100002"/>
  </r>
  <r>
    <x v="51"/>
    <x v="62"/>
    <n v="77740036312"/>
    <x v="11"/>
    <s v="buy"/>
    <n v="9999.5"/>
    <m/>
    <n v="299.71800000000002"/>
    <n v="33.363"/>
    <n v="35.084000000000003"/>
    <n v="9999.5"/>
    <n v="544322.2404002999"/>
    <n v="299.71800000000002"/>
    <n v="9999.491634"/>
  </r>
  <r>
    <x v="51"/>
    <x v="62"/>
    <n v="5103457485"/>
    <x v="9"/>
    <s v="buy"/>
    <n v="9999.5"/>
    <m/>
    <n v="38.341000000000001"/>
    <n v="260.80410000000001"/>
    <n v="272.1635"/>
    <n v="9999.5"/>
    <n v="554321.7404002999"/>
    <n v="38.341000000000001"/>
    <n v="9999.4899980999999"/>
  </r>
  <r>
    <x v="52"/>
    <x v="63"/>
    <s v="3092908/05"/>
    <x v="10"/>
    <s v="sell"/>
    <m/>
    <n v="76829.08"/>
    <n v="2515.9180000000001"/>
    <n v="30.537199999999999"/>
    <n v="30.650500000000001"/>
    <n v="76829.08"/>
    <n v="477492.66040029988"/>
    <n v="-2515.9180000000001"/>
    <n v="0"/>
  </r>
  <r>
    <x v="52"/>
    <x v="63"/>
    <s v="4199188/20"/>
    <x v="6"/>
    <s v="sell"/>
    <m/>
    <n v="208975.83"/>
    <n v="2297.9"/>
    <n v="90.942999999999998"/>
    <n v="91.855999999999995"/>
    <n v="208975.83"/>
    <n v="268516.83040029986"/>
    <n v="-2297.9"/>
    <n v="0"/>
  </r>
  <r>
    <x v="52"/>
    <x v="64"/>
    <n v="77740036312"/>
    <x v="11"/>
    <s v="buy"/>
    <n v="9999.5"/>
    <m/>
    <n v="286.91300000000001"/>
    <n v="34.851999999999997"/>
    <n v="35.084000000000003"/>
    <n v="9999.5"/>
    <n v="278516.33040029986"/>
    <n v="286.91300000000001"/>
    <n v="9999.491876"/>
  </r>
  <r>
    <x v="52"/>
    <x v="64"/>
    <n v="5103457485"/>
    <x v="9"/>
    <s v="buy"/>
    <n v="9999.5"/>
    <m/>
    <n v="36.628999999999998"/>
    <n v="272.99239999999998"/>
    <n v="272.1635"/>
    <n v="9999.5"/>
    <n v="288515.83040029986"/>
    <n v="36.628999999999998"/>
    <n v="9999.43861959999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11229-84B1-4BCF-A4F0-6C71974EFD0F}" name="PivotTable3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5:L18" firstHeaderRow="1" firstDataRow="1" firstDataCol="1"/>
  <pivotFields count="19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43" showAll="0"/>
    <pivotField numFmtId="43" showAll="0"/>
    <pivotField numFmtId="43" showAll="0"/>
    <pivotField showAll="0"/>
    <pivotField dataField="1" numFmtId="168" showAll="0"/>
    <pivotField numFmtId="43" showAll="0"/>
    <pivotField numFmtId="168" showAll="0"/>
    <pivotField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um Amt." fld="11" baseField="0" baseItem="0"/>
  </dataFields>
  <chartFormats count="1">
    <chartFormat chart="0" format="10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23B4C-E572-4866-A65B-1981E9DE50B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7:E19" firstHeaderRow="0" firstDataRow="1" firstDataCol="1"/>
  <pivotFields count="19">
    <pivotField numFmtId="1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12">
        <item x="5"/>
        <item x="1"/>
        <item x="8"/>
        <item x="6"/>
        <item x="4"/>
        <item x="0"/>
        <item x="3"/>
        <item x="10"/>
        <item x="2"/>
        <item x="7"/>
        <item x="11"/>
        <item x="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numFmtId="168" subtotalTop="0" showAll="0" defaultSubtotal="0"/>
    <pivotField dataField="1" numFmtId="43" subtotalTop="0" showAll="0" defaultSubtotal="0"/>
    <pivotField dataField="1" numFmtId="168" subtotalTop="0" showAll="0" defaultSubtotal="0"/>
    <pivotField dataField="1" dragToRow="0" dragToCol="0" dragToPage="0"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et Units" fld="12" baseField="0" baseItem="0"/>
    <dataField name="Avg of Current Nav" fld="9" subtotal="average" baseField="3" baseItem="1"/>
    <dataField name="Sum of Gain" fld="14" baseField="0" baseItem="0"/>
    <dataField name="Sum of Invested" fld="13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93CB6-892A-406D-BAF0-2947945406E2}" name="Table1" displayName="Table1" ref="A1:N106" totalsRowShown="0" headerRowDxfId="13">
  <autoFilter ref="A1:N106" xr:uid="{52993CB6-892A-406D-BAF0-2947945406E2}"/>
  <tableColumns count="14">
    <tableColumn id="1" xr3:uid="{D80285AF-CD36-4CA6-977C-CB821F1C3FCA}" name="Month" dataDxfId="12">
      <calculatedColumnFormula>DATE(YEAR(B2),MONTH(B2),1)</calculatedColumnFormula>
    </tableColumn>
    <tableColumn id="2" xr3:uid="{6FA77359-8C85-4289-819C-2E4F001131FA}" name="Date" dataDxfId="11"/>
    <tableColumn id="3" xr3:uid="{A42BFAF0-F278-4EC7-A5A4-92F9D3C042BF}" name=" Folio Number" dataDxfId="10"/>
    <tableColumn id="4" xr3:uid="{ACDFFAC9-9EAD-4312-98F1-102EAE9B57A4}" name="Name of the Fund" dataDxfId="9"/>
    <tableColumn id="5" xr3:uid="{019142E7-52E8-42FF-8F25-CCF9888346ED}" name=" Order" dataDxfId="8"/>
    <tableColumn id="6" xr3:uid="{4EB2AEE8-5F45-480A-A845-67D75C883FE1}" name="Invested Amt." dataDxfId="7" dataCellStyle="Comma"/>
    <tableColumn id="7" xr3:uid="{22E858FE-8DDE-432F-9A44-7033BC76CD75}" name="Withdrawal Amt." dataDxfId="6" dataCellStyle="Comma"/>
    <tableColumn id="8" xr3:uid="{EFC5C983-C7F1-4CEE-978C-4913B3542F55}" name="Units" dataDxfId="5" dataCellStyle="Comma"/>
    <tableColumn id="9" xr3:uid="{6CAB3FFE-E492-4628-8876-DFFC572B32DC}" name="NAV" dataDxfId="4" dataCellStyle="Comma"/>
    <tableColumn id="10" xr3:uid="{F5489DBB-66FF-43F1-8E01-398DB420A919}" name="Current Nav" dataDxfId="3" dataCellStyle="Comma"/>
    <tableColumn id="11" xr3:uid="{A70F46CD-870D-4AAF-971E-0240619614F3}" name=" Amount (INR)" dataDxfId="2"/>
    <tableColumn id="12" xr3:uid="{DB508C7B-BD52-4755-A44D-C14D83ACCD68}" name="Cum Amt." dataDxfId="1" dataCellStyle="Comma">
      <calculatedColumnFormula>L1+Table1[[#This Row],[Invested Amt.]]-Table1[[#This Row],[Withdrawal Amt.]]</calculatedColumnFormula>
    </tableColumn>
    <tableColumn id="13" xr3:uid="{D0C846F7-9A62-4BCC-A255-A028193C7F26}" name="Net Units" dataCellStyle="Comma">
      <calculatedColumnFormula>IF(E2="sell",H2*(-1),H2)</calculatedColumnFormula>
    </tableColumn>
    <tableColumn id="14" xr3:uid="{FF86A8CE-9E09-402C-A857-B6EEEA58ABEF}" name="Invested" dataDxfId="0" dataCellStyle="Comma">
      <calculatedColumnFormula>IF(Table1[[#This Row],[ Order]]="sell",0,IF(SUMIFS(H$1:H2,D$1:D2,Table1[[#This Row],[Name of the Fund]],E$1:E2,"buy")-SUMIFS(H3:H306,D3:D306,Table1[[#This Row],[Name of the Fund]],E3:E306,"sell")&lt;0.001,0,IF(SUMIFS(H$1:H2,D$1:D2,Table1[[#This Row],[Name of the Fund]],E$1:E2,"buy")-SUMIFS(H3:H306,D3:D306,Table1[[#This Row],[Name of the Fund]],E3:E306,"sell")&gt;Table1[[#This Row],[Units]],Table1[[#This Row],[Units]],SUMIFS(H$1:H2,D$1:D2,Table1[[#This Row],[Name of the Fund]],E$1:E2,"buy")-SUMIFS(H3:H306,D3:D306,Table1[[#This Row],[Name of the Fund]],E3:E306,"sell"))))*Table1[[#This Row],[NAV]]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2D76-46D4-41A0-A32B-A71CB6B5654D}">
  <dimension ref="A2:L39"/>
  <sheetViews>
    <sheetView topLeftCell="A5" workbookViewId="0">
      <selection activeCell="F10" sqref="F10"/>
    </sheetView>
  </sheetViews>
  <sheetFormatPr defaultRowHeight="12.75" x14ac:dyDescent="0.15"/>
  <cols>
    <col min="1" max="1" width="50.1640625" bestFit="1" customWidth="1"/>
    <col min="2" max="2" width="15.91015625" bestFit="1" customWidth="1"/>
    <col min="3" max="3" width="17.93359375" bestFit="1" customWidth="1"/>
    <col min="4" max="4" width="11.59375" bestFit="1" customWidth="1"/>
    <col min="5" max="5" width="15.1015625" bestFit="1" customWidth="1"/>
    <col min="6" max="6" width="17.6640625" bestFit="1" customWidth="1"/>
    <col min="9" max="9" width="12.9453125" bestFit="1" customWidth="1"/>
    <col min="11" max="11" width="13.34765625" bestFit="1" customWidth="1"/>
    <col min="12" max="12" width="16.31640625" bestFit="1" customWidth="1"/>
    <col min="13" max="14" width="9.84375" bestFit="1" customWidth="1"/>
    <col min="15" max="22" width="8.359375" bestFit="1" customWidth="1"/>
    <col min="23" max="56" width="6.60546875" bestFit="1" customWidth="1"/>
    <col min="57" max="115" width="7.68359375" bestFit="1" customWidth="1"/>
    <col min="116" max="116" width="10.24609375" bestFit="1" customWidth="1"/>
    <col min="117" max="117" width="12.40625" bestFit="1" customWidth="1"/>
  </cols>
  <sheetData>
    <row r="2" spans="1:12" ht="14.25" x14ac:dyDescent="0.15">
      <c r="A2" s="64" t="s">
        <v>3296</v>
      </c>
      <c r="C2" s="65" t="s">
        <v>3298</v>
      </c>
      <c r="F2" s="65" t="s">
        <v>3300</v>
      </c>
    </row>
    <row r="3" spans="1:12" ht="13.15" customHeight="1" x14ac:dyDescent="0.15">
      <c r="A3" s="70">
        <f>SUM(F8:F39)</f>
        <v>567294.78954849998</v>
      </c>
      <c r="B3" s="63"/>
      <c r="C3" s="71">
        <f>SUM(E8:E39)</f>
        <v>469979.16248130001</v>
      </c>
      <c r="D3" s="66">
        <f>(A3-C3)/C3</f>
        <v>0.20706370587456002</v>
      </c>
      <c r="F3" s="71">
        <f>SUMIF(B8:B39,"&lt;0.9",D8:D39)</f>
        <v>181463.20301869998</v>
      </c>
    </row>
    <row r="4" spans="1:12" ht="13.15" customHeight="1" x14ac:dyDescent="0.15">
      <c r="A4" s="70"/>
      <c r="B4" s="63"/>
      <c r="C4" s="71"/>
      <c r="F4" s="71"/>
    </row>
    <row r="5" spans="1:12" ht="268.89999999999998" customHeight="1" x14ac:dyDescent="0.15">
      <c r="K5" s="54" t="s">
        <v>3295</v>
      </c>
      <c r="L5" t="s">
        <v>3305</v>
      </c>
    </row>
    <row r="6" spans="1:12" x14ac:dyDescent="0.15">
      <c r="K6" s="55" t="s">
        <v>3307</v>
      </c>
      <c r="L6" s="62">
        <v>58000.110977999997</v>
      </c>
    </row>
    <row r="7" spans="1:12" ht="18.600000000000001" customHeight="1" x14ac:dyDescent="0.15">
      <c r="A7" s="54" t="s">
        <v>3295</v>
      </c>
      <c r="B7" t="s">
        <v>3303</v>
      </c>
      <c r="C7" t="s">
        <v>3301</v>
      </c>
      <c r="D7" t="s">
        <v>3297</v>
      </c>
      <c r="E7" t="s">
        <v>3299</v>
      </c>
      <c r="F7" s="58" t="s">
        <v>3296</v>
      </c>
      <c r="G7" s="69"/>
      <c r="H7" s="69"/>
      <c r="K7" s="55" t="s">
        <v>3308</v>
      </c>
      <c r="L7" s="62">
        <v>75000.074139999982</v>
      </c>
    </row>
    <row r="8" spans="1:12" x14ac:dyDescent="0.15">
      <c r="A8" s="55" t="s">
        <v>2901</v>
      </c>
      <c r="B8" s="56">
        <v>-7.9580786405131221E-13</v>
      </c>
      <c r="C8" s="56">
        <v>46.686</v>
      </c>
      <c r="D8" s="56">
        <v>38847.34216</v>
      </c>
      <c r="E8" s="56">
        <v>0</v>
      </c>
      <c r="F8" s="57">
        <f t="shared" ref="F8:F19" si="0">B8*C8</f>
        <v>-3.7153085941099564E-11</v>
      </c>
      <c r="G8" s="69"/>
      <c r="H8" s="69"/>
      <c r="K8" s="55" t="s">
        <v>3309</v>
      </c>
      <c r="L8" s="62">
        <v>98223.190282999974</v>
      </c>
    </row>
    <row r="9" spans="1:12" x14ac:dyDescent="0.15">
      <c r="A9" s="55" t="s">
        <v>2913</v>
      </c>
      <c r="B9" s="56">
        <v>2.8421709430404007E-14</v>
      </c>
      <c r="C9" s="56">
        <v>259.55</v>
      </c>
      <c r="D9" s="56">
        <v>4739.4071299999996</v>
      </c>
      <c r="E9" s="56">
        <v>0</v>
      </c>
      <c r="F9" s="57">
        <f t="shared" si="0"/>
        <v>7.3768546826613605E-12</v>
      </c>
      <c r="K9" s="55" t="s">
        <v>3310</v>
      </c>
      <c r="L9" s="62">
        <v>47498.517881799984</v>
      </c>
    </row>
    <row r="10" spans="1:12" x14ac:dyDescent="0.15">
      <c r="A10" s="55" t="s">
        <v>2900</v>
      </c>
      <c r="B10" s="56">
        <v>2830.4649999999992</v>
      </c>
      <c r="C10" s="56">
        <v>73.484200000000016</v>
      </c>
      <c r="D10" s="56">
        <v>-149995.09483640001</v>
      </c>
      <c r="E10" s="56">
        <v>149995.09483640001</v>
      </c>
      <c r="F10" s="57">
        <f t="shared" si="0"/>
        <v>207994.45615299998</v>
      </c>
      <c r="K10" s="55" t="s">
        <v>3311</v>
      </c>
      <c r="L10" s="62">
        <v>29379.538445299993</v>
      </c>
    </row>
    <row r="11" spans="1:12" x14ac:dyDescent="0.15">
      <c r="A11" s="55" t="s">
        <v>2906</v>
      </c>
      <c r="B11" s="56">
        <v>0</v>
      </c>
      <c r="C11" s="56">
        <v>89.690374999999989</v>
      </c>
      <c r="D11" s="56">
        <v>101975.83459199998</v>
      </c>
      <c r="E11" s="56">
        <v>0</v>
      </c>
      <c r="F11" s="57">
        <f t="shared" si="0"/>
        <v>0</v>
      </c>
      <c r="K11" s="55" t="s">
        <v>3312</v>
      </c>
      <c r="L11" s="62">
        <v>-19013.748483500058</v>
      </c>
    </row>
    <row r="12" spans="1:12" x14ac:dyDescent="0.15">
      <c r="A12" s="55" t="s">
        <v>2907</v>
      </c>
      <c r="B12" s="56">
        <v>0</v>
      </c>
      <c r="C12" s="56">
        <v>66.7941</v>
      </c>
      <c r="D12" s="56">
        <v>1961.0310687000001</v>
      </c>
      <c r="E12" s="56">
        <v>0</v>
      </c>
      <c r="F12" s="57">
        <f t="shared" si="0"/>
        <v>0</v>
      </c>
      <c r="K12" s="55" t="s">
        <v>3313</v>
      </c>
      <c r="L12" s="62">
        <v>316978.93576469994</v>
      </c>
    </row>
    <row r="13" spans="1:12" x14ac:dyDescent="0.15">
      <c r="A13" s="55" t="s">
        <v>2909</v>
      </c>
      <c r="B13" s="56">
        <v>0</v>
      </c>
      <c r="C13" s="56">
        <v>94.924999999999997</v>
      </c>
      <c r="D13" s="56">
        <v>12746.284756000003</v>
      </c>
      <c r="E13" s="56">
        <v>0</v>
      </c>
      <c r="F13" s="57">
        <f t="shared" si="0"/>
        <v>0</v>
      </c>
      <c r="K13" s="55" t="s">
        <v>3314</v>
      </c>
      <c r="L13" s="62">
        <v>311881.72787459992</v>
      </c>
    </row>
    <row r="14" spans="1:12" x14ac:dyDescent="0.15">
      <c r="A14" s="55" t="s">
        <v>2911</v>
      </c>
      <c r="B14" s="56">
        <v>0</v>
      </c>
      <c r="C14" s="56">
        <v>251.76</v>
      </c>
      <c r="D14" s="56">
        <v>15045.019040000001</v>
      </c>
      <c r="E14" s="56">
        <v>0</v>
      </c>
      <c r="F14" s="57">
        <f t="shared" si="0"/>
        <v>0</v>
      </c>
      <c r="K14" s="55" t="s">
        <v>3315</v>
      </c>
      <c r="L14" s="62">
        <v>466881.73937459989</v>
      </c>
    </row>
    <row r="15" spans="1:12" x14ac:dyDescent="0.15">
      <c r="A15" s="55" t="s">
        <v>2896</v>
      </c>
      <c r="B15" s="56">
        <v>0</v>
      </c>
      <c r="C15" s="56">
        <v>30.197337500000003</v>
      </c>
      <c r="D15" s="56">
        <v>1832.8052868999948</v>
      </c>
      <c r="E15" s="56">
        <v>0</v>
      </c>
      <c r="F15" s="57">
        <f t="shared" si="0"/>
        <v>0</v>
      </c>
      <c r="K15" s="55" t="s">
        <v>3316</v>
      </c>
      <c r="L15" s="62">
        <v>2591889.6984478999</v>
      </c>
    </row>
    <row r="16" spans="1:12" x14ac:dyDescent="0.15">
      <c r="A16" s="55" t="s">
        <v>2912</v>
      </c>
      <c r="B16" s="56">
        <v>-5.2402526762307389E-14</v>
      </c>
      <c r="C16" s="56">
        <v>2545.8362999999999</v>
      </c>
      <c r="D16" s="56">
        <v>1881.0431911000014</v>
      </c>
      <c r="E16" s="56">
        <v>0</v>
      </c>
      <c r="F16" s="57">
        <f t="shared" si="0"/>
        <v>-1.3340825484320361E-10</v>
      </c>
      <c r="K16" s="55" t="s">
        <v>3317</v>
      </c>
      <c r="L16" s="62">
        <v>9910717.4774094</v>
      </c>
    </row>
    <row r="17" spans="1:12" x14ac:dyDescent="0.15">
      <c r="A17" s="55" t="s">
        <v>2904</v>
      </c>
      <c r="B17" s="56">
        <v>0</v>
      </c>
      <c r="C17" s="56">
        <v>48.287999999999997</v>
      </c>
      <c r="D17" s="56">
        <v>2434.4357939999991</v>
      </c>
      <c r="E17" s="56">
        <v>0</v>
      </c>
      <c r="F17" s="57">
        <f t="shared" si="0"/>
        <v>0</v>
      </c>
      <c r="K17" s="55" t="s">
        <v>3318</v>
      </c>
      <c r="L17" s="62">
        <v>14132248.12240929</v>
      </c>
    </row>
    <row r="18" spans="1:12" x14ac:dyDescent="0.15">
      <c r="A18" s="55" t="s">
        <v>2898</v>
      </c>
      <c r="B18" s="56">
        <v>6027.2110000000011</v>
      </c>
      <c r="C18" s="56">
        <v>35.084000000000017</v>
      </c>
      <c r="D18" s="56">
        <v>-194990.26143499999</v>
      </c>
      <c r="E18" s="56">
        <v>194990.27890899999</v>
      </c>
      <c r="F18" s="57">
        <f t="shared" si="0"/>
        <v>211458.67072400014</v>
      </c>
      <c r="K18" s="55" t="s">
        <v>3306</v>
      </c>
      <c r="L18" s="62">
        <v>28019685.38452509</v>
      </c>
    </row>
    <row r="19" spans="1:12" x14ac:dyDescent="0.15">
      <c r="A19" s="55" t="s">
        <v>2899</v>
      </c>
      <c r="B19" s="56">
        <v>543.20900000000006</v>
      </c>
      <c r="C19" s="56">
        <v>272.1635</v>
      </c>
      <c r="D19" s="56">
        <v>-124993.6771476</v>
      </c>
      <c r="E19" s="56">
        <v>124993.78873590002</v>
      </c>
      <c r="F19" s="57">
        <f t="shared" si="0"/>
        <v>147841.6626715</v>
      </c>
    </row>
    <row r="20" spans="1:12" x14ac:dyDescent="0.15">
      <c r="E20" s="56"/>
      <c r="F20" s="57">
        <f t="shared" ref="F20:F39" si="1">B20*C20</f>
        <v>0</v>
      </c>
    </row>
    <row r="21" spans="1:12" x14ac:dyDescent="0.15">
      <c r="F21" s="57">
        <f t="shared" si="1"/>
        <v>0</v>
      </c>
    </row>
    <row r="22" spans="1:12" x14ac:dyDescent="0.15">
      <c r="F22" s="57">
        <f t="shared" si="1"/>
        <v>0</v>
      </c>
    </row>
    <row r="23" spans="1:12" x14ac:dyDescent="0.15">
      <c r="F23" s="57">
        <f t="shared" si="1"/>
        <v>0</v>
      </c>
    </row>
    <row r="24" spans="1:12" x14ac:dyDescent="0.15">
      <c r="F24" s="57">
        <f t="shared" si="1"/>
        <v>0</v>
      </c>
    </row>
    <row r="25" spans="1:12" x14ac:dyDescent="0.15">
      <c r="F25" s="57">
        <f t="shared" si="1"/>
        <v>0</v>
      </c>
    </row>
    <row r="26" spans="1:12" x14ac:dyDescent="0.15">
      <c r="F26" s="57">
        <f t="shared" si="1"/>
        <v>0</v>
      </c>
    </row>
    <row r="27" spans="1:12" x14ac:dyDescent="0.15">
      <c r="F27" s="57">
        <f t="shared" si="1"/>
        <v>0</v>
      </c>
    </row>
    <row r="28" spans="1:12" x14ac:dyDescent="0.15">
      <c r="F28" s="57">
        <f t="shared" si="1"/>
        <v>0</v>
      </c>
    </row>
    <row r="29" spans="1:12" x14ac:dyDescent="0.15">
      <c r="F29" s="57">
        <f t="shared" si="1"/>
        <v>0</v>
      </c>
    </row>
    <row r="30" spans="1:12" x14ac:dyDescent="0.15">
      <c r="F30" s="57">
        <f t="shared" si="1"/>
        <v>0</v>
      </c>
    </row>
    <row r="31" spans="1:12" x14ac:dyDescent="0.15">
      <c r="F31" s="57">
        <f t="shared" si="1"/>
        <v>0</v>
      </c>
    </row>
    <row r="32" spans="1:12" x14ac:dyDescent="0.15">
      <c r="F32" s="57">
        <f t="shared" si="1"/>
        <v>0</v>
      </c>
    </row>
    <row r="33" spans="6:6" x14ac:dyDescent="0.15">
      <c r="F33" s="57">
        <f t="shared" si="1"/>
        <v>0</v>
      </c>
    </row>
    <row r="34" spans="6:6" x14ac:dyDescent="0.15">
      <c r="F34" s="57">
        <f t="shared" si="1"/>
        <v>0</v>
      </c>
    </row>
    <row r="35" spans="6:6" x14ac:dyDescent="0.15">
      <c r="F35" s="57">
        <f t="shared" si="1"/>
        <v>0</v>
      </c>
    </row>
    <row r="36" spans="6:6" x14ac:dyDescent="0.15">
      <c r="F36" s="57">
        <f t="shared" si="1"/>
        <v>0</v>
      </c>
    </row>
    <row r="37" spans="6:6" x14ac:dyDescent="0.15">
      <c r="F37" s="57">
        <f t="shared" si="1"/>
        <v>0</v>
      </c>
    </row>
    <row r="38" spans="6:6" x14ac:dyDescent="0.15">
      <c r="F38" s="57">
        <f t="shared" si="1"/>
        <v>0</v>
      </c>
    </row>
    <row r="39" spans="6:6" x14ac:dyDescent="0.15">
      <c r="F39" s="57">
        <f t="shared" si="1"/>
        <v>0</v>
      </c>
    </row>
  </sheetData>
  <mergeCells count="4">
    <mergeCell ref="G7:H8"/>
    <mergeCell ref="A3:A4"/>
    <mergeCell ref="F3:F4"/>
    <mergeCell ref="C3:C4"/>
  </mergeCells>
  <pageMargins left="0.7" right="0.7" top="0.75" bottom="0.75" header="0.3" footer="0.3"/>
  <pageSetup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A51982C-EA0E-4B91-9E6C-891E2C139045}">
            <x14:iconSet iconSet="3Triangles">
              <x14:cfvo type="percent">
                <xm:f>0</xm:f>
              </x14:cfvo>
              <x14:cfvo type="percent">
                <xm:f>8</xm:f>
              </x14:cfvo>
              <x14:cfvo type="percent">
                <xm:f>13</xm:f>
              </x14:cfvo>
            </x14:iconSet>
          </x14:cfRule>
          <xm:sqref>D3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502"/>
  <sheetViews>
    <sheetView zoomScale="90" zoomScaleNormal="90" workbookViewId="0">
      <pane ySplit="1" topLeftCell="A2486" activePane="bottomLeft" state="frozen"/>
      <selection pane="bottomLeft" activeCell="E2498" sqref="E2498"/>
    </sheetView>
  </sheetViews>
  <sheetFormatPr defaultRowHeight="12.75" x14ac:dyDescent="0.15"/>
  <cols>
    <col min="1" max="1" width="10.11328125" style="1" customWidth="1"/>
    <col min="2" max="2" width="10.11328125" style="10" customWidth="1"/>
    <col min="3" max="3" width="8.76171875" style="10" customWidth="1"/>
    <col min="4" max="4" width="33.7109375" style="39" customWidth="1"/>
    <col min="5" max="8" width="18.609375" style="10" customWidth="1"/>
    <col min="9" max="1022" width="11.4609375" style="2" customWidth="1"/>
    <col min="1023" max="1025" width="11.4609375" customWidth="1"/>
  </cols>
  <sheetData>
    <row r="1" spans="1:8" ht="12.75" customHeight="1" x14ac:dyDescent="0.15">
      <c r="A1" s="1" t="s">
        <v>0</v>
      </c>
      <c r="B1" s="10" t="s">
        <v>1</v>
      </c>
      <c r="C1" s="10" t="s">
        <v>2</v>
      </c>
      <c r="D1" s="3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15">
      <c r="A2" s="1">
        <f t="shared" ref="A2:A65" si="0">DATE(YEAR(B2),MONTH(B2),1)</f>
        <v>39539</v>
      </c>
      <c r="B2" s="11">
        <v>39548</v>
      </c>
      <c r="C2" s="10" t="s">
        <v>8</v>
      </c>
      <c r="D2" s="12" t="s">
        <v>9</v>
      </c>
      <c r="E2" s="12" t="s">
        <v>10</v>
      </c>
      <c r="F2" s="13">
        <v>0</v>
      </c>
      <c r="G2" s="13">
        <v>25000</v>
      </c>
      <c r="H2" s="13">
        <v>34131</v>
      </c>
    </row>
    <row r="3" spans="1:8" x14ac:dyDescent="0.15">
      <c r="A3" s="1">
        <f t="shared" si="0"/>
        <v>39539</v>
      </c>
      <c r="B3" s="11">
        <v>39553</v>
      </c>
      <c r="C3" s="10" t="s">
        <v>8</v>
      </c>
      <c r="D3" s="12" t="s">
        <v>11</v>
      </c>
      <c r="E3" s="12" t="s">
        <v>10</v>
      </c>
      <c r="F3" s="13">
        <v>0</v>
      </c>
      <c r="G3" s="13">
        <v>44747</v>
      </c>
      <c r="H3" s="13">
        <v>78878</v>
      </c>
    </row>
    <row r="4" spans="1:8" x14ac:dyDescent="0.15">
      <c r="A4" s="1">
        <f t="shared" si="0"/>
        <v>39539</v>
      </c>
      <c r="B4" s="11">
        <v>39557</v>
      </c>
      <c r="C4" s="10" t="s">
        <v>8</v>
      </c>
      <c r="D4" s="12" t="s">
        <v>12</v>
      </c>
      <c r="E4" s="12" t="s">
        <v>10</v>
      </c>
      <c r="F4" s="13">
        <v>0</v>
      </c>
      <c r="G4" s="13">
        <v>29831</v>
      </c>
      <c r="H4" s="13">
        <v>108709</v>
      </c>
    </row>
    <row r="5" spans="1:8" x14ac:dyDescent="0.15">
      <c r="A5" s="1">
        <f t="shared" si="0"/>
        <v>39539</v>
      </c>
      <c r="B5" s="11">
        <v>39557</v>
      </c>
      <c r="C5" s="10" t="s">
        <v>8</v>
      </c>
      <c r="D5" s="12" t="s">
        <v>9</v>
      </c>
      <c r="E5" s="12" t="s">
        <v>10</v>
      </c>
      <c r="F5" s="13">
        <v>0</v>
      </c>
      <c r="G5" s="13">
        <v>49000</v>
      </c>
      <c r="H5" s="13">
        <v>157709</v>
      </c>
    </row>
    <row r="6" spans="1:8" x14ac:dyDescent="0.15">
      <c r="A6" s="1">
        <f t="shared" si="0"/>
        <v>39539</v>
      </c>
      <c r="B6" s="11">
        <v>39557</v>
      </c>
      <c r="C6" s="10" t="s">
        <v>8</v>
      </c>
      <c r="D6" s="12" t="s">
        <v>13</v>
      </c>
      <c r="E6" s="12" t="s">
        <v>10</v>
      </c>
      <c r="F6" s="13">
        <v>275</v>
      </c>
      <c r="G6" s="13">
        <v>0</v>
      </c>
      <c r="H6" s="13">
        <v>157434</v>
      </c>
    </row>
    <row r="7" spans="1:8" x14ac:dyDescent="0.15">
      <c r="A7" s="1">
        <f t="shared" si="0"/>
        <v>39539</v>
      </c>
      <c r="B7" s="11">
        <v>39564</v>
      </c>
      <c r="C7" s="10" t="s">
        <v>8</v>
      </c>
      <c r="D7" s="12" t="s">
        <v>14</v>
      </c>
      <c r="E7" s="12" t="s">
        <v>10</v>
      </c>
      <c r="F7" s="13">
        <v>2000</v>
      </c>
      <c r="G7" s="13">
        <v>0</v>
      </c>
      <c r="H7" s="13">
        <v>155434</v>
      </c>
    </row>
    <row r="8" spans="1:8" x14ac:dyDescent="0.15">
      <c r="A8" s="1">
        <f t="shared" si="0"/>
        <v>39569</v>
      </c>
      <c r="B8" s="11">
        <v>39575</v>
      </c>
      <c r="C8" s="10" t="s">
        <v>8</v>
      </c>
      <c r="D8" s="12" t="s">
        <v>15</v>
      </c>
      <c r="E8" s="12" t="s">
        <v>10</v>
      </c>
      <c r="F8" s="13">
        <v>3500</v>
      </c>
      <c r="G8" s="13">
        <v>0</v>
      </c>
      <c r="H8" s="13">
        <v>151934</v>
      </c>
    </row>
    <row r="9" spans="1:8" x14ac:dyDescent="0.15">
      <c r="A9" s="1">
        <f t="shared" si="0"/>
        <v>39569</v>
      </c>
      <c r="B9" s="11">
        <v>39577</v>
      </c>
      <c r="C9" s="10" t="s">
        <v>8</v>
      </c>
      <c r="D9" s="12" t="s">
        <v>16</v>
      </c>
      <c r="E9" s="12" t="s">
        <v>10</v>
      </c>
      <c r="F9" s="13">
        <v>333</v>
      </c>
      <c r="G9" s="13">
        <v>0</v>
      </c>
      <c r="H9" s="13">
        <v>151601</v>
      </c>
    </row>
    <row r="10" spans="1:8" x14ac:dyDescent="0.15">
      <c r="A10" s="1">
        <f t="shared" si="0"/>
        <v>39569</v>
      </c>
      <c r="B10" s="11">
        <v>39578</v>
      </c>
      <c r="C10" s="10" t="s">
        <v>8</v>
      </c>
      <c r="D10" s="12" t="s">
        <v>17</v>
      </c>
      <c r="E10" s="12" t="s">
        <v>10</v>
      </c>
      <c r="F10" s="13">
        <v>5.99</v>
      </c>
      <c r="G10" s="13">
        <v>0</v>
      </c>
      <c r="H10" s="13">
        <v>151595.01</v>
      </c>
    </row>
    <row r="11" spans="1:8" x14ac:dyDescent="0.15">
      <c r="A11" s="1">
        <f t="shared" si="0"/>
        <v>39569</v>
      </c>
      <c r="B11" s="11">
        <v>39578</v>
      </c>
      <c r="C11" s="10" t="s">
        <v>8</v>
      </c>
      <c r="D11" s="12" t="s">
        <v>9</v>
      </c>
      <c r="E11" s="12" t="s">
        <v>10</v>
      </c>
      <c r="F11" s="13">
        <v>0</v>
      </c>
      <c r="G11" s="13">
        <v>7754</v>
      </c>
      <c r="H11" s="13">
        <v>159349.01</v>
      </c>
    </row>
    <row r="12" spans="1:8" x14ac:dyDescent="0.15">
      <c r="A12" s="1">
        <f t="shared" si="0"/>
        <v>39569</v>
      </c>
      <c r="B12" s="11">
        <v>39597</v>
      </c>
      <c r="C12" s="10" t="s">
        <v>8</v>
      </c>
      <c r="D12" s="12" t="s">
        <v>18</v>
      </c>
      <c r="E12" s="12" t="s">
        <v>10</v>
      </c>
      <c r="F12" s="13">
        <v>3000</v>
      </c>
      <c r="G12" s="13">
        <v>0</v>
      </c>
      <c r="H12" s="13">
        <v>156349.01</v>
      </c>
    </row>
    <row r="13" spans="1:8" x14ac:dyDescent="0.15">
      <c r="A13" s="1">
        <f t="shared" si="0"/>
        <v>39569</v>
      </c>
      <c r="B13" s="11">
        <v>39599</v>
      </c>
      <c r="C13" s="10" t="s">
        <v>8</v>
      </c>
      <c r="D13" s="12" t="s">
        <v>19</v>
      </c>
      <c r="E13" s="12" t="s">
        <v>10</v>
      </c>
      <c r="F13" s="13">
        <v>483</v>
      </c>
      <c r="G13" s="13">
        <v>0</v>
      </c>
      <c r="H13" s="13">
        <v>155866.01</v>
      </c>
    </row>
    <row r="14" spans="1:8" x14ac:dyDescent="0.15">
      <c r="A14" s="1">
        <f t="shared" si="0"/>
        <v>39600</v>
      </c>
      <c r="B14" s="11">
        <v>39600</v>
      </c>
      <c r="C14" s="10" t="s">
        <v>8</v>
      </c>
      <c r="D14" s="12" t="s">
        <v>20</v>
      </c>
      <c r="E14" s="12" t="s">
        <v>10</v>
      </c>
      <c r="F14" s="13">
        <v>2500</v>
      </c>
      <c r="G14" s="13">
        <v>0</v>
      </c>
      <c r="H14" s="13">
        <v>153366.01</v>
      </c>
    </row>
    <row r="15" spans="1:8" x14ac:dyDescent="0.15">
      <c r="A15" s="1">
        <f t="shared" si="0"/>
        <v>39600</v>
      </c>
      <c r="B15" s="11">
        <v>39601</v>
      </c>
      <c r="C15" s="10" t="s">
        <v>8</v>
      </c>
      <c r="D15" s="12" t="s">
        <v>21</v>
      </c>
      <c r="E15" s="12" t="s">
        <v>10</v>
      </c>
      <c r="F15" s="13">
        <v>0</v>
      </c>
      <c r="G15" s="13">
        <v>323</v>
      </c>
      <c r="H15" s="13">
        <v>153689.01</v>
      </c>
    </row>
    <row r="16" spans="1:8" x14ac:dyDescent="0.15">
      <c r="A16" s="1">
        <f t="shared" si="0"/>
        <v>39600</v>
      </c>
      <c r="B16" s="11">
        <v>39602</v>
      </c>
      <c r="C16" s="10" t="s">
        <v>8</v>
      </c>
      <c r="D16" s="12" t="s">
        <v>22</v>
      </c>
      <c r="E16" s="12" t="s">
        <v>10</v>
      </c>
      <c r="F16" s="13">
        <v>11</v>
      </c>
      <c r="G16" s="13">
        <v>0</v>
      </c>
      <c r="H16" s="13">
        <v>153678.01</v>
      </c>
    </row>
    <row r="17" spans="1:8" x14ac:dyDescent="0.15">
      <c r="A17" s="1">
        <f t="shared" si="0"/>
        <v>39600</v>
      </c>
      <c r="B17" s="11">
        <v>39602</v>
      </c>
      <c r="C17" s="10" t="s">
        <v>8</v>
      </c>
      <c r="D17" s="12" t="s">
        <v>23</v>
      </c>
      <c r="E17" s="12" t="s">
        <v>10</v>
      </c>
      <c r="F17" s="13">
        <v>0</v>
      </c>
      <c r="G17" s="13">
        <v>5.81</v>
      </c>
      <c r="H17" s="13">
        <v>153683.82</v>
      </c>
    </row>
    <row r="18" spans="1:8" x14ac:dyDescent="0.15">
      <c r="A18" s="1">
        <f t="shared" si="0"/>
        <v>39600</v>
      </c>
      <c r="B18" s="11">
        <v>39604</v>
      </c>
      <c r="C18" s="10" t="s">
        <v>8</v>
      </c>
      <c r="D18" s="12" t="s">
        <v>24</v>
      </c>
      <c r="E18" s="12" t="s">
        <v>10</v>
      </c>
      <c r="F18" s="13">
        <v>581</v>
      </c>
      <c r="G18" s="13">
        <v>0</v>
      </c>
      <c r="H18" s="13">
        <v>153102.82</v>
      </c>
    </row>
    <row r="19" spans="1:8" x14ac:dyDescent="0.15">
      <c r="A19" s="1">
        <f t="shared" si="0"/>
        <v>39600</v>
      </c>
      <c r="B19" s="11">
        <v>39604</v>
      </c>
      <c r="C19" s="10" t="s">
        <v>8</v>
      </c>
      <c r="D19" s="12" t="s">
        <v>25</v>
      </c>
      <c r="E19" s="12" t="s">
        <v>10</v>
      </c>
      <c r="F19" s="13">
        <v>400</v>
      </c>
      <c r="G19" s="13">
        <v>0</v>
      </c>
      <c r="H19" s="13">
        <v>152702.82</v>
      </c>
    </row>
    <row r="20" spans="1:8" x14ac:dyDescent="0.15">
      <c r="A20" s="1">
        <f t="shared" si="0"/>
        <v>39600</v>
      </c>
      <c r="B20" s="11">
        <v>39606</v>
      </c>
      <c r="C20" s="10" t="s">
        <v>8</v>
      </c>
      <c r="D20" s="12" t="s">
        <v>26</v>
      </c>
      <c r="E20" s="12" t="s">
        <v>10</v>
      </c>
      <c r="F20" s="13">
        <v>0</v>
      </c>
      <c r="G20" s="13">
        <v>473</v>
      </c>
      <c r="H20" s="13">
        <v>153175.82</v>
      </c>
    </row>
    <row r="21" spans="1:8" x14ac:dyDescent="0.15">
      <c r="A21" s="1">
        <f t="shared" si="0"/>
        <v>39600</v>
      </c>
      <c r="B21" s="11">
        <v>39606</v>
      </c>
      <c r="C21" s="10" t="s">
        <v>8</v>
      </c>
      <c r="D21" s="12" t="s">
        <v>27</v>
      </c>
      <c r="E21" s="12" t="s">
        <v>10</v>
      </c>
      <c r="F21" s="13">
        <v>11</v>
      </c>
      <c r="G21" s="13">
        <v>0</v>
      </c>
      <c r="H21" s="13">
        <v>153164.82</v>
      </c>
    </row>
    <row r="22" spans="1:8" x14ac:dyDescent="0.15">
      <c r="A22" s="1">
        <f t="shared" si="0"/>
        <v>39600</v>
      </c>
      <c r="B22" s="11">
        <v>39617</v>
      </c>
      <c r="C22" s="10" t="s">
        <v>8</v>
      </c>
      <c r="D22" s="12" t="s">
        <v>9</v>
      </c>
      <c r="E22" s="12" t="s">
        <v>10</v>
      </c>
      <c r="F22" s="13">
        <v>0</v>
      </c>
      <c r="G22" s="13">
        <v>11263</v>
      </c>
      <c r="H22" s="13">
        <v>164427.82</v>
      </c>
    </row>
    <row r="23" spans="1:8" x14ac:dyDescent="0.15">
      <c r="A23" s="1">
        <f t="shared" si="0"/>
        <v>39600</v>
      </c>
      <c r="B23" s="11">
        <v>39624</v>
      </c>
      <c r="C23" s="10" t="s">
        <v>8</v>
      </c>
      <c r="D23" s="12" t="s">
        <v>28</v>
      </c>
      <c r="E23" s="12" t="s">
        <v>10</v>
      </c>
      <c r="F23" s="13">
        <v>400</v>
      </c>
      <c r="G23" s="13">
        <v>0</v>
      </c>
      <c r="H23" s="13">
        <v>164027.82</v>
      </c>
    </row>
    <row r="24" spans="1:8" x14ac:dyDescent="0.15">
      <c r="A24" s="1">
        <f t="shared" si="0"/>
        <v>39630</v>
      </c>
      <c r="B24" s="11">
        <v>39651</v>
      </c>
      <c r="C24" s="10" t="s">
        <v>8</v>
      </c>
      <c r="D24" s="12" t="s">
        <v>29</v>
      </c>
      <c r="E24" s="12" t="s">
        <v>10</v>
      </c>
      <c r="F24" s="13">
        <v>335</v>
      </c>
      <c r="G24" s="13">
        <v>0</v>
      </c>
      <c r="H24" s="13">
        <v>163692.82</v>
      </c>
    </row>
    <row r="25" spans="1:8" x14ac:dyDescent="0.15">
      <c r="A25" s="1">
        <f t="shared" si="0"/>
        <v>39630</v>
      </c>
      <c r="B25" s="11">
        <v>39653</v>
      </c>
      <c r="C25" s="10" t="s">
        <v>8</v>
      </c>
      <c r="D25" s="12" t="s">
        <v>30</v>
      </c>
      <c r="E25" s="12" t="s">
        <v>10</v>
      </c>
      <c r="F25" s="13">
        <v>111</v>
      </c>
      <c r="G25" s="13">
        <v>0</v>
      </c>
      <c r="H25" s="13">
        <v>163581.82</v>
      </c>
    </row>
    <row r="26" spans="1:8" x14ac:dyDescent="0.15">
      <c r="A26" s="1">
        <f t="shared" si="0"/>
        <v>39630</v>
      </c>
      <c r="B26" s="11">
        <v>39653</v>
      </c>
      <c r="C26" s="10" t="s">
        <v>8</v>
      </c>
      <c r="D26" s="12" t="s">
        <v>31</v>
      </c>
      <c r="E26" s="12" t="s">
        <v>10</v>
      </c>
      <c r="F26" s="13">
        <v>333</v>
      </c>
      <c r="G26" s="13">
        <v>0</v>
      </c>
      <c r="H26" s="13">
        <v>163248.82</v>
      </c>
    </row>
    <row r="27" spans="1:8" x14ac:dyDescent="0.15">
      <c r="A27" s="1">
        <f t="shared" si="0"/>
        <v>39630</v>
      </c>
      <c r="B27" s="11">
        <v>39653</v>
      </c>
      <c r="C27" s="10" t="s">
        <v>8</v>
      </c>
      <c r="D27" s="12" t="s">
        <v>32</v>
      </c>
      <c r="E27" s="12" t="s">
        <v>10</v>
      </c>
      <c r="F27" s="13">
        <v>11</v>
      </c>
      <c r="G27" s="13">
        <v>0</v>
      </c>
      <c r="H27" s="13">
        <v>163237.82</v>
      </c>
    </row>
    <row r="28" spans="1:8" x14ac:dyDescent="0.15">
      <c r="A28" s="1">
        <f t="shared" si="0"/>
        <v>39630</v>
      </c>
      <c r="B28" s="11">
        <v>39654</v>
      </c>
      <c r="C28" s="10" t="s">
        <v>8</v>
      </c>
      <c r="D28" s="12" t="s">
        <v>33</v>
      </c>
      <c r="E28" s="12" t="s">
        <v>34</v>
      </c>
      <c r="F28" s="13">
        <v>50865</v>
      </c>
      <c r="G28" s="13">
        <v>0</v>
      </c>
      <c r="H28" s="13">
        <v>112372.82</v>
      </c>
    </row>
    <row r="29" spans="1:8" x14ac:dyDescent="0.15">
      <c r="A29" s="1">
        <f t="shared" si="0"/>
        <v>39630</v>
      </c>
      <c r="B29" s="11">
        <v>39654</v>
      </c>
      <c r="C29" s="10" t="s">
        <v>8</v>
      </c>
      <c r="D29" s="12" t="s">
        <v>35</v>
      </c>
      <c r="E29" s="12" t="s">
        <v>10</v>
      </c>
      <c r="F29" s="13">
        <v>2000</v>
      </c>
      <c r="G29" s="13">
        <v>0</v>
      </c>
      <c r="H29" s="13">
        <v>110372.82</v>
      </c>
    </row>
    <row r="30" spans="1:8" x14ac:dyDescent="0.15">
      <c r="A30" s="1">
        <f t="shared" si="0"/>
        <v>39630</v>
      </c>
      <c r="B30" s="11">
        <v>39655</v>
      </c>
      <c r="C30" s="10" t="s">
        <v>8</v>
      </c>
      <c r="D30" s="12" t="s">
        <v>36</v>
      </c>
      <c r="E30" s="12" t="s">
        <v>10</v>
      </c>
      <c r="F30" s="13">
        <v>11</v>
      </c>
      <c r="G30" s="13">
        <v>0</v>
      </c>
      <c r="H30" s="13">
        <v>110361.82</v>
      </c>
    </row>
    <row r="31" spans="1:8" x14ac:dyDescent="0.15">
      <c r="A31" s="1">
        <f t="shared" si="0"/>
        <v>39661</v>
      </c>
      <c r="B31" s="11">
        <v>39669</v>
      </c>
      <c r="C31" s="10" t="s">
        <v>8</v>
      </c>
      <c r="D31" s="12" t="s">
        <v>37</v>
      </c>
      <c r="E31" s="12" t="s">
        <v>10</v>
      </c>
      <c r="F31" s="13">
        <v>0</v>
      </c>
      <c r="G31" s="13">
        <v>6000</v>
      </c>
      <c r="H31" s="13">
        <v>116361.82</v>
      </c>
    </row>
    <row r="32" spans="1:8" x14ac:dyDescent="0.15">
      <c r="A32" s="1">
        <f t="shared" si="0"/>
        <v>39661</v>
      </c>
      <c r="B32" s="11">
        <v>39671</v>
      </c>
      <c r="C32" s="10" t="s">
        <v>8</v>
      </c>
      <c r="D32" s="12" t="s">
        <v>38</v>
      </c>
      <c r="E32" s="12" t="s">
        <v>10</v>
      </c>
      <c r="F32" s="13">
        <v>8500</v>
      </c>
      <c r="G32" s="13">
        <v>0</v>
      </c>
      <c r="H32" s="13">
        <v>107861.82</v>
      </c>
    </row>
    <row r="33" spans="1:8" x14ac:dyDescent="0.15">
      <c r="A33" s="1">
        <f t="shared" si="0"/>
        <v>39661</v>
      </c>
      <c r="B33" s="11">
        <v>39675</v>
      </c>
      <c r="C33" s="10" t="s">
        <v>8</v>
      </c>
      <c r="D33" s="12" t="s">
        <v>39</v>
      </c>
      <c r="E33" s="12" t="s">
        <v>10</v>
      </c>
      <c r="F33" s="13">
        <v>2500</v>
      </c>
      <c r="G33" s="13">
        <v>0</v>
      </c>
      <c r="H33" s="13">
        <v>105361.82</v>
      </c>
    </row>
    <row r="34" spans="1:8" x14ac:dyDescent="0.15">
      <c r="A34" s="1">
        <f t="shared" si="0"/>
        <v>39692</v>
      </c>
      <c r="B34" s="11">
        <v>39694</v>
      </c>
      <c r="C34" s="10" t="s">
        <v>8</v>
      </c>
      <c r="D34" s="12" t="s">
        <v>40</v>
      </c>
      <c r="E34" s="12" t="s">
        <v>10</v>
      </c>
      <c r="F34" s="13">
        <v>0</v>
      </c>
      <c r="G34" s="13">
        <v>1657</v>
      </c>
      <c r="H34" s="13">
        <v>107018.82</v>
      </c>
    </row>
    <row r="35" spans="1:8" x14ac:dyDescent="0.15">
      <c r="A35" s="1">
        <f t="shared" si="0"/>
        <v>39692</v>
      </c>
      <c r="B35" s="11">
        <v>39696</v>
      </c>
      <c r="C35" s="10" t="s">
        <v>8</v>
      </c>
      <c r="D35" s="12" t="s">
        <v>41</v>
      </c>
      <c r="E35" s="12" t="s">
        <v>10</v>
      </c>
      <c r="F35" s="13">
        <v>1000</v>
      </c>
      <c r="G35" s="13">
        <v>0</v>
      </c>
      <c r="H35" s="13">
        <v>106018.82</v>
      </c>
    </row>
    <row r="36" spans="1:8" x14ac:dyDescent="0.15">
      <c r="A36" s="1">
        <f t="shared" si="0"/>
        <v>39692</v>
      </c>
      <c r="B36" s="11">
        <v>39699</v>
      </c>
      <c r="C36" s="10" t="s">
        <v>8</v>
      </c>
      <c r="D36" s="12" t="s">
        <v>42</v>
      </c>
      <c r="E36" s="12" t="s">
        <v>10</v>
      </c>
      <c r="F36" s="13">
        <v>3000</v>
      </c>
      <c r="G36" s="13">
        <v>0</v>
      </c>
      <c r="H36" s="13">
        <v>103018.82</v>
      </c>
    </row>
    <row r="37" spans="1:8" x14ac:dyDescent="0.15">
      <c r="A37" s="1">
        <f t="shared" si="0"/>
        <v>39692</v>
      </c>
      <c r="B37" s="11">
        <v>39712</v>
      </c>
      <c r="C37" s="10" t="s">
        <v>8</v>
      </c>
      <c r="D37" s="12" t="s">
        <v>43</v>
      </c>
      <c r="E37" s="12" t="s">
        <v>10</v>
      </c>
      <c r="F37" s="13">
        <v>400</v>
      </c>
      <c r="G37" s="13">
        <v>0</v>
      </c>
      <c r="H37" s="13">
        <v>102618.82</v>
      </c>
    </row>
    <row r="38" spans="1:8" x14ac:dyDescent="0.15">
      <c r="A38" s="1">
        <f t="shared" si="0"/>
        <v>39692</v>
      </c>
      <c r="B38" s="11">
        <v>39715</v>
      </c>
      <c r="C38" s="10" t="s">
        <v>8</v>
      </c>
      <c r="D38" s="12" t="s">
        <v>44</v>
      </c>
      <c r="E38" s="12" t="s">
        <v>10</v>
      </c>
      <c r="F38" s="13">
        <v>0</v>
      </c>
      <c r="G38" s="13">
        <v>2000</v>
      </c>
      <c r="H38" s="13">
        <v>104618.82</v>
      </c>
    </row>
    <row r="39" spans="1:8" x14ac:dyDescent="0.15">
      <c r="A39" s="1">
        <f t="shared" si="0"/>
        <v>39692</v>
      </c>
      <c r="B39" s="11">
        <v>39716</v>
      </c>
      <c r="C39" s="10" t="s">
        <v>8</v>
      </c>
      <c r="D39" s="12" t="s">
        <v>45</v>
      </c>
      <c r="E39" s="12" t="s">
        <v>10</v>
      </c>
      <c r="F39" s="13">
        <v>2000</v>
      </c>
      <c r="G39" s="13">
        <v>0</v>
      </c>
      <c r="H39" s="13">
        <v>102618.82</v>
      </c>
    </row>
    <row r="40" spans="1:8" x14ac:dyDescent="0.15">
      <c r="A40" s="1">
        <f t="shared" si="0"/>
        <v>39692</v>
      </c>
      <c r="B40" s="11">
        <v>39718</v>
      </c>
      <c r="C40" s="10" t="s">
        <v>8</v>
      </c>
      <c r="D40" s="12" t="s">
        <v>46</v>
      </c>
      <c r="E40" s="12" t="s">
        <v>10</v>
      </c>
      <c r="F40" s="13">
        <v>431</v>
      </c>
      <c r="G40" s="13">
        <v>0</v>
      </c>
      <c r="H40" s="13">
        <v>102187.82</v>
      </c>
    </row>
    <row r="41" spans="1:8" x14ac:dyDescent="0.15">
      <c r="A41" s="1">
        <f t="shared" si="0"/>
        <v>39692</v>
      </c>
      <c r="B41" s="11">
        <v>39719</v>
      </c>
      <c r="C41" s="10" t="s">
        <v>8</v>
      </c>
      <c r="D41" s="12" t="s">
        <v>47</v>
      </c>
      <c r="E41" s="12" t="s">
        <v>10</v>
      </c>
      <c r="F41" s="13">
        <v>435</v>
      </c>
      <c r="G41" s="13">
        <v>0</v>
      </c>
      <c r="H41" s="13">
        <v>101752.82</v>
      </c>
    </row>
    <row r="42" spans="1:8" x14ac:dyDescent="0.15">
      <c r="A42" s="1">
        <f t="shared" si="0"/>
        <v>39722</v>
      </c>
      <c r="B42" s="11">
        <v>39724</v>
      </c>
      <c r="C42" s="10" t="s">
        <v>8</v>
      </c>
      <c r="D42" s="12" t="s">
        <v>48</v>
      </c>
      <c r="E42" s="12" t="s">
        <v>10</v>
      </c>
      <c r="F42" s="13">
        <v>4000</v>
      </c>
      <c r="G42" s="13">
        <v>0</v>
      </c>
      <c r="H42" s="13">
        <v>97752.82</v>
      </c>
    </row>
    <row r="43" spans="1:8" x14ac:dyDescent="0.15">
      <c r="A43" s="1">
        <f t="shared" si="0"/>
        <v>39722</v>
      </c>
      <c r="B43" s="11">
        <v>39726</v>
      </c>
      <c r="C43" s="10" t="s">
        <v>8</v>
      </c>
      <c r="D43" s="12" t="s">
        <v>49</v>
      </c>
      <c r="E43" s="12" t="s">
        <v>10</v>
      </c>
      <c r="F43" s="13">
        <v>306</v>
      </c>
      <c r="G43" s="13">
        <v>0</v>
      </c>
      <c r="H43" s="13">
        <v>97446.82</v>
      </c>
    </row>
    <row r="44" spans="1:8" x14ac:dyDescent="0.15">
      <c r="A44" s="1">
        <f t="shared" si="0"/>
        <v>39722</v>
      </c>
      <c r="B44" s="11">
        <v>39726</v>
      </c>
      <c r="C44" s="10" t="s">
        <v>8</v>
      </c>
      <c r="D44" s="12" t="s">
        <v>50</v>
      </c>
      <c r="E44" s="12" t="s">
        <v>10</v>
      </c>
      <c r="F44" s="13">
        <v>306</v>
      </c>
      <c r="G44" s="13">
        <v>0</v>
      </c>
      <c r="H44" s="13">
        <v>97140.82</v>
      </c>
    </row>
    <row r="45" spans="1:8" x14ac:dyDescent="0.15">
      <c r="A45" s="1">
        <f t="shared" si="0"/>
        <v>39722</v>
      </c>
      <c r="B45" s="11">
        <v>39729</v>
      </c>
      <c r="C45" s="10" t="s">
        <v>8</v>
      </c>
      <c r="D45" s="12" t="s">
        <v>51</v>
      </c>
      <c r="E45" s="12" t="s">
        <v>10</v>
      </c>
      <c r="F45" s="13">
        <v>464.82</v>
      </c>
      <c r="G45" s="13">
        <v>0</v>
      </c>
      <c r="H45" s="13">
        <v>96676</v>
      </c>
    </row>
    <row r="46" spans="1:8" x14ac:dyDescent="0.15">
      <c r="A46" s="1">
        <f t="shared" si="0"/>
        <v>39722</v>
      </c>
      <c r="B46" s="11">
        <v>39739</v>
      </c>
      <c r="C46" s="10" t="s">
        <v>8</v>
      </c>
      <c r="D46" s="12" t="s">
        <v>52</v>
      </c>
      <c r="E46" s="12" t="s">
        <v>10</v>
      </c>
      <c r="F46" s="13">
        <v>400</v>
      </c>
      <c r="G46" s="13">
        <v>0</v>
      </c>
      <c r="H46" s="13">
        <v>96276</v>
      </c>
    </row>
    <row r="47" spans="1:8" x14ac:dyDescent="0.15">
      <c r="A47" s="1">
        <f t="shared" si="0"/>
        <v>39753</v>
      </c>
      <c r="B47" s="11">
        <v>39758</v>
      </c>
      <c r="C47" s="10" t="s">
        <v>8</v>
      </c>
      <c r="D47" s="12" t="s">
        <v>53</v>
      </c>
      <c r="E47" s="12" t="s">
        <v>10</v>
      </c>
      <c r="F47" s="13">
        <v>0</v>
      </c>
      <c r="G47" s="13">
        <v>405</v>
      </c>
      <c r="H47" s="13">
        <v>96681</v>
      </c>
    </row>
    <row r="48" spans="1:8" x14ac:dyDescent="0.15">
      <c r="A48" s="1">
        <f t="shared" si="0"/>
        <v>39753</v>
      </c>
      <c r="B48" s="11">
        <v>39762</v>
      </c>
      <c r="C48" s="10" t="s">
        <v>8</v>
      </c>
      <c r="D48" s="12" t="s">
        <v>54</v>
      </c>
      <c r="E48" s="12" t="s">
        <v>10</v>
      </c>
      <c r="F48" s="13">
        <v>225</v>
      </c>
      <c r="G48" s="13">
        <v>0</v>
      </c>
      <c r="H48" s="13">
        <v>96456</v>
      </c>
    </row>
    <row r="49" spans="1:8" x14ac:dyDescent="0.15">
      <c r="A49" s="1">
        <f t="shared" si="0"/>
        <v>39753</v>
      </c>
      <c r="B49" s="11">
        <v>39774</v>
      </c>
      <c r="C49" s="10" t="s">
        <v>8</v>
      </c>
      <c r="D49" s="12" t="s">
        <v>55</v>
      </c>
      <c r="E49" s="12" t="s">
        <v>10</v>
      </c>
      <c r="F49" s="13">
        <v>111</v>
      </c>
      <c r="G49" s="13">
        <v>0</v>
      </c>
      <c r="H49" s="13">
        <v>96345</v>
      </c>
    </row>
    <row r="50" spans="1:8" x14ac:dyDescent="0.15">
      <c r="A50" s="1">
        <f t="shared" si="0"/>
        <v>39753</v>
      </c>
      <c r="B50" s="11">
        <v>39777</v>
      </c>
      <c r="C50" s="10" t="s">
        <v>8</v>
      </c>
      <c r="D50" s="12" t="s">
        <v>56</v>
      </c>
      <c r="E50" s="12" t="s">
        <v>10</v>
      </c>
      <c r="F50" s="13">
        <v>431</v>
      </c>
      <c r="G50" s="13">
        <v>0</v>
      </c>
      <c r="H50" s="13">
        <v>95914</v>
      </c>
    </row>
    <row r="51" spans="1:8" x14ac:dyDescent="0.15">
      <c r="A51" s="1">
        <f t="shared" si="0"/>
        <v>39753</v>
      </c>
      <c r="B51" s="11">
        <v>39779</v>
      </c>
      <c r="C51" s="10" t="s">
        <v>8</v>
      </c>
      <c r="D51" s="12" t="s">
        <v>57</v>
      </c>
      <c r="E51" s="12" t="s">
        <v>10</v>
      </c>
      <c r="F51" s="13">
        <v>7.76</v>
      </c>
      <c r="G51" s="13">
        <v>0</v>
      </c>
      <c r="H51" s="13">
        <v>95906.240000000005</v>
      </c>
    </row>
    <row r="52" spans="1:8" x14ac:dyDescent="0.15">
      <c r="A52" s="1">
        <f t="shared" si="0"/>
        <v>39753</v>
      </c>
      <c r="B52" s="11">
        <v>39779</v>
      </c>
      <c r="C52" s="10" t="s">
        <v>8</v>
      </c>
      <c r="D52" s="12" t="s">
        <v>58</v>
      </c>
      <c r="E52" s="12" t="s">
        <v>10</v>
      </c>
      <c r="F52" s="13">
        <v>7.83</v>
      </c>
      <c r="G52" s="13">
        <v>0</v>
      </c>
      <c r="H52" s="13">
        <v>95898.41</v>
      </c>
    </row>
    <row r="53" spans="1:8" x14ac:dyDescent="0.15">
      <c r="A53" s="1">
        <f t="shared" si="0"/>
        <v>39753</v>
      </c>
      <c r="B53" s="11">
        <v>39779</v>
      </c>
      <c r="C53" s="10" t="s">
        <v>8</v>
      </c>
      <c r="D53" s="12" t="s">
        <v>59</v>
      </c>
      <c r="E53" s="12" t="s">
        <v>10</v>
      </c>
      <c r="F53" s="13">
        <v>11</v>
      </c>
      <c r="G53" s="13">
        <v>0</v>
      </c>
      <c r="H53" s="13">
        <v>95887.41</v>
      </c>
    </row>
    <row r="54" spans="1:8" x14ac:dyDescent="0.15">
      <c r="A54" s="1">
        <f t="shared" si="0"/>
        <v>39783</v>
      </c>
      <c r="B54" s="11">
        <v>39791</v>
      </c>
      <c r="C54" s="10" t="s">
        <v>8</v>
      </c>
      <c r="D54" s="12" t="s">
        <v>60</v>
      </c>
      <c r="E54" s="12" t="s">
        <v>10</v>
      </c>
      <c r="F54" s="13">
        <v>5.51</v>
      </c>
      <c r="G54" s="13">
        <v>0</v>
      </c>
      <c r="H54" s="13">
        <v>95881.9</v>
      </c>
    </row>
    <row r="55" spans="1:8" x14ac:dyDescent="0.15">
      <c r="A55" s="1">
        <f t="shared" si="0"/>
        <v>39783</v>
      </c>
      <c r="B55" s="11">
        <v>39791</v>
      </c>
      <c r="C55" s="10" t="s">
        <v>8</v>
      </c>
      <c r="D55" s="12" t="s">
        <v>60</v>
      </c>
      <c r="E55" s="12" t="s">
        <v>10</v>
      </c>
      <c r="F55" s="13">
        <v>5.51</v>
      </c>
      <c r="G55" s="13">
        <v>0</v>
      </c>
      <c r="H55" s="13">
        <v>95876.39</v>
      </c>
    </row>
    <row r="56" spans="1:8" x14ac:dyDescent="0.15">
      <c r="A56" s="1">
        <f t="shared" si="0"/>
        <v>39783</v>
      </c>
      <c r="B56" s="11">
        <v>39797</v>
      </c>
      <c r="C56" s="10" t="s">
        <v>8</v>
      </c>
      <c r="D56" s="12" t="s">
        <v>61</v>
      </c>
      <c r="E56" s="12" t="s">
        <v>10</v>
      </c>
      <c r="F56" s="13">
        <v>459</v>
      </c>
      <c r="G56" s="13">
        <v>0</v>
      </c>
      <c r="H56" s="13">
        <v>95417.39</v>
      </c>
    </row>
    <row r="57" spans="1:8" x14ac:dyDescent="0.15">
      <c r="A57" s="1">
        <f t="shared" si="0"/>
        <v>39783</v>
      </c>
      <c r="B57" s="11">
        <v>39799</v>
      </c>
      <c r="C57" s="10" t="s">
        <v>8</v>
      </c>
      <c r="D57" s="12" t="s">
        <v>62</v>
      </c>
      <c r="E57" s="12" t="s">
        <v>10</v>
      </c>
      <c r="F57" s="13">
        <v>11</v>
      </c>
      <c r="G57" s="13">
        <v>0</v>
      </c>
      <c r="H57" s="13">
        <v>95406.39</v>
      </c>
    </row>
    <row r="58" spans="1:8" x14ac:dyDescent="0.15">
      <c r="A58" s="1">
        <f t="shared" si="0"/>
        <v>39783</v>
      </c>
      <c r="B58" s="11">
        <v>39811</v>
      </c>
      <c r="C58" s="10" t="s">
        <v>8</v>
      </c>
      <c r="D58" s="12" t="s">
        <v>63</v>
      </c>
      <c r="E58" s="12" t="s">
        <v>64</v>
      </c>
      <c r="F58" s="13">
        <v>50169</v>
      </c>
      <c r="G58" s="13">
        <v>0</v>
      </c>
      <c r="H58" s="13">
        <v>45237.39</v>
      </c>
    </row>
    <row r="59" spans="1:8" x14ac:dyDescent="0.15">
      <c r="A59" s="1">
        <f t="shared" si="0"/>
        <v>39783</v>
      </c>
      <c r="B59" s="11">
        <v>39812</v>
      </c>
      <c r="C59" s="10" t="s">
        <v>8</v>
      </c>
      <c r="D59" s="12" t="s">
        <v>65</v>
      </c>
      <c r="E59" s="12" t="s">
        <v>10</v>
      </c>
      <c r="F59" s="13">
        <v>1400</v>
      </c>
      <c r="G59" s="13">
        <v>0</v>
      </c>
      <c r="H59" s="13">
        <v>43837.39</v>
      </c>
    </row>
    <row r="60" spans="1:8" x14ac:dyDescent="0.15">
      <c r="A60" s="1">
        <f t="shared" si="0"/>
        <v>39814</v>
      </c>
      <c r="B60" s="11">
        <v>39822</v>
      </c>
      <c r="C60" s="10" t="s">
        <v>8</v>
      </c>
      <c r="D60" s="12" t="s">
        <v>66</v>
      </c>
      <c r="E60" s="12" t="s">
        <v>10</v>
      </c>
      <c r="F60" s="13">
        <v>267.60000000000002</v>
      </c>
      <c r="G60" s="13">
        <v>0</v>
      </c>
      <c r="H60" s="13">
        <v>43569.79</v>
      </c>
    </row>
    <row r="61" spans="1:8" x14ac:dyDescent="0.15">
      <c r="A61" s="1">
        <f t="shared" si="0"/>
        <v>39814</v>
      </c>
      <c r="B61" s="11">
        <v>39825</v>
      </c>
      <c r="C61" s="10" t="s">
        <v>8</v>
      </c>
      <c r="D61" s="12" t="s">
        <v>67</v>
      </c>
      <c r="E61" s="12" t="s">
        <v>10</v>
      </c>
      <c r="F61" s="13">
        <v>2500</v>
      </c>
      <c r="G61" s="13">
        <v>0</v>
      </c>
      <c r="H61" s="13">
        <v>41069.79</v>
      </c>
    </row>
    <row r="62" spans="1:8" x14ac:dyDescent="0.15">
      <c r="A62" s="1">
        <f t="shared" si="0"/>
        <v>39814</v>
      </c>
      <c r="B62" s="11">
        <v>39829</v>
      </c>
      <c r="C62" s="10" t="s">
        <v>8</v>
      </c>
      <c r="D62" s="12" t="s">
        <v>68</v>
      </c>
      <c r="E62" s="12" t="s">
        <v>10</v>
      </c>
      <c r="F62" s="13">
        <v>1000</v>
      </c>
      <c r="G62" s="13">
        <v>0</v>
      </c>
      <c r="H62" s="13">
        <v>40069.79</v>
      </c>
    </row>
    <row r="63" spans="1:8" x14ac:dyDescent="0.15">
      <c r="A63" s="1">
        <f t="shared" si="0"/>
        <v>39814</v>
      </c>
      <c r="B63" s="11">
        <v>39837</v>
      </c>
      <c r="C63" s="10" t="s">
        <v>8</v>
      </c>
      <c r="D63" s="12" t="s">
        <v>69</v>
      </c>
      <c r="E63" s="12" t="s">
        <v>10</v>
      </c>
      <c r="F63" s="13">
        <v>1500</v>
      </c>
      <c r="G63" s="13">
        <v>0</v>
      </c>
      <c r="H63" s="13">
        <v>38569.79</v>
      </c>
    </row>
    <row r="64" spans="1:8" x14ac:dyDescent="0.15">
      <c r="A64" s="1">
        <f t="shared" si="0"/>
        <v>39814</v>
      </c>
      <c r="B64" s="11">
        <v>39839</v>
      </c>
      <c r="C64" s="10" t="s">
        <v>8</v>
      </c>
      <c r="D64" s="12" t="s">
        <v>70</v>
      </c>
      <c r="E64" s="12" t="s">
        <v>10</v>
      </c>
      <c r="F64" s="13">
        <v>1515</v>
      </c>
      <c r="G64" s="13">
        <v>0</v>
      </c>
      <c r="H64" s="13">
        <v>37054.79</v>
      </c>
    </row>
    <row r="65" spans="1:8" x14ac:dyDescent="0.15">
      <c r="A65" s="1">
        <f t="shared" si="0"/>
        <v>39814</v>
      </c>
      <c r="B65" s="11">
        <v>39841</v>
      </c>
      <c r="C65" s="10" t="s">
        <v>8</v>
      </c>
      <c r="D65" s="12" t="s">
        <v>71</v>
      </c>
      <c r="E65" s="12" t="s">
        <v>10</v>
      </c>
      <c r="F65" s="13">
        <v>11</v>
      </c>
      <c r="G65" s="13">
        <v>0</v>
      </c>
      <c r="H65" s="13">
        <v>37043.79</v>
      </c>
    </row>
    <row r="66" spans="1:8" x14ac:dyDescent="0.15">
      <c r="A66" s="1">
        <f t="shared" ref="A66:A129" si="1">DATE(YEAR(B66),MONTH(B66),1)</f>
        <v>39814</v>
      </c>
      <c r="B66" s="11">
        <v>39843</v>
      </c>
      <c r="C66" s="10" t="s">
        <v>8</v>
      </c>
      <c r="D66" s="12" t="s">
        <v>72</v>
      </c>
      <c r="E66" s="12" t="s">
        <v>10</v>
      </c>
      <c r="F66" s="13">
        <v>7.29</v>
      </c>
      <c r="G66" s="13">
        <v>0</v>
      </c>
      <c r="H66" s="13">
        <v>37036.5</v>
      </c>
    </row>
    <row r="67" spans="1:8" x14ac:dyDescent="0.15">
      <c r="A67" s="1">
        <f t="shared" si="1"/>
        <v>39845</v>
      </c>
      <c r="B67" s="11">
        <v>39846</v>
      </c>
      <c r="C67" s="10" t="s">
        <v>8</v>
      </c>
      <c r="D67" s="12" t="s">
        <v>73</v>
      </c>
      <c r="E67" s="12" t="s">
        <v>10</v>
      </c>
      <c r="F67" s="13">
        <v>0</v>
      </c>
      <c r="G67" s="13">
        <v>1475</v>
      </c>
      <c r="H67" s="13">
        <v>38511.5</v>
      </c>
    </row>
    <row r="68" spans="1:8" x14ac:dyDescent="0.15">
      <c r="A68" s="1">
        <f t="shared" si="1"/>
        <v>39845</v>
      </c>
      <c r="B68" s="11">
        <v>39849</v>
      </c>
      <c r="C68" s="10" t="s">
        <v>8</v>
      </c>
      <c r="D68" s="12" t="s">
        <v>74</v>
      </c>
      <c r="E68" s="12" t="s">
        <v>10</v>
      </c>
      <c r="F68" s="13">
        <v>4000</v>
      </c>
      <c r="G68" s="13">
        <v>0</v>
      </c>
      <c r="H68" s="13">
        <v>34511.5</v>
      </c>
    </row>
    <row r="69" spans="1:8" x14ac:dyDescent="0.15">
      <c r="A69" s="1">
        <f t="shared" si="1"/>
        <v>39845</v>
      </c>
      <c r="B69" s="11">
        <v>39851</v>
      </c>
      <c r="C69" s="10" t="s">
        <v>8</v>
      </c>
      <c r="D69" s="12" t="s">
        <v>75</v>
      </c>
      <c r="E69" s="12" t="s">
        <v>10</v>
      </c>
      <c r="F69" s="13">
        <v>2000</v>
      </c>
      <c r="G69" s="13">
        <v>0</v>
      </c>
      <c r="H69" s="13">
        <v>32511.5</v>
      </c>
    </row>
    <row r="70" spans="1:8" x14ac:dyDescent="0.15">
      <c r="A70" s="1">
        <f t="shared" si="1"/>
        <v>39845</v>
      </c>
      <c r="B70" s="11">
        <v>39854</v>
      </c>
      <c r="C70" s="10" t="s">
        <v>8</v>
      </c>
      <c r="D70" s="12" t="s">
        <v>76</v>
      </c>
      <c r="E70" s="12" t="s">
        <v>10</v>
      </c>
      <c r="F70" s="13">
        <v>1000</v>
      </c>
      <c r="G70" s="13">
        <v>0</v>
      </c>
      <c r="H70" s="13">
        <v>31511.5</v>
      </c>
    </row>
    <row r="71" spans="1:8" x14ac:dyDescent="0.15">
      <c r="A71" s="1">
        <f t="shared" si="1"/>
        <v>39845</v>
      </c>
      <c r="B71" s="11">
        <v>39855</v>
      </c>
      <c r="C71" s="10" t="s">
        <v>8</v>
      </c>
      <c r="D71" s="12" t="s">
        <v>77</v>
      </c>
      <c r="E71" s="12" t="s">
        <v>10</v>
      </c>
      <c r="F71" s="13">
        <v>1000</v>
      </c>
      <c r="G71" s="13">
        <v>0</v>
      </c>
      <c r="H71" s="13">
        <v>30511.5</v>
      </c>
    </row>
    <row r="72" spans="1:8" x14ac:dyDescent="0.15">
      <c r="A72" s="1">
        <f t="shared" si="1"/>
        <v>39845</v>
      </c>
      <c r="B72" s="11">
        <v>39863</v>
      </c>
      <c r="C72" s="10" t="s">
        <v>8</v>
      </c>
      <c r="D72" s="12" t="s">
        <v>78</v>
      </c>
      <c r="E72" s="12" t="s">
        <v>10</v>
      </c>
      <c r="F72" s="13">
        <v>400</v>
      </c>
      <c r="G72" s="13">
        <v>0</v>
      </c>
      <c r="H72" s="13">
        <v>30111.5</v>
      </c>
    </row>
    <row r="73" spans="1:8" x14ac:dyDescent="0.15">
      <c r="A73" s="1">
        <f t="shared" si="1"/>
        <v>39873</v>
      </c>
      <c r="B73" s="11">
        <v>39876</v>
      </c>
      <c r="C73" s="10" t="s">
        <v>8</v>
      </c>
      <c r="D73" s="12" t="s">
        <v>79</v>
      </c>
      <c r="E73" s="12" t="s">
        <v>10</v>
      </c>
      <c r="F73" s="13">
        <v>0</v>
      </c>
      <c r="G73" s="13">
        <v>1181</v>
      </c>
      <c r="H73" s="13">
        <v>31292.5</v>
      </c>
    </row>
    <row r="74" spans="1:8" x14ac:dyDescent="0.15">
      <c r="A74" s="1">
        <f t="shared" si="1"/>
        <v>39873</v>
      </c>
      <c r="B74" s="11">
        <v>39876</v>
      </c>
      <c r="C74" s="10" t="s">
        <v>8</v>
      </c>
      <c r="D74" s="12" t="s">
        <v>80</v>
      </c>
      <c r="E74" s="12" t="s">
        <v>10</v>
      </c>
      <c r="F74" s="13">
        <v>4000</v>
      </c>
      <c r="G74" s="13">
        <v>0</v>
      </c>
      <c r="H74" s="13">
        <v>27292.5</v>
      </c>
    </row>
    <row r="75" spans="1:8" x14ac:dyDescent="0.15">
      <c r="A75" s="1">
        <f t="shared" si="1"/>
        <v>39873</v>
      </c>
      <c r="B75" s="11">
        <v>39878</v>
      </c>
      <c r="C75" s="10" t="s">
        <v>8</v>
      </c>
      <c r="D75" s="12" t="s">
        <v>44</v>
      </c>
      <c r="E75" s="12" t="s">
        <v>10</v>
      </c>
      <c r="F75" s="13">
        <v>0</v>
      </c>
      <c r="G75" s="13">
        <v>1700</v>
      </c>
      <c r="H75" s="13">
        <v>28992.5</v>
      </c>
    </row>
    <row r="76" spans="1:8" x14ac:dyDescent="0.15">
      <c r="A76" s="1">
        <f t="shared" si="1"/>
        <v>39873</v>
      </c>
      <c r="B76" s="11">
        <v>39882</v>
      </c>
      <c r="C76" s="10" t="s">
        <v>8</v>
      </c>
      <c r="D76" s="12" t="s">
        <v>81</v>
      </c>
      <c r="E76" s="12" t="s">
        <v>10</v>
      </c>
      <c r="F76" s="13">
        <v>900</v>
      </c>
      <c r="G76" s="13">
        <v>0</v>
      </c>
      <c r="H76" s="13">
        <v>28092.5</v>
      </c>
    </row>
    <row r="77" spans="1:8" x14ac:dyDescent="0.15">
      <c r="A77" s="1">
        <f t="shared" si="1"/>
        <v>39873</v>
      </c>
      <c r="B77" s="11">
        <v>39885</v>
      </c>
      <c r="C77" s="10" t="s">
        <v>8</v>
      </c>
      <c r="D77" s="12" t="s">
        <v>82</v>
      </c>
      <c r="E77" s="12" t="s">
        <v>10</v>
      </c>
      <c r="F77" s="13">
        <v>333.62</v>
      </c>
      <c r="G77" s="13">
        <v>0</v>
      </c>
      <c r="H77" s="13">
        <v>27758.880000000001</v>
      </c>
    </row>
    <row r="78" spans="1:8" x14ac:dyDescent="0.15">
      <c r="A78" s="1">
        <f t="shared" si="1"/>
        <v>39873</v>
      </c>
      <c r="B78" s="11">
        <v>39898</v>
      </c>
      <c r="C78" s="10" t="s">
        <v>8</v>
      </c>
      <c r="D78" s="12" t="s">
        <v>83</v>
      </c>
      <c r="E78" s="12" t="s">
        <v>10</v>
      </c>
      <c r="F78" s="13">
        <v>1200</v>
      </c>
      <c r="G78" s="13">
        <v>0</v>
      </c>
      <c r="H78" s="13">
        <v>26558.880000000001</v>
      </c>
    </row>
    <row r="79" spans="1:8" x14ac:dyDescent="0.15">
      <c r="A79" s="1">
        <f t="shared" si="1"/>
        <v>39904</v>
      </c>
      <c r="B79" s="14">
        <v>39908</v>
      </c>
      <c r="C79" s="10" t="s">
        <v>8</v>
      </c>
      <c r="D79" s="12" t="s">
        <v>84</v>
      </c>
      <c r="E79" s="15" t="s">
        <v>10</v>
      </c>
      <c r="F79" s="16">
        <v>4500</v>
      </c>
      <c r="G79" s="16">
        <v>0</v>
      </c>
      <c r="H79" s="16">
        <v>22058.880000000001</v>
      </c>
    </row>
    <row r="80" spans="1:8" x14ac:dyDescent="0.15">
      <c r="A80" s="1">
        <f t="shared" si="1"/>
        <v>39904</v>
      </c>
      <c r="B80" s="14">
        <v>39910</v>
      </c>
      <c r="C80" s="10" t="s">
        <v>8</v>
      </c>
      <c r="D80" s="12" t="s">
        <v>85</v>
      </c>
      <c r="E80" s="15" t="s">
        <v>10</v>
      </c>
      <c r="F80" s="16">
        <v>450</v>
      </c>
      <c r="G80" s="16">
        <v>0</v>
      </c>
      <c r="H80" s="16">
        <v>21608.880000000001</v>
      </c>
    </row>
    <row r="81" spans="1:8" x14ac:dyDescent="0.15">
      <c r="A81" s="1">
        <f t="shared" si="1"/>
        <v>39904</v>
      </c>
      <c r="B81" s="14">
        <v>39910</v>
      </c>
      <c r="C81" s="10" t="s">
        <v>8</v>
      </c>
      <c r="D81" s="12" t="s">
        <v>86</v>
      </c>
      <c r="E81" s="15" t="s">
        <v>10</v>
      </c>
      <c r="F81" s="16">
        <v>407</v>
      </c>
      <c r="G81" s="16">
        <v>0</v>
      </c>
      <c r="H81" s="16">
        <v>21201.88</v>
      </c>
    </row>
    <row r="82" spans="1:8" x14ac:dyDescent="0.15">
      <c r="A82" s="1">
        <f t="shared" si="1"/>
        <v>39904</v>
      </c>
      <c r="B82" s="14">
        <v>39912</v>
      </c>
      <c r="C82" s="10" t="s">
        <v>8</v>
      </c>
      <c r="D82" s="12" t="s">
        <v>87</v>
      </c>
      <c r="E82" s="15" t="s">
        <v>10</v>
      </c>
      <c r="F82" s="16">
        <v>11</v>
      </c>
      <c r="G82" s="16">
        <v>0</v>
      </c>
      <c r="H82" s="16">
        <v>21190.880000000001</v>
      </c>
    </row>
    <row r="83" spans="1:8" x14ac:dyDescent="0.15">
      <c r="A83" s="1">
        <f t="shared" si="1"/>
        <v>39904</v>
      </c>
      <c r="B83" s="14">
        <v>39916</v>
      </c>
      <c r="C83" s="10" t="s">
        <v>8</v>
      </c>
      <c r="D83" s="12" t="s">
        <v>88</v>
      </c>
      <c r="E83" s="15" t="s">
        <v>10</v>
      </c>
      <c r="F83" s="16">
        <v>1200</v>
      </c>
      <c r="G83" s="16">
        <v>0</v>
      </c>
      <c r="H83" s="16">
        <v>19990.88</v>
      </c>
    </row>
    <row r="84" spans="1:8" x14ac:dyDescent="0.15">
      <c r="A84" s="1">
        <f t="shared" si="1"/>
        <v>39904</v>
      </c>
      <c r="B84" s="14">
        <v>39922</v>
      </c>
      <c r="C84" s="10" t="s">
        <v>8</v>
      </c>
      <c r="D84" s="12" t="s">
        <v>89</v>
      </c>
      <c r="E84" s="15" t="s">
        <v>10</v>
      </c>
      <c r="F84" s="16">
        <v>200</v>
      </c>
      <c r="G84" s="16">
        <v>0</v>
      </c>
      <c r="H84" s="16">
        <v>19790.88</v>
      </c>
    </row>
    <row r="85" spans="1:8" x14ac:dyDescent="0.15">
      <c r="A85" s="1">
        <f t="shared" si="1"/>
        <v>39904</v>
      </c>
      <c r="B85" s="14">
        <v>39928</v>
      </c>
      <c r="C85" s="10" t="s">
        <v>8</v>
      </c>
      <c r="D85" s="12" t="s">
        <v>44</v>
      </c>
      <c r="E85" s="15" t="s">
        <v>10</v>
      </c>
      <c r="F85" s="16">
        <v>0</v>
      </c>
      <c r="G85" s="16">
        <v>21000</v>
      </c>
      <c r="H85" s="16">
        <v>40790.879999999997</v>
      </c>
    </row>
    <row r="86" spans="1:8" x14ac:dyDescent="0.15">
      <c r="A86" s="1">
        <f t="shared" si="1"/>
        <v>39904</v>
      </c>
      <c r="B86" s="14">
        <v>39931</v>
      </c>
      <c r="C86" s="10" t="s">
        <v>8</v>
      </c>
      <c r="D86" s="12" t="s">
        <v>90</v>
      </c>
      <c r="E86" s="15" t="s">
        <v>10</v>
      </c>
      <c r="F86" s="16">
        <v>20000</v>
      </c>
      <c r="G86" s="16">
        <v>0</v>
      </c>
      <c r="H86" s="16">
        <v>20790.88</v>
      </c>
    </row>
    <row r="87" spans="1:8" x14ac:dyDescent="0.15">
      <c r="A87" s="1">
        <f t="shared" si="1"/>
        <v>39904</v>
      </c>
      <c r="B87" s="14">
        <v>39931</v>
      </c>
      <c r="C87" s="10" t="s">
        <v>8</v>
      </c>
      <c r="D87" s="12" t="s">
        <v>91</v>
      </c>
      <c r="E87" s="15" t="s">
        <v>10</v>
      </c>
      <c r="F87" s="16">
        <v>1000</v>
      </c>
      <c r="G87" s="16">
        <v>0</v>
      </c>
      <c r="H87" s="16">
        <v>19790.88</v>
      </c>
    </row>
    <row r="88" spans="1:8" x14ac:dyDescent="0.15">
      <c r="A88" s="1">
        <f t="shared" si="1"/>
        <v>39934</v>
      </c>
      <c r="B88" s="14">
        <v>39934</v>
      </c>
      <c r="C88" s="10" t="s">
        <v>8</v>
      </c>
      <c r="D88" s="12" t="s">
        <v>92</v>
      </c>
      <c r="E88" s="15" t="s">
        <v>10</v>
      </c>
      <c r="F88" s="16">
        <v>383</v>
      </c>
      <c r="G88" s="16">
        <v>0</v>
      </c>
      <c r="H88" s="16">
        <v>19407.88</v>
      </c>
    </row>
    <row r="89" spans="1:8" x14ac:dyDescent="0.15">
      <c r="A89" s="1">
        <f t="shared" si="1"/>
        <v>39934</v>
      </c>
      <c r="B89" s="14">
        <v>39937</v>
      </c>
      <c r="C89" s="10" t="s">
        <v>8</v>
      </c>
      <c r="D89" s="12" t="s">
        <v>93</v>
      </c>
      <c r="E89" s="15" t="s">
        <v>10</v>
      </c>
      <c r="F89" s="16">
        <v>0</v>
      </c>
      <c r="G89" s="16">
        <v>357</v>
      </c>
      <c r="H89" s="16">
        <v>19764.88</v>
      </c>
    </row>
    <row r="90" spans="1:8" x14ac:dyDescent="0.15">
      <c r="A90" s="1">
        <f t="shared" si="1"/>
        <v>39934</v>
      </c>
      <c r="B90" s="14">
        <v>39937</v>
      </c>
      <c r="C90" s="10" t="s">
        <v>8</v>
      </c>
      <c r="D90" s="12" t="s">
        <v>94</v>
      </c>
      <c r="E90" s="15" t="s">
        <v>10</v>
      </c>
      <c r="F90" s="16">
        <v>11</v>
      </c>
      <c r="G90" s="16">
        <v>0</v>
      </c>
      <c r="H90" s="16">
        <v>19753.88</v>
      </c>
    </row>
    <row r="91" spans="1:8" x14ac:dyDescent="0.15">
      <c r="A91" s="1">
        <f t="shared" si="1"/>
        <v>39934</v>
      </c>
      <c r="B91" s="14">
        <v>39950</v>
      </c>
      <c r="C91" s="10" t="s">
        <v>8</v>
      </c>
      <c r="D91" s="12" t="s">
        <v>95</v>
      </c>
      <c r="E91" s="15" t="s">
        <v>10</v>
      </c>
      <c r="F91" s="16">
        <v>400</v>
      </c>
      <c r="G91" s="16">
        <v>0</v>
      </c>
      <c r="H91" s="16">
        <v>19353.88</v>
      </c>
    </row>
    <row r="92" spans="1:8" x14ac:dyDescent="0.15">
      <c r="A92" s="1">
        <f t="shared" si="1"/>
        <v>39934</v>
      </c>
      <c r="B92" s="14">
        <v>39953</v>
      </c>
      <c r="C92" s="10" t="s">
        <v>8</v>
      </c>
      <c r="D92" s="12" t="s">
        <v>96</v>
      </c>
      <c r="E92" s="15" t="s">
        <v>10</v>
      </c>
      <c r="F92" s="16">
        <v>1545</v>
      </c>
      <c r="G92" s="16">
        <v>0</v>
      </c>
      <c r="H92" s="16">
        <v>17808.88</v>
      </c>
    </row>
    <row r="93" spans="1:8" x14ac:dyDescent="0.15">
      <c r="A93" s="1">
        <f t="shared" si="1"/>
        <v>39934</v>
      </c>
      <c r="B93" s="14">
        <v>39954</v>
      </c>
      <c r="C93" s="10" t="s">
        <v>8</v>
      </c>
      <c r="D93" s="12" t="s">
        <v>97</v>
      </c>
      <c r="E93" s="15" t="s">
        <v>10</v>
      </c>
      <c r="F93" s="16">
        <v>11</v>
      </c>
      <c r="G93" s="16">
        <v>0</v>
      </c>
      <c r="H93" s="16">
        <v>17797.88</v>
      </c>
    </row>
    <row r="94" spans="1:8" x14ac:dyDescent="0.15">
      <c r="A94" s="1">
        <f t="shared" si="1"/>
        <v>39934</v>
      </c>
      <c r="B94" s="14">
        <v>39954</v>
      </c>
      <c r="C94" s="10" t="s">
        <v>8</v>
      </c>
      <c r="D94" s="12" t="s">
        <v>98</v>
      </c>
      <c r="E94" s="15" t="s">
        <v>10</v>
      </c>
      <c r="F94" s="16">
        <v>0</v>
      </c>
      <c r="G94" s="16">
        <v>333</v>
      </c>
      <c r="H94" s="16">
        <v>18130.88</v>
      </c>
    </row>
    <row r="95" spans="1:8" x14ac:dyDescent="0.15">
      <c r="A95" s="1">
        <f t="shared" si="1"/>
        <v>40026</v>
      </c>
      <c r="B95" s="14">
        <v>40033</v>
      </c>
      <c r="C95" s="10" t="s">
        <v>8</v>
      </c>
      <c r="D95" s="12" t="s">
        <v>99</v>
      </c>
      <c r="E95" s="15" t="s">
        <v>100</v>
      </c>
      <c r="F95" s="16">
        <v>3</v>
      </c>
      <c r="G95" s="16">
        <v>0</v>
      </c>
      <c r="H95" s="16">
        <v>18127.88</v>
      </c>
    </row>
    <row r="96" spans="1:8" x14ac:dyDescent="0.15">
      <c r="A96" s="1">
        <f t="shared" si="1"/>
        <v>40026</v>
      </c>
      <c r="B96" s="14">
        <v>40038</v>
      </c>
      <c r="C96" s="10" t="s">
        <v>8</v>
      </c>
      <c r="D96" s="12" t="s">
        <v>101</v>
      </c>
      <c r="E96" s="15" t="s">
        <v>10</v>
      </c>
      <c r="F96" s="16">
        <v>3961</v>
      </c>
      <c r="G96" s="16">
        <v>0</v>
      </c>
      <c r="H96" s="16">
        <v>14166.88</v>
      </c>
    </row>
    <row r="97" spans="1:8" x14ac:dyDescent="0.15">
      <c r="A97" s="1">
        <f t="shared" si="1"/>
        <v>40026</v>
      </c>
      <c r="B97" s="14">
        <v>40044</v>
      </c>
      <c r="C97" s="10" t="s">
        <v>8</v>
      </c>
      <c r="D97" s="12" t="s">
        <v>102</v>
      </c>
      <c r="E97" s="15" t="s">
        <v>10</v>
      </c>
      <c r="F97" s="16">
        <v>2299</v>
      </c>
      <c r="G97" s="16">
        <v>0</v>
      </c>
      <c r="H97" s="16">
        <v>11867.88</v>
      </c>
    </row>
    <row r="98" spans="1:8" x14ac:dyDescent="0.15">
      <c r="A98" s="1">
        <f t="shared" si="1"/>
        <v>40026</v>
      </c>
      <c r="B98" s="14">
        <v>40044</v>
      </c>
      <c r="C98" s="10" t="s">
        <v>8</v>
      </c>
      <c r="D98" s="12" t="s">
        <v>103</v>
      </c>
      <c r="E98" s="15" t="s">
        <v>10</v>
      </c>
      <c r="F98" s="16">
        <v>578</v>
      </c>
      <c r="G98" s="16">
        <v>0</v>
      </c>
      <c r="H98" s="16">
        <v>11289.88</v>
      </c>
    </row>
    <row r="99" spans="1:8" x14ac:dyDescent="0.15">
      <c r="A99" s="1">
        <f t="shared" si="1"/>
        <v>40026</v>
      </c>
      <c r="B99" s="14">
        <v>40046</v>
      </c>
      <c r="C99" s="10" t="s">
        <v>8</v>
      </c>
      <c r="D99" s="12" t="s">
        <v>104</v>
      </c>
      <c r="E99" s="15" t="s">
        <v>10</v>
      </c>
      <c r="F99" s="16">
        <v>11</v>
      </c>
      <c r="G99" s="16">
        <v>0</v>
      </c>
      <c r="H99" s="16">
        <v>11278.88</v>
      </c>
    </row>
    <row r="100" spans="1:8" x14ac:dyDescent="0.15">
      <c r="A100" s="1">
        <f t="shared" si="1"/>
        <v>40057</v>
      </c>
      <c r="B100" s="14">
        <v>40059</v>
      </c>
      <c r="C100" s="10" t="s">
        <v>8</v>
      </c>
      <c r="D100" s="12" t="s">
        <v>105</v>
      </c>
      <c r="E100" s="15" t="s">
        <v>10</v>
      </c>
      <c r="F100" s="16">
        <v>0</v>
      </c>
      <c r="G100" s="16">
        <v>326</v>
      </c>
      <c r="H100" s="16">
        <v>11604.88</v>
      </c>
    </row>
    <row r="101" spans="1:8" x14ac:dyDescent="0.15">
      <c r="A101" s="1">
        <f t="shared" si="1"/>
        <v>40087</v>
      </c>
      <c r="B101" s="14">
        <v>40106</v>
      </c>
      <c r="C101" s="10" t="s">
        <v>8</v>
      </c>
      <c r="D101" s="12" t="s">
        <v>106</v>
      </c>
      <c r="E101" s="15" t="s">
        <v>10</v>
      </c>
      <c r="F101" s="16">
        <v>4000</v>
      </c>
      <c r="G101" s="16">
        <v>0</v>
      </c>
      <c r="H101" s="16">
        <v>7604.88</v>
      </c>
    </row>
    <row r="102" spans="1:8" x14ac:dyDescent="0.15">
      <c r="A102" s="1">
        <f t="shared" si="1"/>
        <v>40087</v>
      </c>
      <c r="B102" s="14">
        <v>40117</v>
      </c>
      <c r="C102" s="10" t="s">
        <v>8</v>
      </c>
      <c r="D102" s="12" t="s">
        <v>107</v>
      </c>
      <c r="E102" s="15" t="s">
        <v>10</v>
      </c>
      <c r="F102" s="16">
        <v>0</v>
      </c>
      <c r="G102" s="16">
        <v>9250</v>
      </c>
      <c r="H102" s="16">
        <v>16854.88</v>
      </c>
    </row>
    <row r="103" spans="1:8" x14ac:dyDescent="0.15">
      <c r="A103" s="1">
        <f t="shared" si="1"/>
        <v>40118</v>
      </c>
      <c r="B103" s="14">
        <v>40142</v>
      </c>
      <c r="C103" s="10" t="s">
        <v>8</v>
      </c>
      <c r="D103" s="12" t="s">
        <v>108</v>
      </c>
      <c r="E103" s="15" t="s">
        <v>10</v>
      </c>
      <c r="F103" s="16">
        <v>109</v>
      </c>
      <c r="G103" s="16">
        <v>0</v>
      </c>
      <c r="H103" s="16">
        <v>16745.88</v>
      </c>
    </row>
    <row r="104" spans="1:8" x14ac:dyDescent="0.15">
      <c r="A104" s="1">
        <f t="shared" si="1"/>
        <v>40148</v>
      </c>
      <c r="B104" s="14">
        <v>40166</v>
      </c>
      <c r="C104" s="10" t="s">
        <v>8</v>
      </c>
      <c r="D104" s="12" t="s">
        <v>109</v>
      </c>
      <c r="E104" s="15" t="s">
        <v>10</v>
      </c>
      <c r="F104" s="16">
        <v>1100</v>
      </c>
      <c r="G104" s="16">
        <v>0</v>
      </c>
      <c r="H104" s="16">
        <v>15645.88</v>
      </c>
    </row>
    <row r="105" spans="1:8" x14ac:dyDescent="0.15">
      <c r="A105" s="1">
        <f t="shared" si="1"/>
        <v>40238</v>
      </c>
      <c r="B105" s="14">
        <v>40238</v>
      </c>
      <c r="C105" s="10" t="s">
        <v>8</v>
      </c>
      <c r="D105" s="12" t="s">
        <v>110</v>
      </c>
      <c r="E105" s="15" t="s">
        <v>10</v>
      </c>
      <c r="F105" s="16">
        <v>0</v>
      </c>
      <c r="G105" s="16">
        <v>242</v>
      </c>
      <c r="H105" s="16">
        <v>15887.88</v>
      </c>
    </row>
    <row r="106" spans="1:8" x14ac:dyDescent="0.15">
      <c r="A106" s="1">
        <f t="shared" si="1"/>
        <v>40299</v>
      </c>
      <c r="B106" s="14">
        <v>40302</v>
      </c>
      <c r="C106" s="10" t="s">
        <v>8</v>
      </c>
      <c r="D106" s="12" t="s">
        <v>111</v>
      </c>
      <c r="E106" s="15" t="s">
        <v>10</v>
      </c>
      <c r="F106" s="16">
        <v>0</v>
      </c>
      <c r="G106" s="16">
        <v>46</v>
      </c>
      <c r="H106" s="16">
        <v>15933.88</v>
      </c>
    </row>
    <row r="107" spans="1:8" x14ac:dyDescent="0.15">
      <c r="A107" s="1">
        <f t="shared" si="1"/>
        <v>40422</v>
      </c>
      <c r="B107" s="14">
        <v>40422</v>
      </c>
      <c r="C107" s="10" t="s">
        <v>8</v>
      </c>
      <c r="D107" s="12" t="s">
        <v>112</v>
      </c>
      <c r="E107" s="15" t="s">
        <v>10</v>
      </c>
      <c r="F107" s="16">
        <v>0</v>
      </c>
      <c r="G107" s="16">
        <v>234</v>
      </c>
      <c r="H107" s="16">
        <v>16167.88</v>
      </c>
    </row>
    <row r="108" spans="1:8" x14ac:dyDescent="0.15">
      <c r="A108" s="1">
        <f t="shared" si="1"/>
        <v>40422</v>
      </c>
      <c r="B108" s="14">
        <v>40445</v>
      </c>
      <c r="C108" s="10" t="s">
        <v>8</v>
      </c>
      <c r="D108" s="12" t="s">
        <v>113</v>
      </c>
      <c r="E108" s="15" t="s">
        <v>10</v>
      </c>
      <c r="F108" s="16">
        <v>0</v>
      </c>
      <c r="G108" s="16">
        <v>10000</v>
      </c>
      <c r="H108" s="16">
        <v>26167.88</v>
      </c>
    </row>
    <row r="109" spans="1:8" x14ac:dyDescent="0.15">
      <c r="A109" s="1">
        <f t="shared" si="1"/>
        <v>40452</v>
      </c>
      <c r="B109" s="14">
        <v>40453</v>
      </c>
      <c r="C109" s="10" t="s">
        <v>8</v>
      </c>
      <c r="D109" s="12" t="s">
        <v>114</v>
      </c>
      <c r="E109" s="15" t="s">
        <v>10</v>
      </c>
      <c r="F109" s="16">
        <v>5000</v>
      </c>
      <c r="G109" s="16">
        <v>0</v>
      </c>
      <c r="H109" s="16">
        <v>21167.88</v>
      </c>
    </row>
    <row r="110" spans="1:8" x14ac:dyDescent="0.15">
      <c r="A110" s="1">
        <f t="shared" si="1"/>
        <v>40452</v>
      </c>
      <c r="B110" s="14">
        <v>40457</v>
      </c>
      <c r="C110" s="10" t="s">
        <v>8</v>
      </c>
      <c r="D110" s="12" t="s">
        <v>115</v>
      </c>
      <c r="E110" s="15" t="s">
        <v>116</v>
      </c>
      <c r="F110" s="16">
        <v>5000</v>
      </c>
      <c r="G110" s="16">
        <v>0</v>
      </c>
      <c r="H110" s="16">
        <v>16167.88</v>
      </c>
    </row>
    <row r="111" spans="1:8" x14ac:dyDescent="0.15">
      <c r="A111" s="1">
        <f t="shared" si="1"/>
        <v>40452</v>
      </c>
      <c r="B111" s="14">
        <v>40469</v>
      </c>
      <c r="C111" s="10" t="s">
        <v>8</v>
      </c>
      <c r="D111" s="12" t="s">
        <v>117</v>
      </c>
      <c r="E111" s="15" t="s">
        <v>10</v>
      </c>
      <c r="F111" s="16">
        <v>5000</v>
      </c>
      <c r="G111" s="16">
        <v>0</v>
      </c>
      <c r="H111" s="16">
        <v>11167.88</v>
      </c>
    </row>
    <row r="112" spans="1:8" x14ac:dyDescent="0.15">
      <c r="A112" s="1">
        <f t="shared" si="1"/>
        <v>40483</v>
      </c>
      <c r="B112" s="14">
        <v>40484</v>
      </c>
      <c r="C112" s="10" t="s">
        <v>8</v>
      </c>
      <c r="D112" s="12" t="s">
        <v>118</v>
      </c>
      <c r="E112" s="15" t="s">
        <v>10</v>
      </c>
      <c r="F112" s="16">
        <v>0</v>
      </c>
      <c r="G112" s="16">
        <v>9763.25</v>
      </c>
      <c r="H112" s="16">
        <v>20931.13</v>
      </c>
    </row>
    <row r="113" spans="1:8" x14ac:dyDescent="0.15">
      <c r="A113" s="1">
        <f t="shared" si="1"/>
        <v>40483</v>
      </c>
      <c r="B113" s="14">
        <v>40491</v>
      </c>
      <c r="C113" s="10" t="s">
        <v>8</v>
      </c>
      <c r="D113" s="12" t="s">
        <v>119</v>
      </c>
      <c r="E113" s="15" t="s">
        <v>10</v>
      </c>
      <c r="F113" s="16">
        <v>0</v>
      </c>
      <c r="G113" s="16">
        <v>4906</v>
      </c>
      <c r="H113" s="16">
        <v>25837.13</v>
      </c>
    </row>
    <row r="114" spans="1:8" x14ac:dyDescent="0.15">
      <c r="A114" s="1">
        <f t="shared" si="1"/>
        <v>40483</v>
      </c>
      <c r="B114" s="14">
        <v>40491</v>
      </c>
      <c r="C114" s="10" t="s">
        <v>8</v>
      </c>
      <c r="D114" s="12" t="s">
        <v>120</v>
      </c>
      <c r="E114" s="15" t="s">
        <v>10</v>
      </c>
      <c r="F114" s="16">
        <v>0</v>
      </c>
      <c r="G114" s="16">
        <v>1925</v>
      </c>
      <c r="H114" s="16">
        <v>27762.13</v>
      </c>
    </row>
    <row r="115" spans="1:8" x14ac:dyDescent="0.15">
      <c r="A115" s="1">
        <f t="shared" si="1"/>
        <v>40483</v>
      </c>
      <c r="B115" s="14">
        <v>40492</v>
      </c>
      <c r="C115" s="10" t="s">
        <v>8</v>
      </c>
      <c r="D115" s="12" t="s">
        <v>121</v>
      </c>
      <c r="E115" s="15" t="s">
        <v>10</v>
      </c>
      <c r="F115" s="16">
        <v>5000</v>
      </c>
      <c r="G115" s="16">
        <v>0</v>
      </c>
      <c r="H115" s="16">
        <v>22762.13</v>
      </c>
    </row>
    <row r="116" spans="1:8" x14ac:dyDescent="0.15">
      <c r="A116" s="1">
        <f t="shared" si="1"/>
        <v>40483</v>
      </c>
      <c r="B116" s="14">
        <v>40508</v>
      </c>
      <c r="C116" s="10" t="s">
        <v>8</v>
      </c>
      <c r="D116" s="12" t="s">
        <v>122</v>
      </c>
      <c r="E116" s="15" t="s">
        <v>10</v>
      </c>
      <c r="F116" s="16">
        <v>109</v>
      </c>
      <c r="G116" s="16">
        <v>0</v>
      </c>
      <c r="H116" s="16">
        <v>22653.13</v>
      </c>
    </row>
    <row r="117" spans="1:8" x14ac:dyDescent="0.15">
      <c r="A117" s="1">
        <f t="shared" si="1"/>
        <v>40513</v>
      </c>
      <c r="B117" s="14">
        <v>40530</v>
      </c>
      <c r="C117" s="10" t="s">
        <v>8</v>
      </c>
      <c r="D117" s="12" t="s">
        <v>123</v>
      </c>
      <c r="E117" s="15" t="s">
        <v>10</v>
      </c>
      <c r="F117" s="16">
        <v>296.75</v>
      </c>
      <c r="G117" s="16">
        <v>0</v>
      </c>
      <c r="H117" s="16">
        <v>22356.38</v>
      </c>
    </row>
    <row r="118" spans="1:8" x14ac:dyDescent="0.15">
      <c r="A118" s="1">
        <f t="shared" si="1"/>
        <v>40544</v>
      </c>
      <c r="B118" s="14">
        <v>40563</v>
      </c>
      <c r="C118" s="10" t="s">
        <v>8</v>
      </c>
      <c r="D118" s="12" t="s">
        <v>124</v>
      </c>
      <c r="E118" s="15" t="s">
        <v>10</v>
      </c>
      <c r="F118" s="16">
        <v>1500</v>
      </c>
      <c r="G118" s="16">
        <v>0</v>
      </c>
      <c r="H118" s="16">
        <v>20856.38</v>
      </c>
    </row>
    <row r="119" spans="1:8" x14ac:dyDescent="0.15">
      <c r="A119" s="1">
        <f t="shared" si="1"/>
        <v>40575</v>
      </c>
      <c r="B119" s="14">
        <v>40602</v>
      </c>
      <c r="C119" s="10" t="s">
        <v>8</v>
      </c>
      <c r="D119" s="12" t="s">
        <v>125</v>
      </c>
      <c r="E119" s="15" t="s">
        <v>10</v>
      </c>
      <c r="F119" s="16">
        <v>0</v>
      </c>
      <c r="G119" s="16">
        <v>77</v>
      </c>
      <c r="H119" s="16">
        <v>20933.38</v>
      </c>
    </row>
    <row r="120" spans="1:8" x14ac:dyDescent="0.15">
      <c r="A120" s="1">
        <f t="shared" si="1"/>
        <v>40575</v>
      </c>
      <c r="B120" s="14">
        <v>40602</v>
      </c>
      <c r="C120" s="10" t="s">
        <v>8</v>
      </c>
      <c r="D120" s="12" t="s">
        <v>126</v>
      </c>
      <c r="E120" s="15" t="s">
        <v>10</v>
      </c>
      <c r="F120" s="16">
        <v>0</v>
      </c>
      <c r="G120" s="16">
        <v>25204</v>
      </c>
      <c r="H120" s="16">
        <v>46137.38</v>
      </c>
    </row>
    <row r="121" spans="1:8" x14ac:dyDescent="0.15">
      <c r="A121" s="1">
        <f t="shared" si="1"/>
        <v>40575</v>
      </c>
      <c r="B121" s="14">
        <v>40602</v>
      </c>
      <c r="C121" s="10" t="s">
        <v>8</v>
      </c>
      <c r="D121" s="12" t="s">
        <v>127</v>
      </c>
      <c r="E121" s="15" t="s">
        <v>10</v>
      </c>
      <c r="F121" s="16">
        <v>0</v>
      </c>
      <c r="G121" s="16">
        <v>351</v>
      </c>
      <c r="H121" s="16">
        <v>38988.379999999997</v>
      </c>
    </row>
    <row r="122" spans="1:8" x14ac:dyDescent="0.15">
      <c r="A122" s="1">
        <f t="shared" si="1"/>
        <v>40603</v>
      </c>
      <c r="B122" s="14">
        <v>40607</v>
      </c>
      <c r="C122" s="10" t="s">
        <v>8</v>
      </c>
      <c r="D122" s="12" t="s">
        <v>128</v>
      </c>
      <c r="E122" s="15" t="s">
        <v>10</v>
      </c>
      <c r="F122" s="16">
        <v>4000</v>
      </c>
      <c r="G122" s="16">
        <v>0</v>
      </c>
      <c r="H122" s="16">
        <v>42137.38</v>
      </c>
    </row>
    <row r="123" spans="1:8" x14ac:dyDescent="0.15">
      <c r="A123" s="1">
        <f t="shared" si="1"/>
        <v>40603</v>
      </c>
      <c r="B123" s="14">
        <v>40607</v>
      </c>
      <c r="C123" s="10" t="s">
        <v>8</v>
      </c>
      <c r="D123" s="12" t="s">
        <v>129</v>
      </c>
      <c r="E123" s="15" t="s">
        <v>10</v>
      </c>
      <c r="F123" s="16">
        <v>3500</v>
      </c>
      <c r="G123" s="16">
        <v>0</v>
      </c>
      <c r="H123" s="16">
        <v>38637.379999999997</v>
      </c>
    </row>
    <row r="124" spans="1:8" x14ac:dyDescent="0.15">
      <c r="A124" s="1">
        <f t="shared" si="1"/>
        <v>40603</v>
      </c>
      <c r="B124" s="14">
        <v>40622</v>
      </c>
      <c r="C124" s="10" t="s">
        <v>8</v>
      </c>
      <c r="D124" s="12" t="s">
        <v>130</v>
      </c>
      <c r="E124" s="15" t="s">
        <v>10</v>
      </c>
      <c r="F124" s="16">
        <v>400</v>
      </c>
      <c r="G124" s="16">
        <v>0</v>
      </c>
      <c r="H124" s="16">
        <v>38588.379999999997</v>
      </c>
    </row>
    <row r="125" spans="1:8" x14ac:dyDescent="0.15">
      <c r="A125" s="1">
        <f t="shared" si="1"/>
        <v>40603</v>
      </c>
      <c r="B125" s="14">
        <v>40627</v>
      </c>
      <c r="C125" s="10" t="s">
        <v>8</v>
      </c>
      <c r="D125" s="12" t="s">
        <v>131</v>
      </c>
      <c r="E125" s="15" t="s">
        <v>10</v>
      </c>
      <c r="F125" s="16">
        <v>400</v>
      </c>
      <c r="G125" s="16">
        <v>0</v>
      </c>
      <c r="H125" s="16">
        <v>38188.379999999997</v>
      </c>
    </row>
    <row r="126" spans="1:8" x14ac:dyDescent="0.15">
      <c r="A126" s="1">
        <f t="shared" si="1"/>
        <v>40603</v>
      </c>
      <c r="B126" s="14">
        <v>40633</v>
      </c>
      <c r="C126" s="10" t="s">
        <v>8</v>
      </c>
      <c r="D126" s="12" t="s">
        <v>126</v>
      </c>
      <c r="E126" s="15" t="s">
        <v>10</v>
      </c>
      <c r="F126" s="16">
        <v>0</v>
      </c>
      <c r="G126" s="16">
        <v>19967</v>
      </c>
      <c r="H126" s="16">
        <v>58155.38</v>
      </c>
    </row>
    <row r="127" spans="1:8" x14ac:dyDescent="0.15">
      <c r="A127" s="1">
        <f t="shared" si="1"/>
        <v>40634</v>
      </c>
      <c r="B127" s="14">
        <v>40634</v>
      </c>
      <c r="C127" s="10" t="s">
        <v>8</v>
      </c>
      <c r="D127" s="12" t="s">
        <v>132</v>
      </c>
      <c r="E127" s="15" t="s">
        <v>10</v>
      </c>
      <c r="F127" s="16">
        <v>1000</v>
      </c>
      <c r="G127" s="16">
        <v>0</v>
      </c>
      <c r="H127" s="16">
        <v>57155.38</v>
      </c>
    </row>
    <row r="128" spans="1:8" x14ac:dyDescent="0.15">
      <c r="A128" s="1">
        <f t="shared" si="1"/>
        <v>40634</v>
      </c>
      <c r="B128" s="14">
        <v>40634</v>
      </c>
      <c r="C128" s="10" t="s">
        <v>8</v>
      </c>
      <c r="D128" s="12" t="s">
        <v>133</v>
      </c>
      <c r="E128" s="15" t="s">
        <v>10</v>
      </c>
      <c r="F128" s="16">
        <v>1000</v>
      </c>
      <c r="G128" s="16">
        <v>0</v>
      </c>
      <c r="H128" s="16">
        <v>56155.38</v>
      </c>
    </row>
    <row r="129" spans="1:8" x14ac:dyDescent="0.15">
      <c r="A129" s="1">
        <f t="shared" si="1"/>
        <v>40634</v>
      </c>
      <c r="B129" s="14">
        <v>40636</v>
      </c>
      <c r="C129" s="10" t="s">
        <v>8</v>
      </c>
      <c r="D129" s="12" t="s">
        <v>134</v>
      </c>
      <c r="E129" s="15" t="s">
        <v>10</v>
      </c>
      <c r="F129" s="16">
        <v>1000</v>
      </c>
      <c r="G129" s="16">
        <v>0</v>
      </c>
      <c r="H129" s="16">
        <v>55155.38</v>
      </c>
    </row>
    <row r="130" spans="1:8" x14ac:dyDescent="0.15">
      <c r="A130" s="1">
        <f t="shared" ref="A130:A193" si="2">DATE(YEAR(B130),MONTH(B130),1)</f>
        <v>40634</v>
      </c>
      <c r="B130" s="14">
        <v>40643</v>
      </c>
      <c r="C130" s="10" t="s">
        <v>8</v>
      </c>
      <c r="D130" s="12" t="s">
        <v>135</v>
      </c>
      <c r="E130" s="15" t="s">
        <v>10</v>
      </c>
      <c r="F130" s="16">
        <v>300</v>
      </c>
      <c r="G130" s="16">
        <v>0</v>
      </c>
      <c r="H130" s="16">
        <v>54855.38</v>
      </c>
    </row>
    <row r="131" spans="1:8" x14ac:dyDescent="0.15">
      <c r="A131" s="1">
        <f t="shared" si="2"/>
        <v>40634</v>
      </c>
      <c r="B131" s="14">
        <v>40649</v>
      </c>
      <c r="C131" s="10" t="s">
        <v>8</v>
      </c>
      <c r="D131" s="12" t="s">
        <v>136</v>
      </c>
      <c r="E131" s="15" t="s">
        <v>10</v>
      </c>
      <c r="F131" s="16">
        <v>300</v>
      </c>
      <c r="G131" s="16">
        <v>0</v>
      </c>
      <c r="H131" s="16">
        <v>54555.38</v>
      </c>
    </row>
    <row r="132" spans="1:8" x14ac:dyDescent="0.15">
      <c r="A132" s="1">
        <f t="shared" si="2"/>
        <v>40634</v>
      </c>
      <c r="B132" s="14">
        <v>40651</v>
      </c>
      <c r="C132" s="10" t="s">
        <v>8</v>
      </c>
      <c r="D132" s="12" t="s">
        <v>137</v>
      </c>
      <c r="E132" s="15" t="s">
        <v>10</v>
      </c>
      <c r="F132" s="16">
        <v>1000</v>
      </c>
      <c r="G132" s="16">
        <v>0</v>
      </c>
      <c r="H132" s="16">
        <v>53555.38</v>
      </c>
    </row>
    <row r="133" spans="1:8" x14ac:dyDescent="0.15">
      <c r="A133" s="1">
        <f t="shared" si="2"/>
        <v>40634</v>
      </c>
      <c r="B133" s="14">
        <v>40663</v>
      </c>
      <c r="C133" s="10" t="s">
        <v>8</v>
      </c>
      <c r="D133" s="12" t="s">
        <v>138</v>
      </c>
      <c r="E133" s="15" t="s">
        <v>10</v>
      </c>
      <c r="F133" s="16">
        <v>0</v>
      </c>
      <c r="G133" s="16">
        <v>19947</v>
      </c>
      <c r="H133" s="16">
        <v>73502.38</v>
      </c>
    </row>
    <row r="134" spans="1:8" x14ac:dyDescent="0.15">
      <c r="A134" s="1">
        <f t="shared" si="2"/>
        <v>40664</v>
      </c>
      <c r="B134" s="17">
        <v>40685</v>
      </c>
      <c r="C134" s="18" t="s">
        <v>139</v>
      </c>
      <c r="D134" s="39" t="s">
        <v>140</v>
      </c>
      <c r="E134" s="10" t="s">
        <v>141</v>
      </c>
      <c r="F134" s="10">
        <v>2000</v>
      </c>
      <c r="H134" s="10">
        <v>95887.41</v>
      </c>
    </row>
    <row r="135" spans="1:8" x14ac:dyDescent="0.15">
      <c r="A135" s="1">
        <f t="shared" si="2"/>
        <v>40664</v>
      </c>
      <c r="B135" s="14">
        <v>40693</v>
      </c>
      <c r="C135" s="10" t="s">
        <v>8</v>
      </c>
      <c r="D135" s="12" t="s">
        <v>126</v>
      </c>
      <c r="E135" s="15" t="s">
        <v>10</v>
      </c>
      <c r="F135" s="16">
        <v>0</v>
      </c>
      <c r="G135" s="16">
        <v>19407</v>
      </c>
      <c r="H135" s="16">
        <v>92909.38</v>
      </c>
    </row>
    <row r="136" spans="1:8" x14ac:dyDescent="0.15">
      <c r="A136" s="1">
        <f t="shared" si="2"/>
        <v>40695</v>
      </c>
      <c r="B136" s="14">
        <v>40695</v>
      </c>
      <c r="C136" s="10" t="s">
        <v>8</v>
      </c>
      <c r="D136" s="12" t="s">
        <v>142</v>
      </c>
      <c r="E136" s="15" t="s">
        <v>10</v>
      </c>
      <c r="F136" s="16">
        <v>20000</v>
      </c>
      <c r="G136" s="16">
        <v>0</v>
      </c>
      <c r="H136" s="16">
        <v>72909.38</v>
      </c>
    </row>
    <row r="137" spans="1:8" x14ac:dyDescent="0.15">
      <c r="A137" s="1">
        <f t="shared" si="2"/>
        <v>40695</v>
      </c>
      <c r="B137" s="17">
        <v>40699</v>
      </c>
      <c r="C137" s="18" t="s">
        <v>139</v>
      </c>
      <c r="D137" s="39" t="s">
        <v>143</v>
      </c>
      <c r="E137" s="10" t="s">
        <v>144</v>
      </c>
      <c r="F137" s="10">
        <v>1000</v>
      </c>
      <c r="H137" s="10">
        <v>94887.41</v>
      </c>
    </row>
    <row r="138" spans="1:8" x14ac:dyDescent="0.15">
      <c r="A138" s="1">
        <f t="shared" si="2"/>
        <v>40695</v>
      </c>
      <c r="B138" s="14">
        <v>40719</v>
      </c>
      <c r="C138" s="10" t="s">
        <v>8</v>
      </c>
      <c r="D138" s="12" t="s">
        <v>145</v>
      </c>
      <c r="E138" s="15" t="s">
        <v>10</v>
      </c>
      <c r="F138" s="16">
        <v>1000</v>
      </c>
      <c r="G138" s="16">
        <v>0</v>
      </c>
      <c r="H138" s="16">
        <v>71909.38</v>
      </c>
    </row>
    <row r="139" spans="1:8" x14ac:dyDescent="0.15">
      <c r="A139" s="1">
        <f t="shared" si="2"/>
        <v>40695</v>
      </c>
      <c r="B139" s="17">
        <v>40721</v>
      </c>
      <c r="C139" s="18" t="s">
        <v>139</v>
      </c>
      <c r="D139" s="39" t="s">
        <v>140</v>
      </c>
      <c r="E139" s="10" t="s">
        <v>146</v>
      </c>
      <c r="F139" s="10">
        <v>9700</v>
      </c>
      <c r="H139" s="10">
        <v>85187.41</v>
      </c>
    </row>
    <row r="140" spans="1:8" x14ac:dyDescent="0.15">
      <c r="A140" s="1">
        <f t="shared" si="2"/>
        <v>40695</v>
      </c>
      <c r="B140" s="14">
        <v>40724</v>
      </c>
      <c r="C140" s="10" t="s">
        <v>8</v>
      </c>
      <c r="D140" s="12" t="s">
        <v>126</v>
      </c>
      <c r="E140" s="15" t="s">
        <v>10</v>
      </c>
      <c r="F140" s="16">
        <v>0</v>
      </c>
      <c r="G140" s="16">
        <v>19392</v>
      </c>
      <c r="H140" s="16">
        <v>91301.38</v>
      </c>
    </row>
    <row r="141" spans="1:8" x14ac:dyDescent="0.15">
      <c r="A141" s="1">
        <f t="shared" si="2"/>
        <v>40725</v>
      </c>
      <c r="B141" s="17">
        <v>40726</v>
      </c>
      <c r="C141" s="18" t="s">
        <v>139</v>
      </c>
      <c r="D141" s="39" t="s">
        <v>140</v>
      </c>
      <c r="E141" s="10" t="s">
        <v>147</v>
      </c>
      <c r="F141" s="10">
        <v>300</v>
      </c>
      <c r="H141" s="10">
        <v>84887.41</v>
      </c>
    </row>
    <row r="142" spans="1:8" x14ac:dyDescent="0.15">
      <c r="A142" s="1">
        <f t="shared" si="2"/>
        <v>40725</v>
      </c>
      <c r="B142" s="17">
        <v>40729</v>
      </c>
      <c r="C142" s="18" t="s">
        <v>139</v>
      </c>
      <c r="D142" s="39" t="s">
        <v>140</v>
      </c>
      <c r="E142" s="10" t="s">
        <v>148</v>
      </c>
      <c r="F142" s="10">
        <v>700</v>
      </c>
      <c r="H142" s="10">
        <v>84187.41</v>
      </c>
    </row>
    <row r="143" spans="1:8" x14ac:dyDescent="0.15">
      <c r="A143" s="1">
        <f t="shared" si="2"/>
        <v>40725</v>
      </c>
      <c r="B143" s="17">
        <v>40730</v>
      </c>
      <c r="C143" s="18" t="s">
        <v>139</v>
      </c>
      <c r="D143" s="39" t="s">
        <v>149</v>
      </c>
      <c r="E143" s="10" t="s">
        <v>150</v>
      </c>
      <c r="F143" s="10">
        <v>1180</v>
      </c>
      <c r="H143" s="10">
        <v>83007.41</v>
      </c>
    </row>
    <row r="144" spans="1:8" x14ac:dyDescent="0.15">
      <c r="A144" s="1">
        <f t="shared" si="2"/>
        <v>40725</v>
      </c>
      <c r="B144" s="17">
        <v>40748</v>
      </c>
      <c r="C144" s="18" t="s">
        <v>139</v>
      </c>
      <c r="D144" s="39" t="s">
        <v>151</v>
      </c>
      <c r="E144" s="10" t="s">
        <v>152</v>
      </c>
      <c r="F144" s="10">
        <v>1470</v>
      </c>
      <c r="H144" s="10">
        <v>81537.41</v>
      </c>
    </row>
    <row r="145" spans="1:8" x14ac:dyDescent="0.15">
      <c r="A145" s="1">
        <f t="shared" si="2"/>
        <v>40725</v>
      </c>
      <c r="B145" s="14">
        <v>40753</v>
      </c>
      <c r="C145" s="10" t="s">
        <v>8</v>
      </c>
      <c r="D145" s="12" t="s">
        <v>126</v>
      </c>
      <c r="E145" s="15" t="s">
        <v>10</v>
      </c>
      <c r="F145" s="16">
        <v>0</v>
      </c>
      <c r="G145" s="16">
        <v>19422</v>
      </c>
      <c r="H145" s="16">
        <v>110723.38</v>
      </c>
    </row>
    <row r="146" spans="1:8" x14ac:dyDescent="0.15">
      <c r="A146" s="1">
        <f t="shared" si="2"/>
        <v>40725</v>
      </c>
      <c r="B146" s="14">
        <v>40754</v>
      </c>
      <c r="C146" s="10" t="s">
        <v>8</v>
      </c>
      <c r="D146" s="12" t="s">
        <v>153</v>
      </c>
      <c r="E146" s="15" t="s">
        <v>10</v>
      </c>
      <c r="F146" s="16">
        <v>0</v>
      </c>
      <c r="G146" s="16">
        <v>60</v>
      </c>
      <c r="H146" s="16">
        <v>110783.38</v>
      </c>
    </row>
    <row r="147" spans="1:8" x14ac:dyDescent="0.15">
      <c r="A147" s="1">
        <f t="shared" si="2"/>
        <v>40725</v>
      </c>
      <c r="B147" s="14">
        <v>40755</v>
      </c>
      <c r="C147" s="10" t="s">
        <v>8</v>
      </c>
      <c r="D147" s="12" t="s">
        <v>154</v>
      </c>
      <c r="E147" s="15" t="s">
        <v>10</v>
      </c>
      <c r="F147" s="16">
        <v>35000</v>
      </c>
      <c r="G147" s="16">
        <v>0</v>
      </c>
      <c r="H147" s="16">
        <v>75783.38</v>
      </c>
    </row>
    <row r="148" spans="1:8" x14ac:dyDescent="0.15">
      <c r="A148" s="1">
        <f t="shared" si="2"/>
        <v>40756</v>
      </c>
      <c r="B148" s="14">
        <v>40758</v>
      </c>
      <c r="C148" s="10" t="s">
        <v>8</v>
      </c>
      <c r="D148" s="12" t="s">
        <v>155</v>
      </c>
      <c r="E148" s="15" t="s">
        <v>10</v>
      </c>
      <c r="F148" s="16">
        <v>0</v>
      </c>
      <c r="G148" s="16">
        <v>50</v>
      </c>
      <c r="H148" s="16">
        <v>75833.38</v>
      </c>
    </row>
    <row r="149" spans="1:8" x14ac:dyDescent="0.15">
      <c r="A149" s="1">
        <f t="shared" si="2"/>
        <v>40756</v>
      </c>
      <c r="B149" s="14">
        <v>40765</v>
      </c>
      <c r="C149" s="10" t="s">
        <v>8</v>
      </c>
      <c r="D149" s="12" t="s">
        <v>156</v>
      </c>
      <c r="E149" s="15" t="s">
        <v>10</v>
      </c>
      <c r="F149" s="16">
        <v>0</v>
      </c>
      <c r="G149" s="16">
        <v>80.5</v>
      </c>
      <c r="H149" s="16">
        <v>75913.88</v>
      </c>
    </row>
    <row r="150" spans="1:8" x14ac:dyDescent="0.15">
      <c r="A150" s="1">
        <f t="shared" si="2"/>
        <v>40756</v>
      </c>
      <c r="B150" s="14">
        <v>40766</v>
      </c>
      <c r="C150" s="10" t="s">
        <v>8</v>
      </c>
      <c r="D150" s="12" t="s">
        <v>157</v>
      </c>
      <c r="E150" s="15" t="s">
        <v>10</v>
      </c>
      <c r="F150" s="16">
        <v>4500</v>
      </c>
      <c r="G150" s="16">
        <v>0</v>
      </c>
      <c r="H150" s="16">
        <v>71413.88</v>
      </c>
    </row>
    <row r="151" spans="1:8" x14ac:dyDescent="0.15">
      <c r="A151" s="1">
        <f t="shared" si="2"/>
        <v>40756</v>
      </c>
      <c r="B151" s="14">
        <v>40772</v>
      </c>
      <c r="C151" s="10" t="s">
        <v>8</v>
      </c>
      <c r="D151" s="12" t="s">
        <v>158</v>
      </c>
      <c r="E151" s="15" t="s">
        <v>10</v>
      </c>
      <c r="F151" s="16">
        <v>0</v>
      </c>
      <c r="G151" s="16">
        <v>99</v>
      </c>
      <c r="H151" s="16">
        <v>71512.88</v>
      </c>
    </row>
    <row r="152" spans="1:8" x14ac:dyDescent="0.15">
      <c r="A152" s="1">
        <f t="shared" si="2"/>
        <v>40756</v>
      </c>
      <c r="B152" s="14">
        <v>40777</v>
      </c>
      <c r="C152" s="10" t="s">
        <v>8</v>
      </c>
      <c r="D152" s="12" t="s">
        <v>159</v>
      </c>
      <c r="E152" s="15" t="s">
        <v>10</v>
      </c>
      <c r="F152" s="16">
        <v>0</v>
      </c>
      <c r="G152" s="16">
        <v>60</v>
      </c>
      <c r="H152" s="16">
        <v>71572.88</v>
      </c>
    </row>
    <row r="153" spans="1:8" x14ac:dyDescent="0.15">
      <c r="A153" s="1">
        <f t="shared" si="2"/>
        <v>40756</v>
      </c>
      <c r="B153" s="14">
        <v>40782</v>
      </c>
      <c r="C153" s="10" t="s">
        <v>8</v>
      </c>
      <c r="D153" s="12" t="s">
        <v>160</v>
      </c>
      <c r="E153" s="15" t="s">
        <v>10</v>
      </c>
      <c r="F153" s="16">
        <v>223</v>
      </c>
      <c r="G153" s="16">
        <v>0</v>
      </c>
      <c r="H153" s="16">
        <v>71349.88</v>
      </c>
    </row>
    <row r="154" spans="1:8" x14ac:dyDescent="0.15">
      <c r="A154" s="1">
        <f t="shared" si="2"/>
        <v>40756</v>
      </c>
      <c r="B154" s="14">
        <v>40785</v>
      </c>
      <c r="C154" s="10" t="s">
        <v>8</v>
      </c>
      <c r="D154" s="12" t="s">
        <v>161</v>
      </c>
      <c r="E154" s="15" t="s">
        <v>10</v>
      </c>
      <c r="F154" s="16">
        <v>1000</v>
      </c>
      <c r="G154" s="16">
        <v>0</v>
      </c>
      <c r="H154" s="16">
        <v>70349.88</v>
      </c>
    </row>
    <row r="155" spans="1:8" x14ac:dyDescent="0.15">
      <c r="A155" s="1">
        <f t="shared" si="2"/>
        <v>40756</v>
      </c>
      <c r="B155" s="14">
        <v>40785</v>
      </c>
      <c r="C155" s="10" t="s">
        <v>8</v>
      </c>
      <c r="D155" s="12" t="s">
        <v>126</v>
      </c>
      <c r="E155" s="15" t="s">
        <v>10</v>
      </c>
      <c r="F155" s="16">
        <v>0</v>
      </c>
      <c r="G155" s="16">
        <v>22052</v>
      </c>
      <c r="H155" s="16">
        <v>92401.88</v>
      </c>
    </row>
    <row r="156" spans="1:8" x14ac:dyDescent="0.15">
      <c r="A156" s="1">
        <f t="shared" si="2"/>
        <v>40787</v>
      </c>
      <c r="B156" s="14">
        <v>40787</v>
      </c>
      <c r="C156" s="10" t="s">
        <v>8</v>
      </c>
      <c r="D156" s="12" t="s">
        <v>162</v>
      </c>
      <c r="E156" s="15" t="s">
        <v>10</v>
      </c>
      <c r="F156" s="16">
        <v>0</v>
      </c>
      <c r="G156" s="16">
        <v>1336</v>
      </c>
      <c r="H156" s="16">
        <v>93737.88</v>
      </c>
    </row>
    <row r="157" spans="1:8" x14ac:dyDescent="0.15">
      <c r="A157" s="1">
        <f t="shared" si="2"/>
        <v>40787</v>
      </c>
      <c r="B157" s="14">
        <v>40789</v>
      </c>
      <c r="C157" s="10" t="s">
        <v>8</v>
      </c>
      <c r="D157" s="12" t="s">
        <v>163</v>
      </c>
      <c r="E157" s="15" t="s">
        <v>10</v>
      </c>
      <c r="F157" s="16">
        <v>784.5</v>
      </c>
      <c r="G157" s="16">
        <v>0</v>
      </c>
      <c r="H157" s="16">
        <v>92953.38</v>
      </c>
    </row>
    <row r="158" spans="1:8" x14ac:dyDescent="0.15">
      <c r="A158" s="1">
        <f t="shared" si="2"/>
        <v>40787</v>
      </c>
      <c r="B158" s="17">
        <v>40790</v>
      </c>
      <c r="C158" s="18" t="s">
        <v>139</v>
      </c>
      <c r="D158" s="39" t="s">
        <v>164</v>
      </c>
      <c r="E158" s="10" t="s">
        <v>165</v>
      </c>
      <c r="F158" s="10">
        <v>131</v>
      </c>
      <c r="H158" s="10">
        <v>81406.41</v>
      </c>
    </row>
    <row r="159" spans="1:8" x14ac:dyDescent="0.15">
      <c r="A159" s="1">
        <f t="shared" si="2"/>
        <v>40787</v>
      </c>
      <c r="B159" s="14">
        <v>40790</v>
      </c>
      <c r="C159" s="10" t="s">
        <v>8</v>
      </c>
      <c r="D159" s="12" t="s">
        <v>166</v>
      </c>
      <c r="E159" s="15" t="s">
        <v>10</v>
      </c>
      <c r="F159" s="16">
        <v>900</v>
      </c>
      <c r="G159" s="16">
        <v>0</v>
      </c>
      <c r="H159" s="16">
        <v>92053.38</v>
      </c>
    </row>
    <row r="160" spans="1:8" x14ac:dyDescent="0.15">
      <c r="A160" s="1">
        <f t="shared" si="2"/>
        <v>40787</v>
      </c>
      <c r="B160" s="14">
        <v>40795</v>
      </c>
      <c r="C160" s="10" t="s">
        <v>8</v>
      </c>
      <c r="D160" s="12" t="s">
        <v>167</v>
      </c>
      <c r="E160" s="15" t="s">
        <v>10</v>
      </c>
      <c r="F160" s="16">
        <v>800</v>
      </c>
      <c r="G160" s="16">
        <v>0</v>
      </c>
      <c r="H160" s="16">
        <v>91253.38</v>
      </c>
    </row>
    <row r="161" spans="1:8" x14ac:dyDescent="0.15">
      <c r="A161" s="1">
        <f t="shared" si="2"/>
        <v>40787</v>
      </c>
      <c r="B161" s="14">
        <v>40800</v>
      </c>
      <c r="C161" s="10" t="s">
        <v>8</v>
      </c>
      <c r="D161" s="12" t="s">
        <v>168</v>
      </c>
      <c r="E161" s="15" t="s">
        <v>10</v>
      </c>
      <c r="F161" s="16">
        <v>120</v>
      </c>
      <c r="G161" s="16">
        <v>0</v>
      </c>
      <c r="H161" s="16">
        <v>91133.38</v>
      </c>
    </row>
    <row r="162" spans="1:8" x14ac:dyDescent="0.15">
      <c r="A162" s="1">
        <f t="shared" si="2"/>
        <v>40787</v>
      </c>
      <c r="B162" s="14">
        <v>40803</v>
      </c>
      <c r="C162" s="10" t="s">
        <v>8</v>
      </c>
      <c r="D162" s="12" t="s">
        <v>169</v>
      </c>
      <c r="E162" s="15" t="s">
        <v>10</v>
      </c>
      <c r="F162" s="16">
        <v>1400</v>
      </c>
      <c r="G162" s="16">
        <v>0</v>
      </c>
      <c r="H162" s="16">
        <v>89733.38</v>
      </c>
    </row>
    <row r="163" spans="1:8" x14ac:dyDescent="0.15">
      <c r="A163" s="1">
        <f t="shared" si="2"/>
        <v>40787</v>
      </c>
      <c r="B163" s="14">
        <v>40803</v>
      </c>
      <c r="C163" s="10" t="s">
        <v>8</v>
      </c>
      <c r="D163" s="12" t="s">
        <v>170</v>
      </c>
      <c r="E163" s="15" t="s">
        <v>10</v>
      </c>
      <c r="F163" s="16">
        <v>123</v>
      </c>
      <c r="G163" s="16">
        <v>0</v>
      </c>
      <c r="H163" s="16">
        <v>89610.38</v>
      </c>
    </row>
    <row r="164" spans="1:8" x14ac:dyDescent="0.15">
      <c r="A164" s="1">
        <f t="shared" si="2"/>
        <v>40787</v>
      </c>
      <c r="B164" s="14">
        <v>40805</v>
      </c>
      <c r="C164" s="10" t="s">
        <v>8</v>
      </c>
      <c r="D164" s="12" t="s">
        <v>171</v>
      </c>
      <c r="E164" s="15" t="s">
        <v>10</v>
      </c>
      <c r="F164" s="16">
        <v>0</v>
      </c>
      <c r="G164" s="16">
        <v>33</v>
      </c>
      <c r="H164" s="16">
        <v>89643.38</v>
      </c>
    </row>
    <row r="165" spans="1:8" x14ac:dyDescent="0.15">
      <c r="A165" s="1">
        <f t="shared" si="2"/>
        <v>40787</v>
      </c>
      <c r="B165" s="17">
        <v>40810</v>
      </c>
      <c r="C165" s="18" t="s">
        <v>139</v>
      </c>
      <c r="D165" s="39" t="s">
        <v>140</v>
      </c>
      <c r="E165" s="10" t="s">
        <v>172</v>
      </c>
      <c r="F165" s="10">
        <v>800</v>
      </c>
      <c r="H165" s="10">
        <v>80606.41</v>
      </c>
    </row>
    <row r="166" spans="1:8" x14ac:dyDescent="0.15">
      <c r="A166" s="1">
        <f t="shared" si="2"/>
        <v>40787</v>
      </c>
      <c r="B166" s="17">
        <v>40810</v>
      </c>
      <c r="C166" s="18" t="s">
        <v>139</v>
      </c>
      <c r="D166" s="39" t="s">
        <v>140</v>
      </c>
      <c r="E166" s="10" t="s">
        <v>172</v>
      </c>
      <c r="F166" s="10">
        <v>800</v>
      </c>
      <c r="H166" s="10">
        <v>79806.41</v>
      </c>
    </row>
    <row r="167" spans="1:8" x14ac:dyDescent="0.15">
      <c r="A167" s="1">
        <f t="shared" si="2"/>
        <v>40787</v>
      </c>
      <c r="B167" s="17">
        <v>40810</v>
      </c>
      <c r="C167" s="18" t="s">
        <v>139</v>
      </c>
      <c r="D167" s="39" t="s">
        <v>173</v>
      </c>
      <c r="E167" s="10" t="s">
        <v>172</v>
      </c>
      <c r="F167" s="10">
        <v>-800</v>
      </c>
      <c r="H167" s="10">
        <v>80606.41</v>
      </c>
    </row>
    <row r="168" spans="1:8" x14ac:dyDescent="0.15">
      <c r="A168" s="1">
        <f t="shared" si="2"/>
        <v>40787</v>
      </c>
      <c r="B168" s="14">
        <v>40815</v>
      </c>
      <c r="C168" s="10" t="s">
        <v>8</v>
      </c>
      <c r="D168" s="12" t="s">
        <v>126</v>
      </c>
      <c r="E168" s="15" t="s">
        <v>10</v>
      </c>
      <c r="F168" s="16">
        <v>0</v>
      </c>
      <c r="G168" s="16">
        <v>22657</v>
      </c>
      <c r="H168" s="16">
        <v>112300.38</v>
      </c>
    </row>
    <row r="169" spans="1:8" x14ac:dyDescent="0.15">
      <c r="A169" s="1">
        <f t="shared" si="2"/>
        <v>40817</v>
      </c>
      <c r="B169" s="17">
        <v>40817</v>
      </c>
      <c r="C169" s="18" t="s">
        <v>139</v>
      </c>
      <c r="D169" s="39" t="s">
        <v>174</v>
      </c>
      <c r="E169" s="10" t="s">
        <v>175</v>
      </c>
      <c r="G169" s="10">
        <v>1744.66</v>
      </c>
      <c r="H169" s="10">
        <v>82351.070000000007</v>
      </c>
    </row>
    <row r="170" spans="1:8" x14ac:dyDescent="0.15">
      <c r="A170" s="1">
        <f t="shared" si="2"/>
        <v>40817</v>
      </c>
      <c r="B170" s="17">
        <v>40817</v>
      </c>
      <c r="C170" s="18" t="s">
        <v>139</v>
      </c>
      <c r="D170" s="39" t="s">
        <v>176</v>
      </c>
      <c r="E170" s="10" t="s">
        <v>177</v>
      </c>
      <c r="F170" s="10">
        <v>599</v>
      </c>
      <c r="H170" s="10">
        <v>81752.070000000007</v>
      </c>
    </row>
    <row r="171" spans="1:8" x14ac:dyDescent="0.15">
      <c r="A171" s="1">
        <f t="shared" si="2"/>
        <v>40817</v>
      </c>
      <c r="B171" s="14">
        <v>40820</v>
      </c>
      <c r="C171" s="10" t="s">
        <v>8</v>
      </c>
      <c r="D171" s="12" t="s">
        <v>178</v>
      </c>
      <c r="E171" s="15" t="s">
        <v>10</v>
      </c>
      <c r="F171" s="16">
        <v>3100</v>
      </c>
      <c r="G171" s="16">
        <v>0</v>
      </c>
      <c r="H171" s="16">
        <v>109200.38</v>
      </c>
    </row>
    <row r="172" spans="1:8" x14ac:dyDescent="0.15">
      <c r="A172" s="1">
        <f t="shared" si="2"/>
        <v>40817</v>
      </c>
      <c r="B172" s="14">
        <v>40826</v>
      </c>
      <c r="C172" s="10" t="s">
        <v>8</v>
      </c>
      <c r="D172" s="12" t="s">
        <v>179</v>
      </c>
      <c r="E172" s="15" t="s">
        <v>10</v>
      </c>
      <c r="F172" s="16">
        <v>200</v>
      </c>
      <c r="G172" s="16">
        <v>0</v>
      </c>
      <c r="H172" s="16">
        <v>109000.38</v>
      </c>
    </row>
    <row r="173" spans="1:8" x14ac:dyDescent="0.15">
      <c r="A173" s="1">
        <f t="shared" si="2"/>
        <v>40817</v>
      </c>
      <c r="B173" s="14">
        <v>40826</v>
      </c>
      <c r="C173" s="10" t="s">
        <v>8</v>
      </c>
      <c r="D173" s="12" t="s">
        <v>180</v>
      </c>
      <c r="E173" s="15" t="s">
        <v>10</v>
      </c>
      <c r="F173" s="16">
        <v>1800</v>
      </c>
      <c r="G173" s="16">
        <v>0</v>
      </c>
      <c r="H173" s="16">
        <v>107200.38</v>
      </c>
    </row>
    <row r="174" spans="1:8" x14ac:dyDescent="0.15">
      <c r="A174" s="1">
        <f t="shared" si="2"/>
        <v>40817</v>
      </c>
      <c r="B174" s="14">
        <v>40832</v>
      </c>
      <c r="C174" s="10" t="s">
        <v>8</v>
      </c>
      <c r="D174" s="12" t="s">
        <v>181</v>
      </c>
      <c r="E174" s="15" t="s">
        <v>10</v>
      </c>
      <c r="F174" s="16">
        <v>1500</v>
      </c>
      <c r="G174" s="16">
        <v>0</v>
      </c>
      <c r="H174" s="16">
        <v>105601.38</v>
      </c>
    </row>
    <row r="175" spans="1:8" x14ac:dyDescent="0.15">
      <c r="A175" s="1">
        <f t="shared" si="2"/>
        <v>40817</v>
      </c>
      <c r="B175" s="14">
        <v>40833</v>
      </c>
      <c r="C175" s="10" t="s">
        <v>8</v>
      </c>
      <c r="D175" s="12" t="s">
        <v>182</v>
      </c>
      <c r="E175" s="15" t="s">
        <v>10</v>
      </c>
      <c r="F175" s="16">
        <v>99</v>
      </c>
      <c r="G175" s="16">
        <v>0</v>
      </c>
      <c r="H175" s="16">
        <v>107101.38</v>
      </c>
    </row>
    <row r="176" spans="1:8" x14ac:dyDescent="0.15">
      <c r="A176" s="1">
        <f t="shared" si="2"/>
        <v>40817</v>
      </c>
      <c r="B176" s="14">
        <v>40838</v>
      </c>
      <c r="C176" s="10" t="s">
        <v>8</v>
      </c>
      <c r="D176" s="12" t="s">
        <v>183</v>
      </c>
      <c r="E176" s="15" t="s">
        <v>10</v>
      </c>
      <c r="F176" s="16">
        <v>30500.35</v>
      </c>
      <c r="G176" s="16">
        <v>0</v>
      </c>
      <c r="H176" s="16">
        <v>75101.03</v>
      </c>
    </row>
    <row r="177" spans="1:8" x14ac:dyDescent="0.15">
      <c r="A177" s="1">
        <f t="shared" si="2"/>
        <v>40817</v>
      </c>
      <c r="B177" s="17">
        <v>40842</v>
      </c>
      <c r="C177" s="18" t="s">
        <v>139</v>
      </c>
      <c r="D177" s="39" t="s">
        <v>184</v>
      </c>
      <c r="E177" s="10" t="s">
        <v>185</v>
      </c>
      <c r="F177" s="10">
        <v>1500</v>
      </c>
      <c r="H177" s="10">
        <v>80252.070000000007</v>
      </c>
    </row>
    <row r="178" spans="1:8" x14ac:dyDescent="0.15">
      <c r="A178" s="1">
        <f t="shared" si="2"/>
        <v>40817</v>
      </c>
      <c r="B178" s="14">
        <v>40845</v>
      </c>
      <c r="C178" s="10" t="s">
        <v>8</v>
      </c>
      <c r="D178" s="12" t="s">
        <v>186</v>
      </c>
      <c r="E178" s="15" t="s">
        <v>10</v>
      </c>
      <c r="F178" s="16">
        <v>700</v>
      </c>
      <c r="G178" s="16">
        <v>0</v>
      </c>
      <c r="H178" s="16">
        <v>74401.03</v>
      </c>
    </row>
    <row r="179" spans="1:8" x14ac:dyDescent="0.15">
      <c r="A179" s="1">
        <f t="shared" si="2"/>
        <v>40817</v>
      </c>
      <c r="B179" s="14">
        <v>40847</v>
      </c>
      <c r="C179" s="10" t="s">
        <v>8</v>
      </c>
      <c r="D179" s="12" t="s">
        <v>126</v>
      </c>
      <c r="E179" s="15" t="s">
        <v>10</v>
      </c>
      <c r="F179" s="16">
        <v>0</v>
      </c>
      <c r="G179" s="16">
        <v>19857</v>
      </c>
      <c r="H179" s="16">
        <v>94258.03</v>
      </c>
    </row>
    <row r="180" spans="1:8" x14ac:dyDescent="0.15">
      <c r="A180" s="1">
        <f t="shared" si="2"/>
        <v>40848</v>
      </c>
      <c r="B180" s="14">
        <v>40853</v>
      </c>
      <c r="C180" s="10" t="s">
        <v>8</v>
      </c>
      <c r="D180" s="12" t="s">
        <v>187</v>
      </c>
      <c r="E180" s="15" t="s">
        <v>10</v>
      </c>
      <c r="F180" s="16">
        <v>50</v>
      </c>
      <c r="G180" s="16">
        <v>0</v>
      </c>
      <c r="H180" s="16">
        <v>94208.03</v>
      </c>
    </row>
    <row r="181" spans="1:8" x14ac:dyDescent="0.15">
      <c r="A181" s="1">
        <f t="shared" si="2"/>
        <v>40848</v>
      </c>
      <c r="B181" s="14">
        <v>40869</v>
      </c>
      <c r="C181" s="10" t="s">
        <v>8</v>
      </c>
      <c r="D181" s="12" t="s">
        <v>188</v>
      </c>
      <c r="E181" s="15" t="s">
        <v>10</v>
      </c>
      <c r="F181" s="16">
        <v>50</v>
      </c>
      <c r="G181" s="16">
        <v>0</v>
      </c>
      <c r="H181" s="16">
        <v>94158.03</v>
      </c>
    </row>
    <row r="182" spans="1:8" x14ac:dyDescent="0.15">
      <c r="A182" s="1">
        <f t="shared" si="2"/>
        <v>40848</v>
      </c>
      <c r="B182" s="17">
        <v>40872</v>
      </c>
      <c r="C182" s="18" t="s">
        <v>139</v>
      </c>
      <c r="D182" s="39" t="s">
        <v>189</v>
      </c>
      <c r="E182" s="10" t="s">
        <v>190</v>
      </c>
      <c r="F182" s="10">
        <v>58</v>
      </c>
      <c r="H182" s="10">
        <v>80194.070000000007</v>
      </c>
    </row>
    <row r="183" spans="1:8" x14ac:dyDescent="0.15">
      <c r="A183" s="1">
        <f t="shared" si="2"/>
        <v>40848</v>
      </c>
      <c r="B183" s="14">
        <v>40872</v>
      </c>
      <c r="C183" s="10" t="s">
        <v>8</v>
      </c>
      <c r="D183" s="12" t="s">
        <v>191</v>
      </c>
      <c r="E183" s="15" t="s">
        <v>10</v>
      </c>
      <c r="F183" s="16">
        <v>109</v>
      </c>
      <c r="G183" s="16">
        <v>0</v>
      </c>
      <c r="H183" s="16">
        <v>94049.03</v>
      </c>
    </row>
    <row r="184" spans="1:8" x14ac:dyDescent="0.15">
      <c r="A184" s="1">
        <f t="shared" si="2"/>
        <v>40848</v>
      </c>
      <c r="B184" s="14">
        <v>40873</v>
      </c>
      <c r="C184" s="10" t="s">
        <v>8</v>
      </c>
      <c r="D184" s="12" t="s">
        <v>192</v>
      </c>
      <c r="E184" s="15" t="s">
        <v>10</v>
      </c>
      <c r="F184" s="16">
        <v>900</v>
      </c>
      <c r="G184" s="16">
        <v>0</v>
      </c>
      <c r="H184" s="16">
        <v>93149.03</v>
      </c>
    </row>
    <row r="185" spans="1:8" x14ac:dyDescent="0.15">
      <c r="A185" s="1">
        <f t="shared" si="2"/>
        <v>40848</v>
      </c>
      <c r="B185" s="14">
        <v>40874</v>
      </c>
      <c r="C185" s="10" t="s">
        <v>8</v>
      </c>
      <c r="D185" s="12" t="s">
        <v>193</v>
      </c>
      <c r="E185" s="15" t="s">
        <v>10</v>
      </c>
      <c r="F185" s="16">
        <v>751</v>
      </c>
      <c r="G185" s="16">
        <v>0</v>
      </c>
      <c r="H185" s="16">
        <v>92398.03</v>
      </c>
    </row>
    <row r="186" spans="1:8" x14ac:dyDescent="0.15">
      <c r="A186" s="1">
        <f t="shared" si="2"/>
        <v>40848</v>
      </c>
      <c r="B186" s="14">
        <v>40877</v>
      </c>
      <c r="C186" s="10" t="s">
        <v>8</v>
      </c>
      <c r="D186" s="12" t="s">
        <v>126</v>
      </c>
      <c r="E186" s="15" t="s">
        <v>10</v>
      </c>
      <c r="F186" s="16">
        <v>0</v>
      </c>
      <c r="G186" s="16">
        <v>19872</v>
      </c>
      <c r="H186" s="16">
        <v>112270.03</v>
      </c>
    </row>
    <row r="187" spans="1:8" x14ac:dyDescent="0.15">
      <c r="A187" s="1">
        <f t="shared" si="2"/>
        <v>40878</v>
      </c>
      <c r="B187" s="14">
        <v>40880</v>
      </c>
      <c r="C187" s="10" t="s">
        <v>8</v>
      </c>
      <c r="D187" s="12" t="s">
        <v>194</v>
      </c>
      <c r="E187" s="15" t="s">
        <v>10</v>
      </c>
      <c r="F187" s="16">
        <v>95</v>
      </c>
      <c r="G187" s="16">
        <v>0</v>
      </c>
      <c r="H187" s="16">
        <v>112175.03</v>
      </c>
    </row>
    <row r="188" spans="1:8" x14ac:dyDescent="0.15">
      <c r="A188" s="1">
        <f t="shared" si="2"/>
        <v>40878</v>
      </c>
      <c r="B188" s="14">
        <v>40887</v>
      </c>
      <c r="C188" s="10" t="s">
        <v>8</v>
      </c>
      <c r="D188" s="12" t="s">
        <v>195</v>
      </c>
      <c r="E188" s="15" t="s">
        <v>10</v>
      </c>
      <c r="F188" s="16">
        <v>95</v>
      </c>
      <c r="G188" s="16">
        <v>0</v>
      </c>
      <c r="H188" s="16">
        <v>112080.03</v>
      </c>
    </row>
    <row r="189" spans="1:8" x14ac:dyDescent="0.15">
      <c r="A189" s="1">
        <f t="shared" si="2"/>
        <v>40878</v>
      </c>
      <c r="B189" s="14">
        <v>40888</v>
      </c>
      <c r="C189" s="10" t="s">
        <v>8</v>
      </c>
      <c r="D189" s="12" t="s">
        <v>196</v>
      </c>
      <c r="E189" s="15" t="s">
        <v>10</v>
      </c>
      <c r="F189" s="16">
        <v>3200</v>
      </c>
      <c r="G189" s="16">
        <v>0</v>
      </c>
      <c r="H189" s="16">
        <v>108880.03</v>
      </c>
    </row>
    <row r="190" spans="1:8" x14ac:dyDescent="0.15">
      <c r="A190" s="1">
        <f t="shared" si="2"/>
        <v>40878</v>
      </c>
      <c r="B190" s="14">
        <v>40891</v>
      </c>
      <c r="C190" s="10" t="s">
        <v>8</v>
      </c>
      <c r="D190" s="12" t="s">
        <v>197</v>
      </c>
      <c r="E190" s="15" t="s">
        <v>10</v>
      </c>
      <c r="F190" s="16">
        <v>900</v>
      </c>
      <c r="G190" s="16">
        <v>0</v>
      </c>
      <c r="H190" s="16">
        <v>107980.03</v>
      </c>
    </row>
    <row r="191" spans="1:8" x14ac:dyDescent="0.15">
      <c r="A191" s="1">
        <f t="shared" si="2"/>
        <v>40878</v>
      </c>
      <c r="B191" s="14">
        <v>40895</v>
      </c>
      <c r="C191" s="10" t="s">
        <v>8</v>
      </c>
      <c r="D191" s="12" t="s">
        <v>198</v>
      </c>
      <c r="E191" s="15" t="s">
        <v>10</v>
      </c>
      <c r="F191" s="16">
        <v>700</v>
      </c>
      <c r="G191" s="16">
        <v>0</v>
      </c>
      <c r="H191" s="16">
        <v>107280.03</v>
      </c>
    </row>
    <row r="192" spans="1:8" x14ac:dyDescent="0.15">
      <c r="A192" s="1">
        <f t="shared" si="2"/>
        <v>40878</v>
      </c>
      <c r="B192" s="14">
        <v>40901</v>
      </c>
      <c r="C192" s="10" t="s">
        <v>8</v>
      </c>
      <c r="D192" s="12" t="s">
        <v>199</v>
      </c>
      <c r="E192" s="15" t="s">
        <v>10</v>
      </c>
      <c r="F192" s="16">
        <v>95</v>
      </c>
      <c r="G192" s="16">
        <v>0</v>
      </c>
      <c r="H192" s="16">
        <v>107185.03</v>
      </c>
    </row>
    <row r="193" spans="1:8" x14ac:dyDescent="0.15">
      <c r="A193" s="1">
        <f t="shared" si="2"/>
        <v>40878</v>
      </c>
      <c r="B193" s="14">
        <v>40908</v>
      </c>
      <c r="C193" s="10" t="s">
        <v>8</v>
      </c>
      <c r="D193" s="12" t="s">
        <v>126</v>
      </c>
      <c r="E193" s="15" t="s">
        <v>10</v>
      </c>
      <c r="F193" s="16">
        <v>0</v>
      </c>
      <c r="G193" s="16">
        <v>19852</v>
      </c>
      <c r="H193" s="16">
        <v>127037.03</v>
      </c>
    </row>
    <row r="194" spans="1:8" x14ac:dyDescent="0.15">
      <c r="A194" s="1">
        <f t="shared" ref="A194:A257" si="3">DATE(YEAR(B194),MONTH(B194),1)</f>
        <v>40878</v>
      </c>
      <c r="B194" s="14">
        <v>40908</v>
      </c>
      <c r="C194" s="10" t="s">
        <v>8</v>
      </c>
      <c r="D194" s="12" t="s">
        <v>200</v>
      </c>
      <c r="E194" s="15" t="s">
        <v>10</v>
      </c>
      <c r="F194" s="16">
        <v>600</v>
      </c>
      <c r="G194" s="16">
        <v>0</v>
      </c>
      <c r="H194" s="16">
        <v>126437.03</v>
      </c>
    </row>
    <row r="195" spans="1:8" x14ac:dyDescent="0.15">
      <c r="A195" s="1">
        <f t="shared" si="3"/>
        <v>40909</v>
      </c>
      <c r="B195" s="14">
        <v>40916</v>
      </c>
      <c r="C195" s="10" t="s">
        <v>8</v>
      </c>
      <c r="D195" s="12" t="s">
        <v>201</v>
      </c>
      <c r="E195" s="15" t="s">
        <v>10</v>
      </c>
      <c r="F195" s="16">
        <v>1300</v>
      </c>
      <c r="G195" s="16">
        <v>0</v>
      </c>
      <c r="H195" s="16">
        <v>125137.03</v>
      </c>
    </row>
    <row r="196" spans="1:8" x14ac:dyDescent="0.15">
      <c r="A196" s="1">
        <f t="shared" si="3"/>
        <v>40909</v>
      </c>
      <c r="B196" s="14">
        <v>40930</v>
      </c>
      <c r="C196" s="10" t="s">
        <v>8</v>
      </c>
      <c r="D196" s="12" t="s">
        <v>202</v>
      </c>
      <c r="E196" s="15" t="s">
        <v>10</v>
      </c>
      <c r="F196" s="16">
        <v>400</v>
      </c>
      <c r="G196" s="16">
        <v>0</v>
      </c>
      <c r="H196" s="16">
        <v>124737.03</v>
      </c>
    </row>
    <row r="197" spans="1:8" x14ac:dyDescent="0.15">
      <c r="A197" s="1">
        <f t="shared" si="3"/>
        <v>40909</v>
      </c>
      <c r="B197" s="14">
        <v>40938</v>
      </c>
      <c r="C197" s="10" t="s">
        <v>8</v>
      </c>
      <c r="D197" s="12" t="s">
        <v>44</v>
      </c>
      <c r="E197" s="15" t="s">
        <v>10</v>
      </c>
      <c r="F197" s="16">
        <v>0</v>
      </c>
      <c r="G197" s="16">
        <v>49000</v>
      </c>
      <c r="H197" s="16">
        <v>173737.03</v>
      </c>
    </row>
    <row r="198" spans="1:8" x14ac:dyDescent="0.15">
      <c r="A198" s="1">
        <f t="shared" si="3"/>
        <v>40909</v>
      </c>
      <c r="B198" s="14">
        <v>40939</v>
      </c>
      <c r="C198" s="10" t="s">
        <v>8</v>
      </c>
      <c r="D198" s="12" t="s">
        <v>126</v>
      </c>
      <c r="E198" s="15" t="s">
        <v>10</v>
      </c>
      <c r="F198" s="16">
        <v>0</v>
      </c>
      <c r="G198" s="16">
        <v>20657</v>
      </c>
      <c r="H198" s="16">
        <v>194394.03</v>
      </c>
    </row>
    <row r="199" spans="1:8" x14ac:dyDescent="0.15">
      <c r="A199" s="1">
        <f t="shared" si="3"/>
        <v>40940</v>
      </c>
      <c r="B199" s="14">
        <v>40942</v>
      </c>
      <c r="C199" s="10" t="s">
        <v>8</v>
      </c>
      <c r="D199" s="12" t="s">
        <v>203</v>
      </c>
      <c r="E199" s="15" t="s">
        <v>10</v>
      </c>
      <c r="F199" s="16">
        <v>700</v>
      </c>
      <c r="G199" s="16">
        <v>0</v>
      </c>
      <c r="H199" s="16">
        <v>193694.03</v>
      </c>
    </row>
    <row r="200" spans="1:8" x14ac:dyDescent="0.15">
      <c r="A200" s="1">
        <f t="shared" si="3"/>
        <v>40940</v>
      </c>
      <c r="B200" s="14">
        <v>40943</v>
      </c>
      <c r="C200" s="10" t="s">
        <v>8</v>
      </c>
      <c r="D200" s="12" t="s">
        <v>204</v>
      </c>
      <c r="E200" s="15" t="s">
        <v>10</v>
      </c>
      <c r="F200" s="16">
        <v>174</v>
      </c>
      <c r="G200" s="16">
        <v>0</v>
      </c>
      <c r="H200" s="16">
        <v>193520.03</v>
      </c>
    </row>
    <row r="201" spans="1:8" x14ac:dyDescent="0.15">
      <c r="A201" s="1">
        <f t="shared" si="3"/>
        <v>40940</v>
      </c>
      <c r="B201" s="14">
        <v>40944</v>
      </c>
      <c r="C201" s="10" t="s">
        <v>8</v>
      </c>
      <c r="D201" s="12" t="s">
        <v>205</v>
      </c>
      <c r="E201" s="15" t="s">
        <v>10</v>
      </c>
      <c r="F201" s="16">
        <v>814</v>
      </c>
      <c r="G201" s="16">
        <v>0</v>
      </c>
      <c r="H201" s="16">
        <v>192706.03</v>
      </c>
    </row>
    <row r="202" spans="1:8" x14ac:dyDescent="0.15">
      <c r="A202" s="1">
        <f t="shared" si="3"/>
        <v>40940</v>
      </c>
      <c r="B202" s="14">
        <v>40946</v>
      </c>
      <c r="C202" s="10" t="s">
        <v>8</v>
      </c>
      <c r="D202" s="12" t="s">
        <v>206</v>
      </c>
      <c r="E202" s="15" t="s">
        <v>10</v>
      </c>
      <c r="F202" s="16">
        <v>2100</v>
      </c>
      <c r="G202" s="16">
        <v>0</v>
      </c>
      <c r="H202" s="16">
        <v>190606.03</v>
      </c>
    </row>
    <row r="203" spans="1:8" x14ac:dyDescent="0.15">
      <c r="A203" s="1">
        <f t="shared" si="3"/>
        <v>40940</v>
      </c>
      <c r="B203" s="14">
        <v>40951</v>
      </c>
      <c r="C203" s="10" t="s">
        <v>8</v>
      </c>
      <c r="D203" s="12" t="s">
        <v>207</v>
      </c>
      <c r="E203" s="15" t="s">
        <v>10</v>
      </c>
      <c r="F203" s="16">
        <v>471</v>
      </c>
      <c r="G203" s="16">
        <v>0</v>
      </c>
      <c r="H203" s="16">
        <v>190135.03</v>
      </c>
    </row>
    <row r="204" spans="1:8" x14ac:dyDescent="0.15">
      <c r="A204" s="1">
        <f t="shared" si="3"/>
        <v>40940</v>
      </c>
      <c r="B204" s="14">
        <v>40953</v>
      </c>
      <c r="C204" s="10" t="s">
        <v>8</v>
      </c>
      <c r="D204" s="12" t="s">
        <v>208</v>
      </c>
      <c r="E204" s="15" t="s">
        <v>10</v>
      </c>
      <c r="F204" s="16">
        <v>2000</v>
      </c>
      <c r="G204" s="16">
        <v>0</v>
      </c>
      <c r="H204" s="16">
        <v>188135.03</v>
      </c>
    </row>
    <row r="205" spans="1:8" x14ac:dyDescent="0.15">
      <c r="A205" s="1">
        <f t="shared" si="3"/>
        <v>40940</v>
      </c>
      <c r="B205" s="14">
        <v>40955</v>
      </c>
      <c r="C205" s="10" t="s">
        <v>8</v>
      </c>
      <c r="D205" s="12" t="s">
        <v>209</v>
      </c>
      <c r="E205" s="15" t="s">
        <v>10</v>
      </c>
      <c r="F205" s="16">
        <v>0</v>
      </c>
      <c r="G205" s="16">
        <v>44</v>
      </c>
      <c r="H205" s="16">
        <v>188179.03</v>
      </c>
    </row>
    <row r="206" spans="1:8" x14ac:dyDescent="0.15">
      <c r="A206" s="1">
        <f t="shared" si="3"/>
        <v>40940</v>
      </c>
      <c r="B206" s="14">
        <v>40957</v>
      </c>
      <c r="C206" s="10" t="s">
        <v>8</v>
      </c>
      <c r="D206" s="12" t="s">
        <v>210</v>
      </c>
      <c r="E206" s="15" t="s">
        <v>10</v>
      </c>
      <c r="F206" s="16">
        <v>1800</v>
      </c>
      <c r="G206" s="16">
        <v>0</v>
      </c>
      <c r="H206" s="16">
        <v>186379.03</v>
      </c>
    </row>
    <row r="207" spans="1:8" x14ac:dyDescent="0.15">
      <c r="A207" s="1">
        <f t="shared" si="3"/>
        <v>40940</v>
      </c>
      <c r="B207" s="14">
        <v>40965</v>
      </c>
      <c r="C207" s="10" t="s">
        <v>8</v>
      </c>
      <c r="D207" s="12" t="s">
        <v>211</v>
      </c>
      <c r="E207" s="15" t="s">
        <v>10</v>
      </c>
      <c r="F207" s="16">
        <v>50</v>
      </c>
      <c r="G207" s="16">
        <v>0</v>
      </c>
      <c r="H207" s="16">
        <v>186329.03</v>
      </c>
    </row>
    <row r="208" spans="1:8" x14ac:dyDescent="0.15">
      <c r="A208" s="1">
        <f t="shared" si="3"/>
        <v>40940</v>
      </c>
      <c r="B208" s="17">
        <v>40967</v>
      </c>
      <c r="C208" s="18" t="s">
        <v>139</v>
      </c>
      <c r="D208" s="39" t="s">
        <v>212</v>
      </c>
      <c r="E208" s="10" t="s">
        <v>213</v>
      </c>
      <c r="G208" s="10">
        <v>17190</v>
      </c>
      <c r="H208" s="10">
        <v>97384.07</v>
      </c>
    </row>
    <row r="209" spans="1:8" x14ac:dyDescent="0.15">
      <c r="A209" s="1">
        <f t="shared" si="3"/>
        <v>40940</v>
      </c>
      <c r="B209" s="17">
        <v>40968</v>
      </c>
      <c r="C209" s="18" t="s">
        <v>139</v>
      </c>
      <c r="D209" s="39" t="s">
        <v>214</v>
      </c>
      <c r="E209" s="10" t="s">
        <v>175</v>
      </c>
      <c r="G209" s="10">
        <v>19243</v>
      </c>
      <c r="H209" s="10">
        <v>116627.07</v>
      </c>
    </row>
    <row r="210" spans="1:8" x14ac:dyDescent="0.15">
      <c r="A210" s="1">
        <f t="shared" si="3"/>
        <v>40940</v>
      </c>
      <c r="B210" s="17">
        <v>40968</v>
      </c>
      <c r="C210" s="18" t="s">
        <v>139</v>
      </c>
      <c r="D210" s="39" t="s">
        <v>215</v>
      </c>
      <c r="E210" s="10" t="s">
        <v>216</v>
      </c>
      <c r="F210" s="10">
        <v>1500</v>
      </c>
      <c r="H210" s="10">
        <v>115127.07</v>
      </c>
    </row>
    <row r="211" spans="1:8" x14ac:dyDescent="0.15">
      <c r="A211" s="1">
        <f t="shared" si="3"/>
        <v>40969</v>
      </c>
      <c r="B211" s="14">
        <v>40969</v>
      </c>
      <c r="C211" s="10" t="s">
        <v>8</v>
      </c>
      <c r="D211" s="12" t="s">
        <v>217</v>
      </c>
      <c r="E211" s="15" t="s">
        <v>10</v>
      </c>
      <c r="F211" s="16">
        <v>0</v>
      </c>
      <c r="G211" s="16">
        <v>2360</v>
      </c>
      <c r="H211" s="16">
        <v>188689.03</v>
      </c>
    </row>
    <row r="212" spans="1:8" x14ac:dyDescent="0.15">
      <c r="A212" s="1">
        <f t="shared" si="3"/>
        <v>40969</v>
      </c>
      <c r="B212" s="17">
        <v>40972</v>
      </c>
      <c r="C212" s="18" t="s">
        <v>139</v>
      </c>
      <c r="D212" s="39" t="s">
        <v>218</v>
      </c>
      <c r="E212" s="10" t="s">
        <v>219</v>
      </c>
      <c r="F212" s="10">
        <v>13000</v>
      </c>
      <c r="H212" s="10">
        <v>102127.07</v>
      </c>
    </row>
    <row r="213" spans="1:8" x14ac:dyDescent="0.15">
      <c r="A213" s="1">
        <f t="shared" si="3"/>
        <v>40969</v>
      </c>
      <c r="B213" s="17">
        <v>40979</v>
      </c>
      <c r="C213" s="18" t="s">
        <v>139</v>
      </c>
      <c r="D213" s="39" t="s">
        <v>220</v>
      </c>
      <c r="E213" s="10" t="s">
        <v>221</v>
      </c>
      <c r="F213" s="10">
        <v>48</v>
      </c>
      <c r="H213" s="10">
        <v>102079.07</v>
      </c>
    </row>
    <row r="214" spans="1:8" x14ac:dyDescent="0.15">
      <c r="A214" s="1">
        <f t="shared" si="3"/>
        <v>40969</v>
      </c>
      <c r="B214" s="14">
        <v>40979</v>
      </c>
      <c r="C214" s="10" t="s">
        <v>8</v>
      </c>
      <c r="D214" s="12" t="s">
        <v>222</v>
      </c>
      <c r="E214" s="15" t="s">
        <v>10</v>
      </c>
      <c r="F214" s="16">
        <v>700</v>
      </c>
      <c r="G214" s="16">
        <v>0</v>
      </c>
      <c r="H214" s="16">
        <v>187989.03</v>
      </c>
    </row>
    <row r="215" spans="1:8" x14ac:dyDescent="0.15">
      <c r="A215" s="1">
        <f t="shared" si="3"/>
        <v>40969</v>
      </c>
      <c r="B215" s="17">
        <v>40980</v>
      </c>
      <c r="C215" s="18" t="s">
        <v>139</v>
      </c>
      <c r="D215" s="39" t="s">
        <v>223</v>
      </c>
      <c r="E215" s="10" t="s">
        <v>224</v>
      </c>
      <c r="F215" s="10">
        <v>60000</v>
      </c>
      <c r="H215" s="10">
        <v>42079.07</v>
      </c>
    </row>
    <row r="216" spans="1:8" x14ac:dyDescent="0.15">
      <c r="A216" s="1">
        <f t="shared" si="3"/>
        <v>40969</v>
      </c>
      <c r="B216" s="14">
        <v>40981</v>
      </c>
      <c r="C216" s="10" t="s">
        <v>8</v>
      </c>
      <c r="D216" s="12" t="s">
        <v>225</v>
      </c>
      <c r="E216" s="15" t="s">
        <v>10</v>
      </c>
      <c r="F216" s="16">
        <v>0</v>
      </c>
      <c r="G216" s="16">
        <v>60000</v>
      </c>
      <c r="H216" s="16">
        <v>247989.03</v>
      </c>
    </row>
    <row r="217" spans="1:8" x14ac:dyDescent="0.15">
      <c r="A217" s="1">
        <f t="shared" si="3"/>
        <v>40969</v>
      </c>
      <c r="B217" s="17">
        <v>40987</v>
      </c>
      <c r="C217" s="18" t="s">
        <v>139</v>
      </c>
      <c r="D217" s="39" t="s">
        <v>140</v>
      </c>
      <c r="E217" s="10" t="s">
        <v>226</v>
      </c>
      <c r="F217" s="10">
        <v>200</v>
      </c>
      <c r="H217" s="10">
        <v>41879.07</v>
      </c>
    </row>
    <row r="218" spans="1:8" x14ac:dyDescent="0.15">
      <c r="A218" s="1">
        <f t="shared" si="3"/>
        <v>40969</v>
      </c>
      <c r="B218" s="14">
        <v>40987</v>
      </c>
      <c r="C218" s="10" t="s">
        <v>8</v>
      </c>
      <c r="D218" s="12" t="s">
        <v>227</v>
      </c>
      <c r="E218" s="15" t="s">
        <v>10</v>
      </c>
      <c r="F218" s="16">
        <v>0</v>
      </c>
      <c r="G218" s="16">
        <v>5000</v>
      </c>
      <c r="H218" s="16">
        <v>252989.03</v>
      </c>
    </row>
    <row r="219" spans="1:8" x14ac:dyDescent="0.15">
      <c r="A219" s="1">
        <f t="shared" si="3"/>
        <v>40969</v>
      </c>
      <c r="B219" s="14">
        <v>40989</v>
      </c>
      <c r="C219" s="10" t="s">
        <v>8</v>
      </c>
      <c r="D219" s="12" t="s">
        <v>228</v>
      </c>
      <c r="E219" s="15" t="s">
        <v>10</v>
      </c>
      <c r="F219" s="16">
        <v>49000</v>
      </c>
      <c r="G219" s="16">
        <v>0</v>
      </c>
      <c r="H219" s="16">
        <v>203989.03</v>
      </c>
    </row>
    <row r="220" spans="1:8" x14ac:dyDescent="0.15">
      <c r="A220" s="1">
        <f t="shared" si="3"/>
        <v>40969</v>
      </c>
      <c r="B220" s="14">
        <v>40990</v>
      </c>
      <c r="C220" s="10" t="s">
        <v>8</v>
      </c>
      <c r="D220" s="12" t="s">
        <v>229</v>
      </c>
      <c r="E220" s="15" t="s">
        <v>10</v>
      </c>
      <c r="F220" s="16">
        <v>49000</v>
      </c>
      <c r="G220" s="16">
        <v>0</v>
      </c>
      <c r="H220" s="16">
        <v>154789.03</v>
      </c>
    </row>
    <row r="221" spans="1:8" x14ac:dyDescent="0.15">
      <c r="A221" s="1">
        <f t="shared" si="3"/>
        <v>40969</v>
      </c>
      <c r="B221" s="14">
        <v>40991</v>
      </c>
      <c r="C221" s="10" t="s">
        <v>8</v>
      </c>
      <c r="D221" s="12" t="s">
        <v>230</v>
      </c>
      <c r="E221" s="15" t="s">
        <v>10</v>
      </c>
      <c r="F221" s="16">
        <v>200</v>
      </c>
      <c r="G221" s="16">
        <v>0</v>
      </c>
      <c r="H221" s="16">
        <v>203789.03</v>
      </c>
    </row>
    <row r="222" spans="1:8" x14ac:dyDescent="0.15">
      <c r="A222" s="1">
        <f t="shared" si="3"/>
        <v>40969</v>
      </c>
      <c r="B222" s="14">
        <v>40994</v>
      </c>
      <c r="C222" s="10" t="s">
        <v>8</v>
      </c>
      <c r="D222" s="12" t="s">
        <v>231</v>
      </c>
      <c r="E222" s="15" t="s">
        <v>10</v>
      </c>
      <c r="F222" s="16">
        <v>400</v>
      </c>
      <c r="G222" s="16">
        <v>0</v>
      </c>
      <c r="H222" s="16">
        <v>154389.03</v>
      </c>
    </row>
    <row r="223" spans="1:8" x14ac:dyDescent="0.15">
      <c r="A223" s="1">
        <f t="shared" si="3"/>
        <v>40969</v>
      </c>
      <c r="B223" s="14">
        <v>40997</v>
      </c>
      <c r="C223" s="10" t="s">
        <v>8</v>
      </c>
      <c r="D223" s="12" t="s">
        <v>232</v>
      </c>
      <c r="E223" s="15" t="s">
        <v>10</v>
      </c>
      <c r="F223" s="16">
        <v>50</v>
      </c>
      <c r="G223" s="16">
        <v>0</v>
      </c>
      <c r="H223" s="16">
        <v>154339.03</v>
      </c>
    </row>
    <row r="224" spans="1:8" x14ac:dyDescent="0.15">
      <c r="A224" s="1">
        <f t="shared" si="3"/>
        <v>40969</v>
      </c>
      <c r="B224" s="17">
        <v>40999</v>
      </c>
      <c r="C224" s="18" t="s">
        <v>139</v>
      </c>
      <c r="D224" s="39" t="s">
        <v>214</v>
      </c>
      <c r="E224" s="10" t="s">
        <v>175</v>
      </c>
      <c r="G224" s="10">
        <v>33812</v>
      </c>
      <c r="H224" s="10">
        <v>75691.070000000007</v>
      </c>
    </row>
    <row r="225" spans="1:8" x14ac:dyDescent="0.15">
      <c r="A225" s="1">
        <f t="shared" si="3"/>
        <v>40969</v>
      </c>
      <c r="B225" s="14">
        <v>40999</v>
      </c>
      <c r="C225" s="10" t="s">
        <v>8</v>
      </c>
      <c r="D225" s="12" t="s">
        <v>44</v>
      </c>
      <c r="E225" s="15" t="s">
        <v>10</v>
      </c>
      <c r="F225" s="16">
        <v>0</v>
      </c>
      <c r="G225" s="16">
        <v>25000</v>
      </c>
      <c r="H225" s="16">
        <v>179339.03</v>
      </c>
    </row>
    <row r="226" spans="1:8" x14ac:dyDescent="0.15">
      <c r="A226" s="1">
        <f t="shared" si="3"/>
        <v>41000</v>
      </c>
      <c r="B226" s="17">
        <v>41000</v>
      </c>
      <c r="C226" s="18" t="s">
        <v>139</v>
      </c>
      <c r="D226" s="39" t="s">
        <v>174</v>
      </c>
      <c r="E226" s="10" t="s">
        <v>175</v>
      </c>
      <c r="G226" s="10">
        <v>1566.74</v>
      </c>
      <c r="H226" s="10">
        <v>77257.81</v>
      </c>
    </row>
    <row r="227" spans="1:8" x14ac:dyDescent="0.15">
      <c r="A227" s="1">
        <f t="shared" si="3"/>
        <v>41000</v>
      </c>
      <c r="B227" s="14">
        <v>41000</v>
      </c>
      <c r="C227" s="10" t="s">
        <v>8</v>
      </c>
      <c r="D227" s="12" t="s">
        <v>233</v>
      </c>
      <c r="E227" s="15" t="s">
        <v>10</v>
      </c>
      <c r="F227" s="16">
        <v>390</v>
      </c>
      <c r="G227" s="16">
        <v>0</v>
      </c>
      <c r="H227" s="16">
        <v>178949.03</v>
      </c>
    </row>
    <row r="228" spans="1:8" x14ac:dyDescent="0.15">
      <c r="A228" s="1">
        <f t="shared" si="3"/>
        <v>41000</v>
      </c>
      <c r="B228" s="17">
        <v>41001</v>
      </c>
      <c r="C228" s="18" t="s">
        <v>139</v>
      </c>
      <c r="D228" s="39" t="s">
        <v>234</v>
      </c>
      <c r="E228" s="10" t="s">
        <v>235</v>
      </c>
      <c r="F228" s="10">
        <v>4000</v>
      </c>
      <c r="H228" s="10">
        <v>73257.81</v>
      </c>
    </row>
    <row r="229" spans="1:8" x14ac:dyDescent="0.15">
      <c r="A229" s="1">
        <f t="shared" si="3"/>
        <v>41000</v>
      </c>
      <c r="B229" s="17">
        <v>41002</v>
      </c>
      <c r="C229" s="18" t="s">
        <v>139</v>
      </c>
      <c r="D229" s="39" t="s">
        <v>236</v>
      </c>
      <c r="E229" s="10" t="s">
        <v>175</v>
      </c>
      <c r="F229" s="10">
        <v>5</v>
      </c>
      <c r="H229" s="10">
        <v>73252.81</v>
      </c>
    </row>
    <row r="230" spans="1:8" x14ac:dyDescent="0.15">
      <c r="A230" s="1">
        <f t="shared" si="3"/>
        <v>41000</v>
      </c>
      <c r="B230" s="14">
        <v>41005</v>
      </c>
      <c r="C230" s="10" t="s">
        <v>8</v>
      </c>
      <c r="D230" s="12" t="s">
        <v>237</v>
      </c>
      <c r="E230" s="15" t="s">
        <v>10</v>
      </c>
      <c r="F230" s="16">
        <v>1700</v>
      </c>
      <c r="G230" s="16">
        <v>0</v>
      </c>
      <c r="H230" s="16">
        <v>177249.03</v>
      </c>
    </row>
    <row r="231" spans="1:8" x14ac:dyDescent="0.15">
      <c r="A231" s="1">
        <f t="shared" si="3"/>
        <v>41000</v>
      </c>
      <c r="B231" s="14">
        <v>41008</v>
      </c>
      <c r="C231" s="10" t="s">
        <v>8</v>
      </c>
      <c r="D231" s="12" t="s">
        <v>238</v>
      </c>
      <c r="E231" s="15" t="s">
        <v>10</v>
      </c>
      <c r="F231" s="16">
        <v>0</v>
      </c>
      <c r="G231" s="16">
        <v>5000</v>
      </c>
      <c r="H231" s="16">
        <v>182249.03</v>
      </c>
    </row>
    <row r="232" spans="1:8" x14ac:dyDescent="0.15">
      <c r="A232" s="1">
        <f t="shared" si="3"/>
        <v>41000</v>
      </c>
      <c r="B232" s="14">
        <v>41012</v>
      </c>
      <c r="C232" s="10" t="s">
        <v>8</v>
      </c>
      <c r="D232" s="12" t="s">
        <v>239</v>
      </c>
      <c r="E232" s="15" t="s">
        <v>10</v>
      </c>
      <c r="F232" s="16">
        <v>400</v>
      </c>
      <c r="G232" s="16">
        <v>0</v>
      </c>
      <c r="H232" s="16">
        <v>181849.03</v>
      </c>
    </row>
    <row r="233" spans="1:8" x14ac:dyDescent="0.15">
      <c r="A233" s="1">
        <f t="shared" si="3"/>
        <v>41000</v>
      </c>
      <c r="B233" s="17">
        <v>41014</v>
      </c>
      <c r="C233" s="18" t="s">
        <v>139</v>
      </c>
      <c r="D233" s="39" t="s">
        <v>240</v>
      </c>
      <c r="E233" s="10" t="s">
        <v>241</v>
      </c>
      <c r="F233" s="10">
        <v>629</v>
      </c>
      <c r="H233" s="10">
        <v>72623.81</v>
      </c>
    </row>
    <row r="234" spans="1:8" x14ac:dyDescent="0.15">
      <c r="A234" s="1">
        <f t="shared" si="3"/>
        <v>41000</v>
      </c>
      <c r="B234" s="17">
        <v>41021</v>
      </c>
      <c r="C234" s="18" t="s">
        <v>139</v>
      </c>
      <c r="D234" s="39" t="s">
        <v>220</v>
      </c>
      <c r="E234" s="10" t="s">
        <v>242</v>
      </c>
      <c r="F234" s="10">
        <v>65</v>
      </c>
      <c r="H234" s="10">
        <v>72558.81</v>
      </c>
    </row>
    <row r="235" spans="1:8" x14ac:dyDescent="0.15">
      <c r="A235" s="1">
        <f t="shared" si="3"/>
        <v>41000</v>
      </c>
      <c r="B235" s="17">
        <v>41029</v>
      </c>
      <c r="C235" s="18" t="s">
        <v>139</v>
      </c>
      <c r="D235" s="39" t="s">
        <v>214</v>
      </c>
      <c r="E235" s="10" t="s">
        <v>175</v>
      </c>
      <c r="G235" s="10">
        <v>32128</v>
      </c>
      <c r="H235" s="10">
        <v>104686.81</v>
      </c>
    </row>
    <row r="236" spans="1:8" x14ac:dyDescent="0.15">
      <c r="A236" s="1">
        <f t="shared" si="3"/>
        <v>41000</v>
      </c>
      <c r="B236" s="14">
        <v>41029</v>
      </c>
      <c r="C236" s="10" t="s">
        <v>8</v>
      </c>
      <c r="D236" s="12" t="s">
        <v>243</v>
      </c>
      <c r="E236" s="15" t="s">
        <v>10</v>
      </c>
      <c r="F236" s="16">
        <v>500</v>
      </c>
      <c r="G236" s="16">
        <v>0</v>
      </c>
      <c r="H236" s="16">
        <v>181349.03</v>
      </c>
    </row>
    <row r="237" spans="1:8" x14ac:dyDescent="0.15">
      <c r="A237" s="1">
        <f t="shared" si="3"/>
        <v>41030</v>
      </c>
      <c r="B237" s="17">
        <v>41033</v>
      </c>
      <c r="C237" s="18" t="s">
        <v>139</v>
      </c>
      <c r="D237" s="39" t="s">
        <v>244</v>
      </c>
      <c r="E237" s="10" t="s">
        <v>245</v>
      </c>
      <c r="F237" s="10">
        <v>500</v>
      </c>
      <c r="H237" s="10">
        <v>104186.81</v>
      </c>
    </row>
    <row r="238" spans="1:8" x14ac:dyDescent="0.15">
      <c r="A238" s="1">
        <f t="shared" si="3"/>
        <v>41030</v>
      </c>
      <c r="B238" s="14">
        <v>41034</v>
      </c>
      <c r="C238" s="10" t="s">
        <v>8</v>
      </c>
      <c r="D238" s="12" t="s">
        <v>246</v>
      </c>
      <c r="E238" s="15" t="s">
        <v>10</v>
      </c>
      <c r="F238" s="16">
        <v>40000</v>
      </c>
      <c r="G238" s="16">
        <v>0</v>
      </c>
      <c r="H238" s="16">
        <v>141349.03</v>
      </c>
    </row>
    <row r="239" spans="1:8" x14ac:dyDescent="0.15">
      <c r="A239" s="1">
        <f t="shared" si="3"/>
        <v>41030</v>
      </c>
      <c r="B239" s="14">
        <v>41035</v>
      </c>
      <c r="C239" s="10" t="s">
        <v>8</v>
      </c>
      <c r="D239" s="12" t="s">
        <v>247</v>
      </c>
      <c r="E239" s="15" t="s">
        <v>10</v>
      </c>
      <c r="F239" s="16">
        <v>424</v>
      </c>
      <c r="G239" s="16">
        <v>0</v>
      </c>
      <c r="H239" s="16">
        <v>140925.03</v>
      </c>
    </row>
    <row r="240" spans="1:8" x14ac:dyDescent="0.15">
      <c r="A240" s="1">
        <f t="shared" si="3"/>
        <v>41030</v>
      </c>
      <c r="B240" s="17">
        <v>41036</v>
      </c>
      <c r="C240" s="18" t="s">
        <v>139</v>
      </c>
      <c r="D240" s="39" t="s">
        <v>234</v>
      </c>
      <c r="E240" s="10" t="s">
        <v>248</v>
      </c>
      <c r="F240" s="10">
        <v>4000</v>
      </c>
      <c r="H240" s="10">
        <v>100186.81</v>
      </c>
    </row>
    <row r="241" spans="1:8" x14ac:dyDescent="0.15">
      <c r="A241" s="1">
        <f t="shared" si="3"/>
        <v>41030</v>
      </c>
      <c r="B241" s="14">
        <v>41037</v>
      </c>
      <c r="C241" s="10" t="s">
        <v>8</v>
      </c>
      <c r="D241" s="12" t="s">
        <v>249</v>
      </c>
      <c r="E241" s="15" t="s">
        <v>10</v>
      </c>
      <c r="F241" s="16">
        <v>0</v>
      </c>
      <c r="G241" s="16">
        <v>6630</v>
      </c>
      <c r="H241" s="16">
        <v>147555.03</v>
      </c>
    </row>
    <row r="242" spans="1:8" x14ac:dyDescent="0.15">
      <c r="A242" s="1">
        <f t="shared" si="3"/>
        <v>41030</v>
      </c>
      <c r="B242" s="14">
        <v>41037</v>
      </c>
      <c r="C242" s="10" t="s">
        <v>8</v>
      </c>
      <c r="D242" s="12" t="s">
        <v>250</v>
      </c>
      <c r="E242" s="15" t="s">
        <v>10</v>
      </c>
      <c r="F242" s="16">
        <v>0</v>
      </c>
      <c r="G242" s="16">
        <v>27127</v>
      </c>
      <c r="H242" s="16">
        <v>174682.03</v>
      </c>
    </row>
    <row r="243" spans="1:8" x14ac:dyDescent="0.15">
      <c r="A243" s="1">
        <f t="shared" si="3"/>
        <v>41030</v>
      </c>
      <c r="B243" s="14">
        <v>41045</v>
      </c>
      <c r="C243" s="10" t="s">
        <v>8</v>
      </c>
      <c r="D243" s="12" t="s">
        <v>251</v>
      </c>
      <c r="E243" s="15" t="s">
        <v>10</v>
      </c>
      <c r="F243" s="16">
        <v>207</v>
      </c>
      <c r="G243" s="16">
        <v>0</v>
      </c>
      <c r="H243" s="16">
        <v>174475.03</v>
      </c>
    </row>
    <row r="244" spans="1:8" x14ac:dyDescent="0.15">
      <c r="A244" s="1">
        <f t="shared" si="3"/>
        <v>41030</v>
      </c>
      <c r="B244" s="17">
        <v>41048</v>
      </c>
      <c r="C244" s="18" t="s">
        <v>139</v>
      </c>
      <c r="D244" s="39" t="s">
        <v>220</v>
      </c>
      <c r="E244" s="10" t="s">
        <v>252</v>
      </c>
      <c r="F244" s="10">
        <v>100</v>
      </c>
      <c r="H244" s="10">
        <v>100086.81</v>
      </c>
    </row>
    <row r="245" spans="1:8" x14ac:dyDescent="0.15">
      <c r="A245" s="1">
        <f t="shared" si="3"/>
        <v>41030</v>
      </c>
      <c r="B245" s="17">
        <v>41048</v>
      </c>
      <c r="C245" s="18" t="s">
        <v>139</v>
      </c>
      <c r="D245" s="39" t="s">
        <v>220</v>
      </c>
      <c r="E245" s="10" t="s">
        <v>253</v>
      </c>
      <c r="F245" s="10">
        <v>74</v>
      </c>
      <c r="H245" s="10">
        <v>100012.81</v>
      </c>
    </row>
    <row r="246" spans="1:8" x14ac:dyDescent="0.15">
      <c r="A246" s="1">
        <f t="shared" si="3"/>
        <v>41030</v>
      </c>
      <c r="B246" s="17">
        <v>41052</v>
      </c>
      <c r="C246" s="18" t="s">
        <v>139</v>
      </c>
      <c r="D246" s="39" t="s">
        <v>218</v>
      </c>
      <c r="E246" s="10" t="s">
        <v>254</v>
      </c>
      <c r="F246" s="10">
        <v>900</v>
      </c>
      <c r="H246" s="10">
        <v>99112.81</v>
      </c>
    </row>
    <row r="247" spans="1:8" x14ac:dyDescent="0.15">
      <c r="A247" s="1">
        <f t="shared" si="3"/>
        <v>41030</v>
      </c>
      <c r="B247" s="17">
        <v>41054</v>
      </c>
      <c r="C247" s="18" t="s">
        <v>139</v>
      </c>
      <c r="D247" s="39" t="s">
        <v>218</v>
      </c>
      <c r="E247" s="10" t="s">
        <v>255</v>
      </c>
      <c r="F247" s="10">
        <v>700</v>
      </c>
      <c r="H247" s="10">
        <v>98412.81</v>
      </c>
    </row>
    <row r="248" spans="1:8" x14ac:dyDescent="0.15">
      <c r="A248" s="1">
        <f t="shared" si="3"/>
        <v>41030</v>
      </c>
      <c r="B248" s="17">
        <v>41059</v>
      </c>
      <c r="C248" s="18" t="s">
        <v>139</v>
      </c>
      <c r="D248" s="39" t="s">
        <v>234</v>
      </c>
      <c r="E248" s="10" t="s">
        <v>256</v>
      </c>
      <c r="F248" s="10">
        <v>500</v>
      </c>
      <c r="H248" s="10">
        <v>97912.81</v>
      </c>
    </row>
    <row r="249" spans="1:8" x14ac:dyDescent="0.15">
      <c r="A249" s="1">
        <f t="shared" si="3"/>
        <v>41030</v>
      </c>
      <c r="B249" s="17">
        <v>41060</v>
      </c>
      <c r="C249" s="18" t="s">
        <v>139</v>
      </c>
      <c r="D249" s="39" t="s">
        <v>214</v>
      </c>
      <c r="E249" s="10" t="s">
        <v>175</v>
      </c>
      <c r="G249" s="10">
        <v>33402</v>
      </c>
      <c r="H249" s="10">
        <v>131314.81</v>
      </c>
    </row>
    <row r="250" spans="1:8" x14ac:dyDescent="0.15">
      <c r="A250" s="1">
        <f t="shared" si="3"/>
        <v>41061</v>
      </c>
      <c r="B250" s="17">
        <v>41066</v>
      </c>
      <c r="C250" s="18" t="s">
        <v>139</v>
      </c>
      <c r="D250" s="39" t="s">
        <v>234</v>
      </c>
      <c r="E250" s="10" t="s">
        <v>257</v>
      </c>
      <c r="F250" s="10">
        <v>3400</v>
      </c>
      <c r="H250" s="10">
        <v>127914.81</v>
      </c>
    </row>
    <row r="251" spans="1:8" x14ac:dyDescent="0.15">
      <c r="A251" s="1">
        <f t="shared" si="3"/>
        <v>41061</v>
      </c>
      <c r="B251" s="17">
        <v>41066</v>
      </c>
      <c r="C251" s="18" t="s">
        <v>139</v>
      </c>
      <c r="D251" s="39" t="s">
        <v>234</v>
      </c>
      <c r="E251" s="10" t="s">
        <v>258</v>
      </c>
      <c r="F251" s="10">
        <v>400</v>
      </c>
      <c r="H251" s="10">
        <v>127514.81</v>
      </c>
    </row>
    <row r="252" spans="1:8" x14ac:dyDescent="0.15">
      <c r="A252" s="1">
        <f t="shared" si="3"/>
        <v>41061</v>
      </c>
      <c r="B252" s="17">
        <v>41067</v>
      </c>
      <c r="C252" s="18" t="s">
        <v>139</v>
      </c>
      <c r="D252" s="39" t="s">
        <v>220</v>
      </c>
      <c r="E252" s="10" t="s">
        <v>259</v>
      </c>
      <c r="F252" s="10">
        <v>74</v>
      </c>
      <c r="H252" s="10">
        <v>127440.81</v>
      </c>
    </row>
    <row r="253" spans="1:8" x14ac:dyDescent="0.15">
      <c r="A253" s="1">
        <f t="shared" si="3"/>
        <v>41061</v>
      </c>
      <c r="B253" s="14">
        <v>41075</v>
      </c>
      <c r="C253" s="10" t="s">
        <v>8</v>
      </c>
      <c r="D253" s="12" t="s">
        <v>260</v>
      </c>
      <c r="E253" s="15" t="s">
        <v>10</v>
      </c>
      <c r="F253" s="16">
        <v>1200</v>
      </c>
      <c r="G253" s="16">
        <v>0</v>
      </c>
      <c r="H253" s="16">
        <v>173275.03</v>
      </c>
    </row>
    <row r="254" spans="1:8" x14ac:dyDescent="0.15">
      <c r="A254" s="1">
        <f t="shared" si="3"/>
        <v>41061</v>
      </c>
      <c r="B254" s="17">
        <v>41076</v>
      </c>
      <c r="C254" s="18" t="s">
        <v>139</v>
      </c>
      <c r="D254" s="39" t="s">
        <v>220</v>
      </c>
      <c r="E254" s="10" t="s">
        <v>261</v>
      </c>
      <c r="F254" s="10">
        <v>100</v>
      </c>
      <c r="H254" s="10">
        <v>127340.81</v>
      </c>
    </row>
    <row r="255" spans="1:8" x14ac:dyDescent="0.15">
      <c r="A255" s="1">
        <f t="shared" si="3"/>
        <v>41061</v>
      </c>
      <c r="B255" s="17">
        <v>41077</v>
      </c>
      <c r="C255" s="18" t="s">
        <v>139</v>
      </c>
      <c r="D255" s="39" t="s">
        <v>220</v>
      </c>
      <c r="E255" s="10" t="s">
        <v>262</v>
      </c>
      <c r="F255" s="10">
        <v>74</v>
      </c>
      <c r="H255" s="10">
        <v>127266.81</v>
      </c>
    </row>
    <row r="256" spans="1:8" x14ac:dyDescent="0.15">
      <c r="A256" s="1">
        <f t="shared" si="3"/>
        <v>41061</v>
      </c>
      <c r="B256" s="17">
        <v>41081</v>
      </c>
      <c r="C256" s="18" t="s">
        <v>139</v>
      </c>
      <c r="D256" s="39" t="s">
        <v>218</v>
      </c>
      <c r="E256" s="10" t="s">
        <v>263</v>
      </c>
      <c r="F256" s="10">
        <v>500</v>
      </c>
      <c r="H256" s="10">
        <v>126766.81</v>
      </c>
    </row>
    <row r="257" spans="1:8" x14ac:dyDescent="0.15">
      <c r="A257" s="1">
        <f t="shared" si="3"/>
        <v>41061</v>
      </c>
      <c r="B257" s="17">
        <v>41082</v>
      </c>
      <c r="C257" s="18" t="s">
        <v>139</v>
      </c>
      <c r="D257" s="39" t="s">
        <v>264</v>
      </c>
      <c r="E257" s="10" t="s">
        <v>265</v>
      </c>
      <c r="F257" s="10">
        <v>400</v>
      </c>
      <c r="H257" s="10">
        <v>126366.81</v>
      </c>
    </row>
    <row r="258" spans="1:8" x14ac:dyDescent="0.15">
      <c r="A258" s="1">
        <f t="shared" ref="A258:A321" si="4">DATE(YEAR(B258),MONTH(B258),1)</f>
        <v>41061</v>
      </c>
      <c r="B258" s="17">
        <v>41084</v>
      </c>
      <c r="C258" s="18" t="s">
        <v>139</v>
      </c>
      <c r="D258" s="39" t="s">
        <v>264</v>
      </c>
      <c r="E258" s="10" t="s">
        <v>266</v>
      </c>
      <c r="F258" s="10">
        <v>400</v>
      </c>
      <c r="H258" s="10">
        <v>125966.81</v>
      </c>
    </row>
    <row r="259" spans="1:8" x14ac:dyDescent="0.15">
      <c r="A259" s="1">
        <f t="shared" si="4"/>
        <v>41061</v>
      </c>
      <c r="B259" s="17">
        <v>41085</v>
      </c>
      <c r="C259" s="18" t="s">
        <v>139</v>
      </c>
      <c r="D259" s="39" t="s">
        <v>267</v>
      </c>
      <c r="E259" s="10" t="s">
        <v>268</v>
      </c>
      <c r="F259" s="10">
        <v>198</v>
      </c>
      <c r="H259" s="10">
        <v>125768.81</v>
      </c>
    </row>
    <row r="260" spans="1:8" x14ac:dyDescent="0.15">
      <c r="A260" s="1">
        <f t="shared" si="4"/>
        <v>41061</v>
      </c>
      <c r="B260" s="17">
        <v>41089</v>
      </c>
      <c r="C260" s="18" t="s">
        <v>139</v>
      </c>
      <c r="D260" s="39" t="s">
        <v>218</v>
      </c>
      <c r="E260" s="10" t="s">
        <v>269</v>
      </c>
      <c r="F260" s="10">
        <v>400</v>
      </c>
      <c r="H260" s="10">
        <v>125368.81</v>
      </c>
    </row>
    <row r="261" spans="1:8" x14ac:dyDescent="0.15">
      <c r="A261" s="1">
        <f t="shared" si="4"/>
        <v>41061</v>
      </c>
      <c r="B261" s="17">
        <v>41089</v>
      </c>
      <c r="C261" s="18" t="s">
        <v>139</v>
      </c>
      <c r="D261" s="39" t="s">
        <v>218</v>
      </c>
      <c r="E261" s="10" t="s">
        <v>270</v>
      </c>
      <c r="F261" s="10">
        <v>300</v>
      </c>
      <c r="H261" s="10">
        <v>125068.81</v>
      </c>
    </row>
    <row r="262" spans="1:8" x14ac:dyDescent="0.15">
      <c r="A262" s="1">
        <f t="shared" si="4"/>
        <v>41061</v>
      </c>
      <c r="B262" s="17">
        <v>41089</v>
      </c>
      <c r="C262" s="18" t="s">
        <v>139</v>
      </c>
      <c r="D262" s="39" t="s">
        <v>271</v>
      </c>
      <c r="E262" s="10" t="s">
        <v>270</v>
      </c>
      <c r="F262" s="10">
        <v>-300</v>
      </c>
      <c r="H262" s="10">
        <v>125368.81</v>
      </c>
    </row>
    <row r="263" spans="1:8" x14ac:dyDescent="0.15">
      <c r="A263" s="1">
        <f t="shared" si="4"/>
        <v>41061</v>
      </c>
      <c r="B263" s="17">
        <v>41089</v>
      </c>
      <c r="C263" s="18" t="s">
        <v>139</v>
      </c>
      <c r="D263" s="39" t="s">
        <v>218</v>
      </c>
      <c r="E263" s="10" t="s">
        <v>272</v>
      </c>
      <c r="F263" s="10">
        <v>500</v>
      </c>
      <c r="H263" s="10">
        <v>124868.81</v>
      </c>
    </row>
    <row r="264" spans="1:8" x14ac:dyDescent="0.15">
      <c r="A264" s="1">
        <f t="shared" si="4"/>
        <v>41061</v>
      </c>
      <c r="B264" s="17">
        <v>41090</v>
      </c>
      <c r="C264" s="18" t="s">
        <v>139</v>
      </c>
      <c r="D264" s="39" t="s">
        <v>214</v>
      </c>
      <c r="E264" s="10" t="s">
        <v>175</v>
      </c>
      <c r="G264" s="10">
        <v>38654</v>
      </c>
      <c r="H264" s="10">
        <v>163522.81</v>
      </c>
    </row>
    <row r="265" spans="1:8" x14ac:dyDescent="0.15">
      <c r="A265" s="1">
        <f t="shared" si="4"/>
        <v>41091</v>
      </c>
      <c r="B265" s="14">
        <v>41091</v>
      </c>
      <c r="C265" s="10" t="s">
        <v>8</v>
      </c>
      <c r="D265" s="12" t="s">
        <v>273</v>
      </c>
      <c r="E265" s="15" t="s">
        <v>10</v>
      </c>
      <c r="F265" s="16">
        <v>700</v>
      </c>
      <c r="G265" s="16">
        <v>0</v>
      </c>
      <c r="H265" s="16">
        <v>172575.03</v>
      </c>
    </row>
    <row r="266" spans="1:8" x14ac:dyDescent="0.15">
      <c r="A266" s="1">
        <f t="shared" si="4"/>
        <v>41091</v>
      </c>
      <c r="B266" s="14">
        <v>41096</v>
      </c>
      <c r="C266" s="10" t="s">
        <v>8</v>
      </c>
      <c r="D266" s="12" t="s">
        <v>274</v>
      </c>
      <c r="E266" s="15" t="s">
        <v>10</v>
      </c>
      <c r="F266" s="16">
        <v>3800</v>
      </c>
      <c r="G266" s="16">
        <v>0</v>
      </c>
      <c r="H266" s="16">
        <v>168775.03</v>
      </c>
    </row>
    <row r="267" spans="1:8" x14ac:dyDescent="0.15">
      <c r="A267" s="1">
        <f t="shared" si="4"/>
        <v>41091</v>
      </c>
      <c r="B267" s="17">
        <v>41097</v>
      </c>
      <c r="C267" s="18" t="s">
        <v>139</v>
      </c>
      <c r="D267" s="39" t="s">
        <v>275</v>
      </c>
      <c r="E267" s="10" t="s">
        <v>276</v>
      </c>
      <c r="F267" s="10">
        <v>2109</v>
      </c>
      <c r="H267" s="10">
        <v>161413.81</v>
      </c>
    </row>
    <row r="268" spans="1:8" x14ac:dyDescent="0.15">
      <c r="A268" s="1">
        <f t="shared" si="4"/>
        <v>41091</v>
      </c>
      <c r="B268" s="17">
        <v>41100</v>
      </c>
      <c r="C268" s="18" t="s">
        <v>139</v>
      </c>
      <c r="D268" s="39" t="s">
        <v>220</v>
      </c>
      <c r="E268" s="10" t="s">
        <v>277</v>
      </c>
      <c r="F268" s="10">
        <v>60</v>
      </c>
      <c r="H268" s="10">
        <v>161353.81</v>
      </c>
    </row>
    <row r="269" spans="1:8" x14ac:dyDescent="0.15">
      <c r="A269" s="1">
        <f t="shared" si="4"/>
        <v>41091</v>
      </c>
      <c r="B269" s="17">
        <v>41101</v>
      </c>
      <c r="C269" s="18" t="s">
        <v>139</v>
      </c>
      <c r="D269" s="39" t="s">
        <v>278</v>
      </c>
      <c r="E269" s="10" t="s">
        <v>279</v>
      </c>
      <c r="F269" s="10">
        <v>8896</v>
      </c>
      <c r="H269" s="10">
        <v>152457.81</v>
      </c>
    </row>
    <row r="270" spans="1:8" x14ac:dyDescent="0.15">
      <c r="A270" s="1">
        <f t="shared" si="4"/>
        <v>41091</v>
      </c>
      <c r="B270" s="17">
        <v>41101</v>
      </c>
      <c r="C270" s="18" t="s">
        <v>139</v>
      </c>
      <c r="D270" s="39" t="s">
        <v>280</v>
      </c>
      <c r="E270" s="10" t="s">
        <v>281</v>
      </c>
      <c r="F270" s="10">
        <v>9000</v>
      </c>
      <c r="H270" s="10">
        <v>143457.81</v>
      </c>
    </row>
    <row r="271" spans="1:8" x14ac:dyDescent="0.15">
      <c r="A271" s="1">
        <f t="shared" si="4"/>
        <v>41091</v>
      </c>
      <c r="B271" s="17">
        <v>41111</v>
      </c>
      <c r="C271" s="18" t="s">
        <v>139</v>
      </c>
      <c r="D271" s="39" t="s">
        <v>140</v>
      </c>
      <c r="E271" s="10" t="s">
        <v>282</v>
      </c>
      <c r="F271" s="10">
        <v>900</v>
      </c>
      <c r="H271" s="10">
        <v>142557.81</v>
      </c>
    </row>
    <row r="272" spans="1:8" x14ac:dyDescent="0.15">
      <c r="A272" s="1">
        <f t="shared" si="4"/>
        <v>41091</v>
      </c>
      <c r="B272" s="17">
        <v>41111</v>
      </c>
      <c r="C272" s="18" t="s">
        <v>139</v>
      </c>
      <c r="D272" s="39" t="s">
        <v>140</v>
      </c>
      <c r="E272" s="10" t="s">
        <v>282</v>
      </c>
      <c r="F272" s="10">
        <v>900</v>
      </c>
      <c r="H272" s="10">
        <v>141657.81</v>
      </c>
    </row>
    <row r="273" spans="1:8" x14ac:dyDescent="0.15">
      <c r="A273" s="1">
        <f t="shared" si="4"/>
        <v>41091</v>
      </c>
      <c r="B273" s="17">
        <v>41111</v>
      </c>
      <c r="C273" s="18" t="s">
        <v>139</v>
      </c>
      <c r="D273" s="39" t="s">
        <v>173</v>
      </c>
      <c r="E273" s="10" t="s">
        <v>282</v>
      </c>
      <c r="F273" s="10">
        <v>-900</v>
      </c>
      <c r="H273" s="10">
        <v>142557.81</v>
      </c>
    </row>
    <row r="274" spans="1:8" x14ac:dyDescent="0.15">
      <c r="A274" s="1">
        <f t="shared" si="4"/>
        <v>41091</v>
      </c>
      <c r="B274" s="17">
        <v>41113</v>
      </c>
      <c r="C274" s="18" t="s">
        <v>139</v>
      </c>
      <c r="D274" s="39" t="s">
        <v>283</v>
      </c>
      <c r="E274" s="10" t="s">
        <v>284</v>
      </c>
      <c r="F274" s="10">
        <v>604.4</v>
      </c>
      <c r="H274" s="10">
        <v>141953.41</v>
      </c>
    </row>
    <row r="275" spans="1:8" x14ac:dyDescent="0.15">
      <c r="A275" s="1">
        <f t="shared" si="4"/>
        <v>41091</v>
      </c>
      <c r="B275" s="17">
        <v>41115</v>
      </c>
      <c r="C275" s="18" t="s">
        <v>139</v>
      </c>
      <c r="D275" s="39" t="s">
        <v>234</v>
      </c>
      <c r="E275" s="10" t="s">
        <v>285</v>
      </c>
      <c r="F275" s="10">
        <v>800</v>
      </c>
      <c r="H275" s="10">
        <v>141153.41</v>
      </c>
    </row>
    <row r="276" spans="1:8" x14ac:dyDescent="0.15">
      <c r="A276" s="1">
        <f t="shared" si="4"/>
        <v>41091</v>
      </c>
      <c r="B276" s="17">
        <v>41115</v>
      </c>
      <c r="C276" s="18" t="s">
        <v>139</v>
      </c>
      <c r="D276" s="39" t="s">
        <v>286</v>
      </c>
      <c r="E276" s="10" t="s">
        <v>287</v>
      </c>
      <c r="F276" s="10">
        <v>146</v>
      </c>
      <c r="H276" s="10">
        <v>141007.41</v>
      </c>
    </row>
    <row r="277" spans="1:8" x14ac:dyDescent="0.15">
      <c r="A277" s="1">
        <f t="shared" si="4"/>
        <v>41091</v>
      </c>
      <c r="B277" s="17">
        <v>41118</v>
      </c>
      <c r="C277" s="18" t="s">
        <v>139</v>
      </c>
      <c r="D277" s="39" t="s">
        <v>244</v>
      </c>
      <c r="E277" s="10" t="s">
        <v>288</v>
      </c>
      <c r="F277" s="10">
        <v>1000</v>
      </c>
      <c r="H277" s="10">
        <v>140007.41</v>
      </c>
    </row>
    <row r="278" spans="1:8" x14ac:dyDescent="0.15">
      <c r="A278" s="1">
        <f t="shared" si="4"/>
        <v>41091</v>
      </c>
      <c r="B278" s="17">
        <v>41118</v>
      </c>
      <c r="C278" s="18" t="s">
        <v>139</v>
      </c>
      <c r="D278" s="39" t="s">
        <v>283</v>
      </c>
      <c r="E278" s="10" t="s">
        <v>289</v>
      </c>
      <c r="F278" s="10">
        <v>2304.65</v>
      </c>
      <c r="H278" s="10">
        <v>137702.76</v>
      </c>
    </row>
    <row r="279" spans="1:8" x14ac:dyDescent="0.15">
      <c r="A279" s="1">
        <f t="shared" si="4"/>
        <v>41091</v>
      </c>
      <c r="B279" s="17">
        <v>41121</v>
      </c>
      <c r="C279" s="18" t="s">
        <v>139</v>
      </c>
      <c r="D279" s="39" t="s">
        <v>214</v>
      </c>
      <c r="E279" s="10" t="s">
        <v>175</v>
      </c>
      <c r="G279" s="10">
        <v>33445</v>
      </c>
      <c r="H279" s="10">
        <v>171147.76</v>
      </c>
    </row>
    <row r="280" spans="1:8" x14ac:dyDescent="0.15">
      <c r="A280" s="1">
        <f t="shared" si="4"/>
        <v>41091</v>
      </c>
      <c r="B280" s="17">
        <v>41121</v>
      </c>
      <c r="C280" s="18" t="s">
        <v>139</v>
      </c>
      <c r="D280" s="39" t="s">
        <v>220</v>
      </c>
      <c r="E280" s="10" t="s">
        <v>290</v>
      </c>
      <c r="F280" s="10">
        <v>100</v>
      </c>
      <c r="H280" s="10">
        <v>171047.76</v>
      </c>
    </row>
    <row r="281" spans="1:8" x14ac:dyDescent="0.15">
      <c r="A281" s="1">
        <f t="shared" si="4"/>
        <v>41091</v>
      </c>
      <c r="B281" s="17">
        <v>41121</v>
      </c>
      <c r="C281" s="18" t="s">
        <v>139</v>
      </c>
      <c r="D281" s="39" t="s">
        <v>218</v>
      </c>
      <c r="E281" s="10" t="s">
        <v>291</v>
      </c>
      <c r="F281" s="10">
        <v>400</v>
      </c>
      <c r="H281" s="10">
        <v>170647.76</v>
      </c>
    </row>
    <row r="282" spans="1:8" x14ac:dyDescent="0.15">
      <c r="A282" s="1">
        <f t="shared" si="4"/>
        <v>41122</v>
      </c>
      <c r="B282" s="14">
        <v>41122</v>
      </c>
      <c r="C282" s="10" t="s">
        <v>8</v>
      </c>
      <c r="D282" s="12" t="s">
        <v>292</v>
      </c>
      <c r="E282" s="15" t="s">
        <v>10</v>
      </c>
      <c r="F282" s="16">
        <v>0</v>
      </c>
      <c r="G282" s="16">
        <v>44</v>
      </c>
      <c r="H282" s="16">
        <v>168819.03</v>
      </c>
    </row>
    <row r="283" spans="1:8" x14ac:dyDescent="0.15">
      <c r="A283" s="1">
        <f t="shared" si="4"/>
        <v>41122</v>
      </c>
      <c r="B283" s="17">
        <v>41125</v>
      </c>
      <c r="C283" s="18" t="s">
        <v>139</v>
      </c>
      <c r="D283" s="39" t="s">
        <v>218</v>
      </c>
      <c r="E283" s="10" t="s">
        <v>293</v>
      </c>
      <c r="F283" s="10">
        <v>500</v>
      </c>
      <c r="H283" s="10">
        <v>170147.76</v>
      </c>
    </row>
    <row r="284" spans="1:8" x14ac:dyDescent="0.15">
      <c r="A284" s="1">
        <f t="shared" si="4"/>
        <v>41122</v>
      </c>
      <c r="B284" s="17">
        <v>41125</v>
      </c>
      <c r="C284" s="18" t="s">
        <v>139</v>
      </c>
      <c r="D284" s="39" t="s">
        <v>294</v>
      </c>
      <c r="E284" s="10" t="s">
        <v>295</v>
      </c>
      <c r="F284" s="10">
        <v>6400</v>
      </c>
      <c r="H284" s="10">
        <v>163747.76</v>
      </c>
    </row>
    <row r="285" spans="1:8" x14ac:dyDescent="0.15">
      <c r="A285" s="1">
        <f t="shared" si="4"/>
        <v>41122</v>
      </c>
      <c r="B285" s="17">
        <v>41126</v>
      </c>
      <c r="C285" s="18" t="s">
        <v>139</v>
      </c>
      <c r="D285" s="39" t="s">
        <v>296</v>
      </c>
      <c r="E285" s="10" t="s">
        <v>297</v>
      </c>
      <c r="F285" s="10">
        <v>477</v>
      </c>
      <c r="H285" s="10">
        <v>163270.76</v>
      </c>
    </row>
    <row r="286" spans="1:8" x14ac:dyDescent="0.15">
      <c r="A286" s="1">
        <f t="shared" si="4"/>
        <v>41122</v>
      </c>
      <c r="B286" s="17">
        <v>41127</v>
      </c>
      <c r="C286" s="18" t="s">
        <v>139</v>
      </c>
      <c r="D286" s="39" t="s">
        <v>244</v>
      </c>
      <c r="E286" s="10" t="s">
        <v>298</v>
      </c>
      <c r="F286" s="10">
        <v>3500</v>
      </c>
      <c r="H286" s="10">
        <v>159770.76</v>
      </c>
    </row>
    <row r="287" spans="1:8" x14ac:dyDescent="0.15">
      <c r="A287" s="1">
        <f t="shared" si="4"/>
        <v>41122</v>
      </c>
      <c r="B287" s="17">
        <v>41130</v>
      </c>
      <c r="C287" s="18" t="s">
        <v>139</v>
      </c>
      <c r="D287" s="39" t="s">
        <v>299</v>
      </c>
      <c r="E287" s="10" t="s">
        <v>300</v>
      </c>
      <c r="F287" s="10">
        <v>976</v>
      </c>
      <c r="H287" s="10">
        <v>158794.76</v>
      </c>
    </row>
    <row r="288" spans="1:8" x14ac:dyDescent="0.15">
      <c r="A288" s="1">
        <f t="shared" si="4"/>
        <v>41122</v>
      </c>
      <c r="B288" s="14">
        <v>41130</v>
      </c>
      <c r="C288" s="10" t="s">
        <v>8</v>
      </c>
      <c r="D288" s="12" t="s">
        <v>301</v>
      </c>
      <c r="E288" s="15" t="s">
        <v>10</v>
      </c>
      <c r="F288" s="16">
        <v>0</v>
      </c>
      <c r="G288" s="16">
        <v>30</v>
      </c>
      <c r="H288" s="16">
        <v>168849.03</v>
      </c>
    </row>
    <row r="289" spans="1:8" x14ac:dyDescent="0.15">
      <c r="A289" s="1">
        <f t="shared" si="4"/>
        <v>41122</v>
      </c>
      <c r="B289" s="17">
        <v>41131</v>
      </c>
      <c r="C289" s="18" t="s">
        <v>139</v>
      </c>
      <c r="D289" s="39" t="s">
        <v>220</v>
      </c>
      <c r="E289" s="10" t="s">
        <v>302</v>
      </c>
      <c r="F289" s="10">
        <v>100</v>
      </c>
      <c r="H289" s="10">
        <v>158694.76</v>
      </c>
    </row>
    <row r="290" spans="1:8" x14ac:dyDescent="0.15">
      <c r="A290" s="1">
        <f t="shared" si="4"/>
        <v>41122</v>
      </c>
      <c r="B290" s="17">
        <v>41134</v>
      </c>
      <c r="C290" s="18" t="s">
        <v>139</v>
      </c>
      <c r="D290" s="39" t="s">
        <v>286</v>
      </c>
      <c r="E290" s="10" t="s">
        <v>303</v>
      </c>
      <c r="F290" s="10">
        <v>259</v>
      </c>
      <c r="H290" s="10">
        <v>158435.76</v>
      </c>
    </row>
    <row r="291" spans="1:8" x14ac:dyDescent="0.15">
      <c r="A291" s="1">
        <f t="shared" si="4"/>
        <v>41122</v>
      </c>
      <c r="B291" s="14">
        <v>41137</v>
      </c>
      <c r="C291" s="10" t="s">
        <v>8</v>
      </c>
      <c r="D291" s="12" t="s">
        <v>304</v>
      </c>
      <c r="E291" s="15" t="s">
        <v>10</v>
      </c>
      <c r="F291" s="16">
        <v>0</v>
      </c>
      <c r="G291" s="16">
        <v>92</v>
      </c>
      <c r="H291" s="16">
        <v>168941.03</v>
      </c>
    </row>
    <row r="292" spans="1:8" x14ac:dyDescent="0.15">
      <c r="A292" s="1">
        <f t="shared" si="4"/>
        <v>41122</v>
      </c>
      <c r="B292" s="17">
        <v>41139</v>
      </c>
      <c r="C292" s="18" t="s">
        <v>139</v>
      </c>
      <c r="D292" s="39" t="s">
        <v>305</v>
      </c>
      <c r="E292" s="10" t="s">
        <v>306</v>
      </c>
      <c r="F292" s="10">
        <v>800</v>
      </c>
      <c r="H292" s="10">
        <v>157635.76</v>
      </c>
    </row>
    <row r="293" spans="1:8" x14ac:dyDescent="0.15">
      <c r="A293" s="1">
        <f t="shared" si="4"/>
        <v>41122</v>
      </c>
      <c r="B293" s="17">
        <v>41139</v>
      </c>
      <c r="C293" s="18" t="s">
        <v>139</v>
      </c>
      <c r="D293" s="39" t="s">
        <v>244</v>
      </c>
      <c r="E293" s="10" t="s">
        <v>307</v>
      </c>
      <c r="F293" s="10">
        <v>500</v>
      </c>
      <c r="H293" s="10">
        <v>157135.76</v>
      </c>
    </row>
    <row r="294" spans="1:8" x14ac:dyDescent="0.15">
      <c r="A294" s="1">
        <f t="shared" si="4"/>
        <v>41122</v>
      </c>
      <c r="B294" s="17">
        <v>41141</v>
      </c>
      <c r="C294" s="18" t="s">
        <v>139</v>
      </c>
      <c r="D294" s="39" t="s">
        <v>218</v>
      </c>
      <c r="E294" s="10" t="s">
        <v>308</v>
      </c>
      <c r="F294" s="10">
        <v>800</v>
      </c>
      <c r="H294" s="10">
        <v>156335.76</v>
      </c>
    </row>
    <row r="295" spans="1:8" x14ac:dyDescent="0.15">
      <c r="A295" s="1">
        <f t="shared" si="4"/>
        <v>41122</v>
      </c>
      <c r="B295" s="17">
        <v>41145</v>
      </c>
      <c r="C295" s="18" t="s">
        <v>139</v>
      </c>
      <c r="D295" s="39" t="s">
        <v>220</v>
      </c>
      <c r="E295" s="10" t="s">
        <v>309</v>
      </c>
      <c r="F295" s="10">
        <v>100</v>
      </c>
      <c r="H295" s="10">
        <v>156235.76</v>
      </c>
    </row>
    <row r="296" spans="1:8" x14ac:dyDescent="0.15">
      <c r="A296" s="1">
        <f t="shared" si="4"/>
        <v>41122</v>
      </c>
      <c r="B296" s="17">
        <v>41146</v>
      </c>
      <c r="C296" s="18" t="s">
        <v>139</v>
      </c>
      <c r="D296" s="39" t="s">
        <v>310</v>
      </c>
      <c r="E296" s="10" t="s">
        <v>311</v>
      </c>
      <c r="F296" s="10">
        <v>262</v>
      </c>
      <c r="H296" s="10">
        <v>155973.76000000001</v>
      </c>
    </row>
    <row r="297" spans="1:8" x14ac:dyDescent="0.15">
      <c r="A297" s="1">
        <f t="shared" si="4"/>
        <v>41122</v>
      </c>
      <c r="B297" s="17">
        <v>41146</v>
      </c>
      <c r="C297" s="18" t="s">
        <v>139</v>
      </c>
      <c r="D297" s="39" t="s">
        <v>305</v>
      </c>
      <c r="E297" s="10" t="s">
        <v>312</v>
      </c>
      <c r="F297" s="10">
        <v>400</v>
      </c>
      <c r="H297" s="10">
        <v>155573.76000000001</v>
      </c>
    </row>
    <row r="298" spans="1:8" x14ac:dyDescent="0.15">
      <c r="A298" s="1">
        <f t="shared" si="4"/>
        <v>41122</v>
      </c>
      <c r="B298" s="17">
        <v>41150</v>
      </c>
      <c r="C298" s="18" t="s">
        <v>139</v>
      </c>
      <c r="D298" s="39" t="s">
        <v>218</v>
      </c>
      <c r="E298" s="10" t="s">
        <v>313</v>
      </c>
      <c r="F298" s="10">
        <v>800</v>
      </c>
      <c r="H298" s="10">
        <v>154773.76000000001</v>
      </c>
    </row>
    <row r="299" spans="1:8" x14ac:dyDescent="0.15">
      <c r="A299" s="1">
        <f t="shared" si="4"/>
        <v>41122</v>
      </c>
      <c r="B299" s="17">
        <v>41152</v>
      </c>
      <c r="C299" s="18" t="s">
        <v>139</v>
      </c>
      <c r="D299" s="39" t="s">
        <v>214</v>
      </c>
      <c r="E299" s="10" t="s">
        <v>175</v>
      </c>
      <c r="G299" s="10">
        <v>33471</v>
      </c>
      <c r="H299" s="10">
        <v>188244.76</v>
      </c>
    </row>
    <row r="300" spans="1:8" x14ac:dyDescent="0.15">
      <c r="A300" s="1">
        <f t="shared" si="4"/>
        <v>41153</v>
      </c>
      <c r="B300" s="14">
        <v>41153</v>
      </c>
      <c r="C300" s="10" t="s">
        <v>8</v>
      </c>
      <c r="D300" s="12" t="s">
        <v>314</v>
      </c>
      <c r="E300" s="15" t="s">
        <v>10</v>
      </c>
      <c r="F300" s="16">
        <v>0</v>
      </c>
      <c r="G300" s="16">
        <v>3562</v>
      </c>
      <c r="H300" s="16">
        <v>172503.03</v>
      </c>
    </row>
    <row r="301" spans="1:8" x14ac:dyDescent="0.15">
      <c r="A301" s="1">
        <f t="shared" si="4"/>
        <v>41153</v>
      </c>
      <c r="B301" s="17">
        <v>41156</v>
      </c>
      <c r="C301" s="18" t="s">
        <v>139</v>
      </c>
      <c r="D301" s="39" t="s">
        <v>244</v>
      </c>
      <c r="E301" s="10" t="s">
        <v>315</v>
      </c>
      <c r="F301" s="10">
        <v>400</v>
      </c>
      <c r="H301" s="10">
        <v>187844.76</v>
      </c>
    </row>
    <row r="302" spans="1:8" x14ac:dyDescent="0.15">
      <c r="A302" s="1">
        <f t="shared" si="4"/>
        <v>41153</v>
      </c>
      <c r="B302" s="17">
        <v>41157</v>
      </c>
      <c r="C302" s="18" t="s">
        <v>139</v>
      </c>
      <c r="D302" s="39" t="s">
        <v>218</v>
      </c>
      <c r="E302" s="10" t="s">
        <v>316</v>
      </c>
      <c r="F302" s="10">
        <v>3600</v>
      </c>
      <c r="H302" s="10">
        <v>184244.76</v>
      </c>
    </row>
    <row r="303" spans="1:8" x14ac:dyDescent="0.15">
      <c r="A303" s="1">
        <f t="shared" si="4"/>
        <v>41153</v>
      </c>
      <c r="B303" s="17">
        <v>41158</v>
      </c>
      <c r="C303" s="18" t="s">
        <v>139</v>
      </c>
      <c r="D303" s="39" t="s">
        <v>218</v>
      </c>
      <c r="E303" s="10" t="s">
        <v>317</v>
      </c>
      <c r="F303" s="10">
        <v>900</v>
      </c>
      <c r="H303" s="10">
        <v>183344.76</v>
      </c>
    </row>
    <row r="304" spans="1:8" x14ac:dyDescent="0.15">
      <c r="A304" s="1">
        <f t="shared" si="4"/>
        <v>41153</v>
      </c>
      <c r="B304" s="17">
        <v>41159</v>
      </c>
      <c r="C304" s="18" t="s">
        <v>139</v>
      </c>
      <c r="D304" s="39" t="s">
        <v>220</v>
      </c>
      <c r="E304" s="10" t="s">
        <v>318</v>
      </c>
      <c r="F304" s="10">
        <v>100</v>
      </c>
      <c r="H304" s="10">
        <v>183244.76</v>
      </c>
    </row>
    <row r="305" spans="1:8" x14ac:dyDescent="0.15">
      <c r="A305" s="1">
        <f t="shared" si="4"/>
        <v>41153</v>
      </c>
      <c r="B305" s="14">
        <v>41160</v>
      </c>
      <c r="C305" s="10" t="s">
        <v>8</v>
      </c>
      <c r="D305" s="12" t="s">
        <v>319</v>
      </c>
      <c r="E305" s="15" t="s">
        <v>10</v>
      </c>
      <c r="F305" s="16">
        <v>0</v>
      </c>
      <c r="G305" s="16">
        <v>50000</v>
      </c>
      <c r="H305" s="16">
        <v>222503.03</v>
      </c>
    </row>
    <row r="306" spans="1:8" x14ac:dyDescent="0.15">
      <c r="A306" s="1">
        <f t="shared" si="4"/>
        <v>41153</v>
      </c>
      <c r="B306" s="17">
        <v>41163</v>
      </c>
      <c r="C306" s="18" t="s">
        <v>139</v>
      </c>
      <c r="D306" s="39" t="s">
        <v>286</v>
      </c>
      <c r="E306" s="10" t="s">
        <v>320</v>
      </c>
      <c r="F306" s="10">
        <v>428</v>
      </c>
      <c r="H306" s="10">
        <v>182816.76</v>
      </c>
    </row>
    <row r="307" spans="1:8" x14ac:dyDescent="0.15">
      <c r="A307" s="1">
        <f t="shared" si="4"/>
        <v>41153</v>
      </c>
      <c r="B307" s="17">
        <v>41167</v>
      </c>
      <c r="C307" s="18" t="s">
        <v>139</v>
      </c>
      <c r="D307" s="39" t="s">
        <v>321</v>
      </c>
      <c r="E307" s="10" t="s">
        <v>322</v>
      </c>
      <c r="F307" s="10">
        <v>700</v>
      </c>
      <c r="H307" s="10">
        <v>182116.76</v>
      </c>
    </row>
    <row r="308" spans="1:8" x14ac:dyDescent="0.15">
      <c r="A308" s="1">
        <f t="shared" si="4"/>
        <v>41153</v>
      </c>
      <c r="B308" s="17">
        <v>41174</v>
      </c>
      <c r="C308" s="18" t="s">
        <v>139</v>
      </c>
      <c r="D308" s="39" t="s">
        <v>234</v>
      </c>
      <c r="E308" s="10" t="s">
        <v>323</v>
      </c>
      <c r="F308" s="10">
        <v>1400</v>
      </c>
      <c r="H308" s="10">
        <v>180716.76</v>
      </c>
    </row>
    <row r="309" spans="1:8" x14ac:dyDescent="0.15">
      <c r="A309" s="1">
        <f t="shared" si="4"/>
        <v>41153</v>
      </c>
      <c r="B309" s="14">
        <v>41177</v>
      </c>
      <c r="C309" s="10" t="s">
        <v>8</v>
      </c>
      <c r="D309" s="12" t="s">
        <v>324</v>
      </c>
      <c r="E309" s="15" t="s">
        <v>325</v>
      </c>
      <c r="F309" s="16">
        <v>6497</v>
      </c>
      <c r="G309" s="16">
        <v>0</v>
      </c>
      <c r="H309" s="16">
        <v>216006.03</v>
      </c>
    </row>
    <row r="310" spans="1:8" x14ac:dyDescent="0.15">
      <c r="A310" s="1">
        <f t="shared" si="4"/>
        <v>41153</v>
      </c>
      <c r="B310" s="14">
        <v>41179</v>
      </c>
      <c r="C310" s="10" t="s">
        <v>8</v>
      </c>
      <c r="D310" s="12" t="s">
        <v>326</v>
      </c>
      <c r="E310" s="15" t="s">
        <v>10</v>
      </c>
      <c r="F310" s="16">
        <v>0</v>
      </c>
      <c r="G310" s="16">
        <v>33</v>
      </c>
      <c r="H310" s="16">
        <v>216039.03</v>
      </c>
    </row>
    <row r="311" spans="1:8" x14ac:dyDescent="0.15">
      <c r="A311" s="1">
        <f t="shared" si="4"/>
        <v>41153</v>
      </c>
      <c r="B311" s="17">
        <v>41180</v>
      </c>
      <c r="C311" s="18" t="s">
        <v>139</v>
      </c>
      <c r="D311" s="39" t="s">
        <v>214</v>
      </c>
      <c r="E311" s="10" t="s">
        <v>175</v>
      </c>
      <c r="G311" s="10">
        <v>33413</v>
      </c>
      <c r="H311" s="10">
        <v>214129.76</v>
      </c>
    </row>
    <row r="312" spans="1:8" x14ac:dyDescent="0.15">
      <c r="A312" s="1">
        <f t="shared" si="4"/>
        <v>41153</v>
      </c>
      <c r="B312" s="17">
        <v>41181</v>
      </c>
      <c r="C312" s="18" t="s">
        <v>139</v>
      </c>
      <c r="D312" s="39" t="s">
        <v>220</v>
      </c>
      <c r="E312" s="10" t="s">
        <v>327</v>
      </c>
      <c r="F312" s="10">
        <v>100</v>
      </c>
      <c r="H312" s="10">
        <v>214029.76</v>
      </c>
    </row>
    <row r="313" spans="1:8" x14ac:dyDescent="0.15">
      <c r="A313" s="1">
        <f t="shared" si="4"/>
        <v>41153</v>
      </c>
      <c r="B313" s="17">
        <v>41182</v>
      </c>
      <c r="C313" s="18" t="s">
        <v>139</v>
      </c>
      <c r="D313" s="39" t="s">
        <v>240</v>
      </c>
      <c r="E313" s="10" t="s">
        <v>328</v>
      </c>
      <c r="F313" s="10">
        <v>2214</v>
      </c>
      <c r="H313" s="10">
        <v>211815.76</v>
      </c>
    </row>
    <row r="314" spans="1:8" x14ac:dyDescent="0.15">
      <c r="A314" s="1">
        <f t="shared" si="4"/>
        <v>41153</v>
      </c>
      <c r="B314" s="17">
        <v>41182</v>
      </c>
      <c r="C314" s="18" t="s">
        <v>139</v>
      </c>
      <c r="D314" s="39" t="s">
        <v>240</v>
      </c>
      <c r="E314" s="10" t="s">
        <v>329</v>
      </c>
      <c r="F314" s="10">
        <v>472</v>
      </c>
      <c r="H314" s="10">
        <v>211343.76</v>
      </c>
    </row>
    <row r="315" spans="1:8" x14ac:dyDescent="0.15">
      <c r="A315" s="1">
        <f t="shared" si="4"/>
        <v>41153</v>
      </c>
      <c r="B315" s="17">
        <v>41182</v>
      </c>
      <c r="C315" s="18" t="s">
        <v>139</v>
      </c>
      <c r="D315" s="39" t="s">
        <v>174</v>
      </c>
      <c r="E315" s="10" t="s">
        <v>175</v>
      </c>
      <c r="G315" s="10">
        <v>2672.19</v>
      </c>
      <c r="H315" s="10">
        <v>214015.95</v>
      </c>
    </row>
    <row r="316" spans="1:8" x14ac:dyDescent="0.15">
      <c r="A316" s="1">
        <f t="shared" si="4"/>
        <v>41183</v>
      </c>
      <c r="B316" s="17">
        <v>41185</v>
      </c>
      <c r="C316" s="18" t="s">
        <v>139</v>
      </c>
      <c r="D316" s="39" t="s">
        <v>218</v>
      </c>
      <c r="E316" s="10" t="s">
        <v>330</v>
      </c>
      <c r="F316" s="10">
        <v>4300</v>
      </c>
      <c r="H316" s="10">
        <v>209715.95</v>
      </c>
    </row>
    <row r="317" spans="1:8" x14ac:dyDescent="0.15">
      <c r="A317" s="1">
        <f t="shared" si="4"/>
        <v>41183</v>
      </c>
      <c r="B317" s="17">
        <v>41187</v>
      </c>
      <c r="C317" s="18" t="s">
        <v>139</v>
      </c>
      <c r="D317" s="39" t="s">
        <v>331</v>
      </c>
      <c r="E317" s="10" t="s">
        <v>332</v>
      </c>
      <c r="F317" s="10">
        <v>110</v>
      </c>
      <c r="H317" s="10">
        <v>209605.95</v>
      </c>
    </row>
    <row r="318" spans="1:8" x14ac:dyDescent="0.15">
      <c r="A318" s="1">
        <f t="shared" si="4"/>
        <v>41183</v>
      </c>
      <c r="B318" s="17">
        <v>41187</v>
      </c>
      <c r="C318" s="18" t="s">
        <v>139</v>
      </c>
      <c r="D318" s="39" t="s">
        <v>218</v>
      </c>
      <c r="E318" s="10" t="s">
        <v>333</v>
      </c>
      <c r="F318" s="10">
        <v>1200</v>
      </c>
      <c r="H318" s="10">
        <v>208405.95</v>
      </c>
    </row>
    <row r="319" spans="1:8" x14ac:dyDescent="0.15">
      <c r="A319" s="1">
        <f t="shared" si="4"/>
        <v>41183</v>
      </c>
      <c r="B319" s="17">
        <v>41187</v>
      </c>
      <c r="C319" s="18" t="s">
        <v>139</v>
      </c>
      <c r="D319" s="39" t="s">
        <v>299</v>
      </c>
      <c r="E319" s="10" t="s">
        <v>334</v>
      </c>
      <c r="F319" s="10">
        <v>2011</v>
      </c>
      <c r="H319" s="10">
        <v>206394.95</v>
      </c>
    </row>
    <row r="320" spans="1:8" x14ac:dyDescent="0.15">
      <c r="A320" s="1">
        <f t="shared" si="4"/>
        <v>41183</v>
      </c>
      <c r="B320" s="17">
        <v>41190</v>
      </c>
      <c r="C320" s="18" t="s">
        <v>139</v>
      </c>
      <c r="D320" s="39" t="s">
        <v>220</v>
      </c>
      <c r="E320" s="10" t="s">
        <v>335</v>
      </c>
      <c r="F320" s="10">
        <v>150</v>
      </c>
      <c r="H320" s="10">
        <v>206244.95</v>
      </c>
    </row>
    <row r="321" spans="1:8" x14ac:dyDescent="0.15">
      <c r="A321" s="1">
        <f t="shared" si="4"/>
        <v>41183</v>
      </c>
      <c r="B321" s="17">
        <v>41198</v>
      </c>
      <c r="C321" s="18" t="s">
        <v>139</v>
      </c>
      <c r="D321" s="39" t="s">
        <v>331</v>
      </c>
      <c r="E321" s="10" t="s">
        <v>336</v>
      </c>
      <c r="F321" s="10">
        <v>149</v>
      </c>
      <c r="H321" s="10">
        <v>206095.95</v>
      </c>
    </row>
    <row r="322" spans="1:8" x14ac:dyDescent="0.15">
      <c r="A322" s="1">
        <f t="shared" ref="A322:A385" si="5">DATE(YEAR(B322),MONTH(B322),1)</f>
        <v>41183</v>
      </c>
      <c r="B322" s="17">
        <v>41198</v>
      </c>
      <c r="C322" s="18" t="s">
        <v>139</v>
      </c>
      <c r="D322" s="39" t="s">
        <v>220</v>
      </c>
      <c r="E322" s="10" t="s">
        <v>337</v>
      </c>
      <c r="F322" s="10">
        <v>250</v>
      </c>
      <c r="H322" s="10">
        <v>205845.95</v>
      </c>
    </row>
    <row r="323" spans="1:8" x14ac:dyDescent="0.15">
      <c r="A323" s="1">
        <f t="shared" si="5"/>
        <v>41183</v>
      </c>
      <c r="B323" s="14">
        <v>41199</v>
      </c>
      <c r="C323" s="10" t="s">
        <v>8</v>
      </c>
      <c r="D323" s="12" t="s">
        <v>338</v>
      </c>
      <c r="E323" s="15" t="s">
        <v>10</v>
      </c>
      <c r="F323" s="16">
        <v>0</v>
      </c>
      <c r="G323" s="16">
        <v>1000</v>
      </c>
      <c r="H323" s="16">
        <v>217039.03</v>
      </c>
    </row>
    <row r="324" spans="1:8" x14ac:dyDescent="0.15">
      <c r="A324" s="1">
        <f t="shared" si="5"/>
        <v>41183</v>
      </c>
      <c r="B324" s="17">
        <v>41200</v>
      </c>
      <c r="C324" s="18" t="s">
        <v>139</v>
      </c>
      <c r="D324" s="39" t="s">
        <v>331</v>
      </c>
      <c r="E324" s="10" t="s">
        <v>339</v>
      </c>
      <c r="F324" s="10">
        <v>170</v>
      </c>
      <c r="H324" s="10">
        <v>205675.95</v>
      </c>
    </row>
    <row r="325" spans="1:8" x14ac:dyDescent="0.15">
      <c r="A325" s="1">
        <f t="shared" si="5"/>
        <v>41183</v>
      </c>
      <c r="B325" s="17">
        <v>41204</v>
      </c>
      <c r="C325" s="18" t="s">
        <v>139</v>
      </c>
      <c r="D325" s="39" t="s">
        <v>218</v>
      </c>
      <c r="E325" s="10" t="s">
        <v>340</v>
      </c>
      <c r="F325" s="10">
        <v>900</v>
      </c>
      <c r="H325" s="10">
        <v>204775.95</v>
      </c>
    </row>
    <row r="326" spans="1:8" x14ac:dyDescent="0.15">
      <c r="A326" s="1">
        <f t="shared" si="5"/>
        <v>41183</v>
      </c>
      <c r="B326" s="17">
        <v>41205</v>
      </c>
      <c r="C326" s="18" t="s">
        <v>139</v>
      </c>
      <c r="D326" s="39" t="s">
        <v>341</v>
      </c>
      <c r="E326" s="10" t="s">
        <v>342</v>
      </c>
      <c r="F326" s="10">
        <v>3200</v>
      </c>
      <c r="H326" s="10">
        <v>201575.95</v>
      </c>
    </row>
    <row r="327" spans="1:8" x14ac:dyDescent="0.15">
      <c r="A327" s="1">
        <f t="shared" si="5"/>
        <v>41183</v>
      </c>
      <c r="B327" s="17">
        <v>41205</v>
      </c>
      <c r="C327" s="18" t="s">
        <v>139</v>
      </c>
      <c r="D327" s="39" t="s">
        <v>343</v>
      </c>
      <c r="E327" s="10" t="s">
        <v>344</v>
      </c>
      <c r="F327" s="10">
        <v>326</v>
      </c>
      <c r="H327" s="10">
        <v>201249.95</v>
      </c>
    </row>
    <row r="328" spans="1:8" x14ac:dyDescent="0.15">
      <c r="A328" s="1">
        <f t="shared" si="5"/>
        <v>41183</v>
      </c>
      <c r="B328" s="17">
        <v>41208</v>
      </c>
      <c r="C328" s="18" t="s">
        <v>139</v>
      </c>
      <c r="D328" s="39" t="s">
        <v>264</v>
      </c>
      <c r="E328" s="10" t="s">
        <v>345</v>
      </c>
      <c r="F328" s="10">
        <v>1400</v>
      </c>
      <c r="H328" s="10">
        <v>199849.95</v>
      </c>
    </row>
    <row r="329" spans="1:8" x14ac:dyDescent="0.15">
      <c r="A329" s="1">
        <f t="shared" si="5"/>
        <v>41183</v>
      </c>
      <c r="B329" s="17">
        <v>41210</v>
      </c>
      <c r="C329" s="18" t="s">
        <v>139</v>
      </c>
      <c r="D329" s="39" t="s">
        <v>346</v>
      </c>
      <c r="E329" s="10" t="s">
        <v>347</v>
      </c>
      <c r="F329" s="10">
        <v>1500</v>
      </c>
      <c r="H329" s="10">
        <v>198349.95</v>
      </c>
    </row>
    <row r="330" spans="1:8" x14ac:dyDescent="0.15">
      <c r="A330" s="1">
        <f t="shared" si="5"/>
        <v>41183</v>
      </c>
      <c r="B330" s="17">
        <v>41212</v>
      </c>
      <c r="C330" s="18" t="s">
        <v>139</v>
      </c>
      <c r="D330" s="39" t="s">
        <v>348</v>
      </c>
      <c r="E330" s="10" t="s">
        <v>349</v>
      </c>
      <c r="G330" s="10">
        <v>33534</v>
      </c>
      <c r="H330" s="10">
        <v>231883.95</v>
      </c>
    </row>
    <row r="331" spans="1:8" x14ac:dyDescent="0.15">
      <c r="A331" s="1">
        <f t="shared" si="5"/>
        <v>41183</v>
      </c>
      <c r="B331" s="14">
        <v>41212</v>
      </c>
      <c r="C331" s="10" t="s">
        <v>8</v>
      </c>
      <c r="D331" s="12" t="s">
        <v>350</v>
      </c>
      <c r="E331" s="15" t="s">
        <v>10</v>
      </c>
      <c r="F331" s="16">
        <v>10000</v>
      </c>
      <c r="G331" s="16">
        <v>0</v>
      </c>
      <c r="H331" s="16">
        <v>207039.03</v>
      </c>
    </row>
    <row r="332" spans="1:8" x14ac:dyDescent="0.15">
      <c r="A332" s="1">
        <f t="shared" si="5"/>
        <v>41183</v>
      </c>
      <c r="B332" s="17">
        <v>41213</v>
      </c>
      <c r="C332" s="18" t="s">
        <v>139</v>
      </c>
      <c r="D332" s="39" t="s">
        <v>299</v>
      </c>
      <c r="E332" s="10" t="s">
        <v>351</v>
      </c>
      <c r="F332" s="10">
        <v>919</v>
      </c>
      <c r="H332" s="10">
        <v>230964.95</v>
      </c>
    </row>
    <row r="333" spans="1:8" x14ac:dyDescent="0.15">
      <c r="A333" s="1">
        <f t="shared" si="5"/>
        <v>41214</v>
      </c>
      <c r="B333" s="17">
        <v>41214</v>
      </c>
      <c r="C333" s="18" t="s">
        <v>139</v>
      </c>
      <c r="D333" s="39" t="s">
        <v>352</v>
      </c>
      <c r="E333" s="10" t="s">
        <v>353</v>
      </c>
      <c r="F333" s="10">
        <v>700</v>
      </c>
      <c r="H333" s="10">
        <v>230264.95</v>
      </c>
    </row>
    <row r="334" spans="1:8" x14ac:dyDescent="0.15">
      <c r="A334" s="1">
        <f t="shared" si="5"/>
        <v>41214</v>
      </c>
      <c r="B334" s="17">
        <v>41215</v>
      </c>
      <c r="C334" s="18" t="s">
        <v>139</v>
      </c>
      <c r="D334" s="39" t="s">
        <v>218</v>
      </c>
      <c r="E334" s="10" t="s">
        <v>354</v>
      </c>
      <c r="F334" s="10">
        <v>4000</v>
      </c>
      <c r="H334" s="10">
        <v>226264.95</v>
      </c>
    </row>
    <row r="335" spans="1:8" x14ac:dyDescent="0.15">
      <c r="A335" s="1">
        <f t="shared" si="5"/>
        <v>41214</v>
      </c>
      <c r="B335" s="17">
        <v>41216</v>
      </c>
      <c r="C335" s="18" t="s">
        <v>139</v>
      </c>
      <c r="D335" s="39" t="s">
        <v>140</v>
      </c>
      <c r="E335" s="10" t="s">
        <v>355</v>
      </c>
      <c r="F335" s="10">
        <v>4500</v>
      </c>
      <c r="H335" s="10">
        <v>221764.95</v>
      </c>
    </row>
    <row r="336" spans="1:8" x14ac:dyDescent="0.15">
      <c r="A336" s="1">
        <f t="shared" si="5"/>
        <v>41214</v>
      </c>
      <c r="B336" s="14">
        <v>41218</v>
      </c>
      <c r="C336" s="10" t="s">
        <v>8</v>
      </c>
      <c r="D336" s="12" t="s">
        <v>356</v>
      </c>
      <c r="E336" s="15" t="s">
        <v>10</v>
      </c>
      <c r="F336" s="16">
        <v>2300</v>
      </c>
      <c r="G336" s="16">
        <v>0</v>
      </c>
      <c r="H336" s="16">
        <v>204739.03</v>
      </c>
    </row>
    <row r="337" spans="1:8" x14ac:dyDescent="0.15">
      <c r="A337" s="1">
        <f t="shared" si="5"/>
        <v>41214</v>
      </c>
      <c r="B337" s="17">
        <v>41219</v>
      </c>
      <c r="C337" s="18" t="s">
        <v>139</v>
      </c>
      <c r="D337" s="39" t="s">
        <v>218</v>
      </c>
      <c r="E337" s="10" t="s">
        <v>357</v>
      </c>
      <c r="F337" s="10">
        <v>1200</v>
      </c>
      <c r="H337" s="10">
        <v>220564.95</v>
      </c>
    </row>
    <row r="338" spans="1:8" x14ac:dyDescent="0.15">
      <c r="A338" s="1">
        <f t="shared" si="5"/>
        <v>41214</v>
      </c>
      <c r="B338" s="17">
        <v>41221</v>
      </c>
      <c r="C338" s="18" t="s">
        <v>139</v>
      </c>
      <c r="D338" s="39" t="s">
        <v>358</v>
      </c>
      <c r="E338" s="10" t="s">
        <v>359</v>
      </c>
      <c r="F338" s="10">
        <v>345</v>
      </c>
      <c r="H338" s="10">
        <v>220219.95</v>
      </c>
    </row>
    <row r="339" spans="1:8" x14ac:dyDescent="0.15">
      <c r="A339" s="1">
        <f t="shared" si="5"/>
        <v>41214</v>
      </c>
      <c r="B339" s="17">
        <v>41228</v>
      </c>
      <c r="C339" s="18" t="s">
        <v>139</v>
      </c>
      <c r="D339" s="39" t="s">
        <v>360</v>
      </c>
      <c r="E339" s="10" t="s">
        <v>361</v>
      </c>
      <c r="F339" s="10">
        <v>198</v>
      </c>
      <c r="H339" s="10">
        <v>220021.95</v>
      </c>
    </row>
    <row r="340" spans="1:8" x14ac:dyDescent="0.15">
      <c r="A340" s="1">
        <f t="shared" si="5"/>
        <v>41214</v>
      </c>
      <c r="B340" s="17">
        <v>41236</v>
      </c>
      <c r="C340" s="18" t="s">
        <v>139</v>
      </c>
      <c r="D340" s="39" t="s">
        <v>218</v>
      </c>
      <c r="E340" s="10" t="s">
        <v>362</v>
      </c>
      <c r="F340" s="10">
        <v>400</v>
      </c>
      <c r="H340" s="10">
        <v>219621.95</v>
      </c>
    </row>
    <row r="341" spans="1:8" x14ac:dyDescent="0.15">
      <c r="A341" s="1">
        <f t="shared" si="5"/>
        <v>41214</v>
      </c>
      <c r="B341" s="14">
        <v>41236</v>
      </c>
      <c r="C341" s="10" t="s">
        <v>8</v>
      </c>
      <c r="D341" s="12" t="s">
        <v>363</v>
      </c>
      <c r="E341" s="15" t="s">
        <v>10</v>
      </c>
      <c r="F341" s="16">
        <v>111.24</v>
      </c>
      <c r="G341" s="16">
        <v>0</v>
      </c>
      <c r="H341" s="16">
        <v>204627.79</v>
      </c>
    </row>
    <row r="342" spans="1:8" x14ac:dyDescent="0.15">
      <c r="A342" s="1">
        <f t="shared" si="5"/>
        <v>41214</v>
      </c>
      <c r="B342" s="17">
        <v>41238</v>
      </c>
      <c r="C342" s="18" t="s">
        <v>139</v>
      </c>
      <c r="D342" s="39" t="s">
        <v>364</v>
      </c>
      <c r="E342" s="10" t="s">
        <v>365</v>
      </c>
      <c r="F342" s="10">
        <v>221</v>
      </c>
      <c r="H342" s="10">
        <v>219400.95</v>
      </c>
    </row>
    <row r="343" spans="1:8" x14ac:dyDescent="0.15">
      <c r="A343" s="1">
        <f t="shared" si="5"/>
        <v>41214</v>
      </c>
      <c r="B343" s="17">
        <v>41240</v>
      </c>
      <c r="C343" s="18" t="s">
        <v>139</v>
      </c>
      <c r="D343" s="39" t="s">
        <v>234</v>
      </c>
      <c r="E343" s="10" t="s">
        <v>366</v>
      </c>
      <c r="F343" s="10">
        <v>400</v>
      </c>
      <c r="H343" s="10">
        <v>219000.95</v>
      </c>
    </row>
    <row r="344" spans="1:8" x14ac:dyDescent="0.15">
      <c r="A344" s="1">
        <f t="shared" si="5"/>
        <v>41214</v>
      </c>
      <c r="B344" s="17">
        <v>41243</v>
      </c>
      <c r="C344" s="18" t="s">
        <v>139</v>
      </c>
      <c r="D344" s="39" t="s">
        <v>218</v>
      </c>
      <c r="E344" s="10" t="s">
        <v>367</v>
      </c>
      <c r="F344" s="10">
        <v>800</v>
      </c>
      <c r="H344" s="10">
        <v>218200.95</v>
      </c>
    </row>
    <row r="345" spans="1:8" x14ac:dyDescent="0.15">
      <c r="A345" s="1">
        <f t="shared" si="5"/>
        <v>41214</v>
      </c>
      <c r="B345" s="17">
        <v>41243</v>
      </c>
      <c r="C345" s="18" t="s">
        <v>139</v>
      </c>
      <c r="D345" s="39" t="s">
        <v>214</v>
      </c>
      <c r="E345" s="10" t="s">
        <v>368</v>
      </c>
      <c r="G345" s="10">
        <v>33576</v>
      </c>
      <c r="H345" s="10">
        <v>251776.95</v>
      </c>
    </row>
    <row r="346" spans="1:8" x14ac:dyDescent="0.15">
      <c r="A346" s="1">
        <f t="shared" si="5"/>
        <v>41214</v>
      </c>
      <c r="B346" s="14">
        <v>41243</v>
      </c>
      <c r="C346" s="10" t="s">
        <v>8</v>
      </c>
      <c r="D346" s="12" t="s">
        <v>369</v>
      </c>
      <c r="E346" s="15" t="s">
        <v>370</v>
      </c>
      <c r="F346" s="16">
        <v>42200</v>
      </c>
      <c r="G346" s="16">
        <v>0</v>
      </c>
      <c r="H346" s="16">
        <v>162427.79</v>
      </c>
    </row>
    <row r="347" spans="1:8" x14ac:dyDescent="0.15">
      <c r="A347" s="1">
        <f t="shared" si="5"/>
        <v>41244</v>
      </c>
      <c r="B347" s="17">
        <v>41245</v>
      </c>
      <c r="C347" s="18" t="s">
        <v>139</v>
      </c>
      <c r="D347" s="39" t="s">
        <v>218</v>
      </c>
      <c r="E347" s="10" t="s">
        <v>371</v>
      </c>
      <c r="F347" s="10">
        <v>4000</v>
      </c>
      <c r="H347" s="10">
        <v>247776.95</v>
      </c>
    </row>
    <row r="348" spans="1:8" x14ac:dyDescent="0.15">
      <c r="A348" s="1">
        <f t="shared" si="5"/>
        <v>41244</v>
      </c>
      <c r="B348" s="17">
        <v>41248</v>
      </c>
      <c r="C348" s="18" t="s">
        <v>139</v>
      </c>
      <c r="D348" s="39" t="s">
        <v>234</v>
      </c>
      <c r="E348" s="10" t="s">
        <v>372</v>
      </c>
      <c r="F348" s="10">
        <v>400</v>
      </c>
      <c r="H348" s="10">
        <v>247376.95</v>
      </c>
    </row>
    <row r="349" spans="1:8" x14ac:dyDescent="0.15">
      <c r="A349" s="1">
        <f t="shared" si="5"/>
        <v>41244</v>
      </c>
      <c r="B349" s="14">
        <v>41248</v>
      </c>
      <c r="C349" s="10" t="s">
        <v>8</v>
      </c>
      <c r="D349" s="12" t="s">
        <v>373</v>
      </c>
      <c r="E349" s="15" t="s">
        <v>10</v>
      </c>
      <c r="F349" s="16">
        <v>0</v>
      </c>
      <c r="G349" s="16">
        <v>66</v>
      </c>
      <c r="H349" s="16">
        <v>162493.79</v>
      </c>
    </row>
    <row r="350" spans="1:8" x14ac:dyDescent="0.15">
      <c r="A350" s="1">
        <f t="shared" si="5"/>
        <v>41244</v>
      </c>
      <c r="B350" s="17">
        <v>41251</v>
      </c>
      <c r="C350" s="18" t="s">
        <v>139</v>
      </c>
      <c r="D350" s="39" t="s">
        <v>140</v>
      </c>
      <c r="E350" s="10" t="s">
        <v>374</v>
      </c>
      <c r="F350" s="10">
        <v>700</v>
      </c>
      <c r="H350" s="10">
        <v>246676.95</v>
      </c>
    </row>
    <row r="351" spans="1:8" x14ac:dyDescent="0.15">
      <c r="A351" s="1">
        <f t="shared" si="5"/>
        <v>41244</v>
      </c>
      <c r="B351" s="14">
        <v>41252</v>
      </c>
      <c r="C351" s="10" t="s">
        <v>8</v>
      </c>
      <c r="D351" s="12" t="s">
        <v>375</v>
      </c>
      <c r="E351" s="15" t="s">
        <v>10</v>
      </c>
      <c r="F351" s="16">
        <v>25000</v>
      </c>
      <c r="G351" s="16">
        <v>0</v>
      </c>
      <c r="H351" s="16">
        <v>137493.79</v>
      </c>
    </row>
    <row r="352" spans="1:8" x14ac:dyDescent="0.15">
      <c r="A352" s="1">
        <f t="shared" si="5"/>
        <v>41244</v>
      </c>
      <c r="B352" s="17">
        <v>41255</v>
      </c>
      <c r="C352" s="18" t="s">
        <v>139</v>
      </c>
      <c r="D352" s="39" t="s">
        <v>218</v>
      </c>
      <c r="E352" s="10" t="s">
        <v>376</v>
      </c>
      <c r="F352" s="10">
        <v>400</v>
      </c>
      <c r="H352" s="10">
        <v>246276.95</v>
      </c>
    </row>
    <row r="353" spans="1:8" x14ac:dyDescent="0.15">
      <c r="A353" s="1">
        <f t="shared" si="5"/>
        <v>41244</v>
      </c>
      <c r="B353" s="17">
        <v>41257</v>
      </c>
      <c r="C353" s="18" t="s">
        <v>139</v>
      </c>
      <c r="D353" s="39" t="s">
        <v>377</v>
      </c>
      <c r="E353" s="10" t="s">
        <v>378</v>
      </c>
      <c r="F353" s="10">
        <v>1099</v>
      </c>
      <c r="H353" s="10">
        <v>245177.95</v>
      </c>
    </row>
    <row r="354" spans="1:8" x14ac:dyDescent="0.15">
      <c r="A354" s="1">
        <f t="shared" si="5"/>
        <v>41244</v>
      </c>
      <c r="B354" s="17">
        <v>41259</v>
      </c>
      <c r="C354" s="18" t="s">
        <v>139</v>
      </c>
      <c r="D354" s="39" t="s">
        <v>379</v>
      </c>
      <c r="E354" s="10" t="s">
        <v>380</v>
      </c>
      <c r="F354" s="10">
        <v>960</v>
      </c>
      <c r="H354" s="10">
        <v>244217.95</v>
      </c>
    </row>
    <row r="355" spans="1:8" x14ac:dyDescent="0.15">
      <c r="A355" s="1">
        <f t="shared" si="5"/>
        <v>41244</v>
      </c>
      <c r="B355" s="17">
        <v>41264</v>
      </c>
      <c r="C355" s="18" t="s">
        <v>139</v>
      </c>
      <c r="D355" s="39" t="s">
        <v>218</v>
      </c>
      <c r="E355" s="10" t="s">
        <v>381</v>
      </c>
      <c r="F355" s="10">
        <v>1900</v>
      </c>
      <c r="H355" s="10">
        <v>242317.95</v>
      </c>
    </row>
    <row r="356" spans="1:8" x14ac:dyDescent="0.15">
      <c r="A356" s="1">
        <f t="shared" si="5"/>
        <v>41244</v>
      </c>
      <c r="B356" s="14">
        <v>41265</v>
      </c>
      <c r="C356" s="10" t="s">
        <v>8</v>
      </c>
      <c r="D356" s="12" t="s">
        <v>382</v>
      </c>
      <c r="E356" s="15" t="s">
        <v>10</v>
      </c>
      <c r="F356" s="16">
        <v>0</v>
      </c>
      <c r="G356" s="16">
        <v>14040.17</v>
      </c>
      <c r="H356" s="16">
        <v>151533.96</v>
      </c>
    </row>
    <row r="357" spans="1:8" x14ac:dyDescent="0.15">
      <c r="A357" s="1">
        <f t="shared" si="5"/>
        <v>41244</v>
      </c>
      <c r="B357" s="17">
        <v>41271</v>
      </c>
      <c r="C357" s="18" t="s">
        <v>139</v>
      </c>
      <c r="D357" s="39" t="s">
        <v>244</v>
      </c>
      <c r="E357" s="10" t="s">
        <v>383</v>
      </c>
      <c r="F357" s="10">
        <v>400</v>
      </c>
      <c r="H357" s="10">
        <v>241917.95</v>
      </c>
    </row>
    <row r="358" spans="1:8" x14ac:dyDescent="0.15">
      <c r="A358" s="1">
        <f t="shared" si="5"/>
        <v>41244</v>
      </c>
      <c r="B358" s="14">
        <v>41271</v>
      </c>
      <c r="C358" s="10" t="s">
        <v>8</v>
      </c>
      <c r="D358" s="12" t="s">
        <v>369</v>
      </c>
      <c r="E358" s="15" t="s">
        <v>384</v>
      </c>
      <c r="F358" s="16">
        <v>42172</v>
      </c>
      <c r="G358" s="16">
        <v>0</v>
      </c>
      <c r="H358" s="16">
        <v>109361.96</v>
      </c>
    </row>
    <row r="359" spans="1:8" x14ac:dyDescent="0.15">
      <c r="A359" s="1">
        <f t="shared" si="5"/>
        <v>41244</v>
      </c>
      <c r="B359" s="14">
        <v>41271</v>
      </c>
      <c r="C359" s="10" t="s">
        <v>8</v>
      </c>
      <c r="D359" s="12" t="s">
        <v>385</v>
      </c>
      <c r="E359" s="15" t="s">
        <v>10</v>
      </c>
      <c r="F359" s="16">
        <v>0</v>
      </c>
      <c r="G359" s="16">
        <v>45000</v>
      </c>
      <c r="H359" s="16">
        <v>154361.96</v>
      </c>
    </row>
    <row r="360" spans="1:8" x14ac:dyDescent="0.15">
      <c r="A360" s="1">
        <f t="shared" si="5"/>
        <v>41244</v>
      </c>
      <c r="B360" s="17">
        <v>41272</v>
      </c>
      <c r="C360" s="18" t="s">
        <v>139</v>
      </c>
      <c r="D360" s="39" t="s">
        <v>386</v>
      </c>
      <c r="E360" s="10" t="s">
        <v>387</v>
      </c>
      <c r="F360" s="10">
        <v>250</v>
      </c>
      <c r="H360" s="10">
        <v>241667.95</v>
      </c>
    </row>
    <row r="361" spans="1:8" x14ac:dyDescent="0.15">
      <c r="A361" s="1">
        <f t="shared" si="5"/>
        <v>41244</v>
      </c>
      <c r="B361" s="17">
        <v>41272</v>
      </c>
      <c r="C361" s="18" t="s">
        <v>139</v>
      </c>
      <c r="D361" s="39" t="s">
        <v>214</v>
      </c>
      <c r="E361" s="10" t="s">
        <v>388</v>
      </c>
      <c r="G361" s="10">
        <v>33627</v>
      </c>
      <c r="H361" s="10">
        <v>275294.95</v>
      </c>
    </row>
    <row r="362" spans="1:8" x14ac:dyDescent="0.15">
      <c r="A362" s="1">
        <f t="shared" si="5"/>
        <v>41244</v>
      </c>
      <c r="B362" s="17">
        <v>41272</v>
      </c>
      <c r="C362" s="18" t="s">
        <v>139</v>
      </c>
      <c r="D362" s="39" t="s">
        <v>364</v>
      </c>
      <c r="E362" s="10" t="s">
        <v>389</v>
      </c>
      <c r="F362" s="10">
        <v>189</v>
      </c>
      <c r="H362" s="10">
        <v>275105.95</v>
      </c>
    </row>
    <row r="363" spans="1:8" x14ac:dyDescent="0.15">
      <c r="A363" s="1">
        <f t="shared" si="5"/>
        <v>41244</v>
      </c>
      <c r="B363" s="17">
        <v>41274</v>
      </c>
      <c r="C363" s="18" t="s">
        <v>139</v>
      </c>
      <c r="D363" s="39" t="s">
        <v>331</v>
      </c>
      <c r="E363" s="10" t="s">
        <v>390</v>
      </c>
      <c r="F363" s="10">
        <v>350</v>
      </c>
      <c r="H363" s="10">
        <v>274755.95</v>
      </c>
    </row>
    <row r="364" spans="1:8" x14ac:dyDescent="0.15">
      <c r="A364" s="1">
        <f t="shared" si="5"/>
        <v>41275</v>
      </c>
      <c r="B364" s="17">
        <v>41275</v>
      </c>
      <c r="C364" s="18" t="s">
        <v>139</v>
      </c>
      <c r="D364" s="39" t="s">
        <v>234</v>
      </c>
      <c r="E364" s="10" t="s">
        <v>391</v>
      </c>
      <c r="F364" s="10">
        <v>800</v>
      </c>
      <c r="H364" s="10">
        <v>273955.95</v>
      </c>
    </row>
    <row r="365" spans="1:8" x14ac:dyDescent="0.15">
      <c r="A365" s="1">
        <f t="shared" si="5"/>
        <v>41275</v>
      </c>
      <c r="B365" s="17">
        <v>41279</v>
      </c>
      <c r="C365" s="18" t="s">
        <v>139</v>
      </c>
      <c r="D365" s="39" t="s">
        <v>392</v>
      </c>
      <c r="E365" s="10" t="s">
        <v>393</v>
      </c>
      <c r="F365" s="10">
        <v>400</v>
      </c>
      <c r="H365" s="10">
        <v>273555.95</v>
      </c>
    </row>
    <row r="366" spans="1:8" x14ac:dyDescent="0.15">
      <c r="A366" s="1">
        <f t="shared" si="5"/>
        <v>41275</v>
      </c>
      <c r="B366" s="17">
        <v>41280</v>
      </c>
      <c r="C366" s="18" t="s">
        <v>139</v>
      </c>
      <c r="D366" s="39" t="s">
        <v>240</v>
      </c>
      <c r="E366" s="10" t="s">
        <v>394</v>
      </c>
      <c r="F366" s="10">
        <v>899</v>
      </c>
      <c r="H366" s="10">
        <v>272656.95</v>
      </c>
    </row>
    <row r="367" spans="1:8" x14ac:dyDescent="0.15">
      <c r="A367" s="1">
        <f t="shared" si="5"/>
        <v>41275</v>
      </c>
      <c r="B367" s="17">
        <v>41281</v>
      </c>
      <c r="C367" s="18" t="s">
        <v>139</v>
      </c>
      <c r="D367" s="39" t="s">
        <v>244</v>
      </c>
      <c r="E367" s="10" t="s">
        <v>395</v>
      </c>
      <c r="F367" s="10">
        <v>3400</v>
      </c>
      <c r="H367" s="10">
        <v>269256.95</v>
      </c>
    </row>
    <row r="368" spans="1:8" x14ac:dyDescent="0.15">
      <c r="A368" s="1">
        <f t="shared" si="5"/>
        <v>41275</v>
      </c>
      <c r="B368" s="17">
        <v>41283</v>
      </c>
      <c r="C368" s="18" t="s">
        <v>139</v>
      </c>
      <c r="D368" s="39" t="s">
        <v>396</v>
      </c>
      <c r="E368" s="10" t="s">
        <v>397</v>
      </c>
      <c r="F368" s="10">
        <v>800</v>
      </c>
      <c r="H368" s="10">
        <v>268456.95</v>
      </c>
    </row>
    <row r="369" spans="1:8" x14ac:dyDescent="0.15">
      <c r="A369" s="1">
        <f t="shared" si="5"/>
        <v>41275</v>
      </c>
      <c r="B369" s="17">
        <v>41283</v>
      </c>
      <c r="C369" s="18" t="s">
        <v>139</v>
      </c>
      <c r="D369" s="39" t="s">
        <v>398</v>
      </c>
      <c r="E369" s="10" t="s">
        <v>399</v>
      </c>
      <c r="F369" s="10">
        <v>10000</v>
      </c>
      <c r="H369" s="10">
        <v>258456.95</v>
      </c>
    </row>
    <row r="370" spans="1:8" x14ac:dyDescent="0.15">
      <c r="A370" s="1">
        <f t="shared" si="5"/>
        <v>41275</v>
      </c>
      <c r="B370" s="17">
        <v>41284</v>
      </c>
      <c r="C370" s="18" t="s">
        <v>139</v>
      </c>
      <c r="D370" s="39" t="s">
        <v>386</v>
      </c>
      <c r="E370" s="10" t="s">
        <v>400</v>
      </c>
      <c r="F370" s="10">
        <v>81</v>
      </c>
      <c r="H370" s="10">
        <v>258375.95</v>
      </c>
    </row>
    <row r="371" spans="1:8" x14ac:dyDescent="0.15">
      <c r="A371" s="1">
        <f t="shared" si="5"/>
        <v>41275</v>
      </c>
      <c r="B371" s="17">
        <v>41285</v>
      </c>
      <c r="C371" s="18" t="s">
        <v>139</v>
      </c>
      <c r="D371" s="39" t="s">
        <v>360</v>
      </c>
      <c r="E371" s="10" t="s">
        <v>401</v>
      </c>
      <c r="F371" s="10">
        <v>37</v>
      </c>
      <c r="H371" s="10">
        <v>258338.95</v>
      </c>
    </row>
    <row r="372" spans="1:8" x14ac:dyDescent="0.15">
      <c r="A372" s="1">
        <f t="shared" si="5"/>
        <v>41275</v>
      </c>
      <c r="B372" s="17">
        <v>41287</v>
      </c>
      <c r="C372" s="18" t="s">
        <v>139</v>
      </c>
      <c r="D372" s="39" t="s">
        <v>386</v>
      </c>
      <c r="E372" s="10" t="s">
        <v>402</v>
      </c>
      <c r="F372" s="10">
        <v>149</v>
      </c>
      <c r="H372" s="10">
        <v>258189.95</v>
      </c>
    </row>
    <row r="373" spans="1:8" x14ac:dyDescent="0.15">
      <c r="A373" s="1">
        <f t="shared" si="5"/>
        <v>41275</v>
      </c>
      <c r="B373" s="17">
        <v>41287</v>
      </c>
      <c r="C373" s="18" t="s">
        <v>139</v>
      </c>
      <c r="D373" s="39" t="s">
        <v>403</v>
      </c>
      <c r="E373" s="10" t="s">
        <v>397</v>
      </c>
      <c r="F373" s="10">
        <v>10000</v>
      </c>
      <c r="H373" s="10">
        <v>248189.95</v>
      </c>
    </row>
    <row r="374" spans="1:8" x14ac:dyDescent="0.15">
      <c r="A374" s="1">
        <f t="shared" si="5"/>
        <v>41275</v>
      </c>
      <c r="B374" s="17">
        <v>41287</v>
      </c>
      <c r="C374" s="18" t="s">
        <v>139</v>
      </c>
      <c r="D374" s="39" t="s">
        <v>364</v>
      </c>
      <c r="E374" s="10" t="s">
        <v>404</v>
      </c>
      <c r="F374" s="10">
        <v>125</v>
      </c>
      <c r="H374" s="10">
        <v>248064.95</v>
      </c>
    </row>
    <row r="375" spans="1:8" x14ac:dyDescent="0.15">
      <c r="A375" s="1">
        <f t="shared" si="5"/>
        <v>41275</v>
      </c>
      <c r="B375" s="17">
        <v>41290</v>
      </c>
      <c r="C375" s="18" t="s">
        <v>139</v>
      </c>
      <c r="D375" s="39" t="s">
        <v>218</v>
      </c>
      <c r="E375" s="10" t="s">
        <v>405</v>
      </c>
      <c r="F375" s="10">
        <v>400</v>
      </c>
      <c r="H375" s="10">
        <v>247664.95</v>
      </c>
    </row>
    <row r="376" spans="1:8" x14ac:dyDescent="0.15">
      <c r="A376" s="1">
        <f t="shared" si="5"/>
        <v>41275</v>
      </c>
      <c r="B376" s="17">
        <v>41292</v>
      </c>
      <c r="C376" s="18" t="s">
        <v>139</v>
      </c>
      <c r="D376" s="39" t="s">
        <v>406</v>
      </c>
      <c r="E376" s="10" t="s">
        <v>400</v>
      </c>
      <c r="G376" s="10">
        <v>81</v>
      </c>
      <c r="H376" s="10">
        <v>247745.95</v>
      </c>
    </row>
    <row r="377" spans="1:8" x14ac:dyDescent="0.15">
      <c r="A377" s="1">
        <f t="shared" si="5"/>
        <v>41275</v>
      </c>
      <c r="B377" s="17">
        <v>41293</v>
      </c>
      <c r="C377" s="18" t="s">
        <v>139</v>
      </c>
      <c r="D377" s="39" t="s">
        <v>407</v>
      </c>
      <c r="E377" s="10" t="s">
        <v>400</v>
      </c>
      <c r="F377" s="10">
        <v>81</v>
      </c>
      <c r="H377" s="10">
        <v>247664.95</v>
      </c>
    </row>
    <row r="378" spans="1:8" x14ac:dyDescent="0.15">
      <c r="A378" s="1">
        <f t="shared" si="5"/>
        <v>41275</v>
      </c>
      <c r="B378" s="17">
        <v>41293</v>
      </c>
      <c r="C378" s="18" t="s">
        <v>139</v>
      </c>
      <c r="D378" s="39" t="s">
        <v>392</v>
      </c>
      <c r="E378" s="10" t="s">
        <v>408</v>
      </c>
      <c r="F378" s="10">
        <v>400</v>
      </c>
      <c r="H378" s="10">
        <v>247264.95</v>
      </c>
    </row>
    <row r="379" spans="1:8" x14ac:dyDescent="0.15">
      <c r="A379" s="1">
        <f t="shared" si="5"/>
        <v>41275</v>
      </c>
      <c r="B379" s="17">
        <v>41294</v>
      </c>
      <c r="C379" s="18" t="s">
        <v>139</v>
      </c>
      <c r="D379" s="39" t="s">
        <v>409</v>
      </c>
      <c r="E379" s="10" t="s">
        <v>397</v>
      </c>
      <c r="F379" s="10">
        <v>10000</v>
      </c>
      <c r="H379" s="10">
        <v>237264.95</v>
      </c>
    </row>
    <row r="380" spans="1:8" x14ac:dyDescent="0.15">
      <c r="A380" s="1">
        <f t="shared" si="5"/>
        <v>41275</v>
      </c>
      <c r="B380" s="17">
        <v>41296</v>
      </c>
      <c r="C380" s="18" t="s">
        <v>139</v>
      </c>
      <c r="D380" s="39" t="s">
        <v>234</v>
      </c>
      <c r="E380" s="10" t="s">
        <v>410</v>
      </c>
      <c r="F380" s="10">
        <v>400</v>
      </c>
      <c r="H380" s="10">
        <v>236864.95</v>
      </c>
    </row>
    <row r="381" spans="1:8" x14ac:dyDescent="0.15">
      <c r="A381" s="1">
        <f t="shared" si="5"/>
        <v>41275</v>
      </c>
      <c r="B381" s="17">
        <v>41298</v>
      </c>
      <c r="C381" s="18" t="s">
        <v>139</v>
      </c>
      <c r="D381" s="39" t="s">
        <v>331</v>
      </c>
      <c r="E381" s="10" t="s">
        <v>411</v>
      </c>
      <c r="F381" s="10">
        <v>191</v>
      </c>
      <c r="H381" s="10">
        <v>236673.95</v>
      </c>
    </row>
    <row r="382" spans="1:8" x14ac:dyDescent="0.15">
      <c r="A382" s="1">
        <f t="shared" si="5"/>
        <v>41275</v>
      </c>
      <c r="B382" s="17">
        <v>41299</v>
      </c>
      <c r="C382" s="18" t="s">
        <v>139</v>
      </c>
      <c r="D382" s="39" t="s">
        <v>218</v>
      </c>
      <c r="E382" s="10" t="s">
        <v>412</v>
      </c>
      <c r="F382" s="10">
        <v>700</v>
      </c>
      <c r="H382" s="10">
        <v>235973.95</v>
      </c>
    </row>
    <row r="383" spans="1:8" x14ac:dyDescent="0.15">
      <c r="A383" s="1">
        <f t="shared" si="5"/>
        <v>41275</v>
      </c>
      <c r="B383" s="17">
        <v>41302</v>
      </c>
      <c r="C383" s="18" t="s">
        <v>139</v>
      </c>
      <c r="D383" s="39" t="s">
        <v>244</v>
      </c>
      <c r="E383" s="10" t="s">
        <v>413</v>
      </c>
      <c r="F383" s="10">
        <v>900</v>
      </c>
      <c r="H383" s="10">
        <v>235073.95</v>
      </c>
    </row>
    <row r="384" spans="1:8" x14ac:dyDescent="0.15">
      <c r="A384" s="1">
        <f t="shared" si="5"/>
        <v>41275</v>
      </c>
      <c r="B384" s="17">
        <v>41304</v>
      </c>
      <c r="C384" s="18" t="s">
        <v>139</v>
      </c>
      <c r="D384" s="39" t="s">
        <v>244</v>
      </c>
      <c r="E384" s="10" t="s">
        <v>414</v>
      </c>
      <c r="F384" s="10">
        <v>400</v>
      </c>
      <c r="H384" s="10">
        <v>234673.95</v>
      </c>
    </row>
    <row r="385" spans="1:8" x14ac:dyDescent="0.15">
      <c r="A385" s="1">
        <f t="shared" si="5"/>
        <v>41275</v>
      </c>
      <c r="B385" s="17">
        <v>41304</v>
      </c>
      <c r="C385" s="18" t="s">
        <v>139</v>
      </c>
      <c r="D385" s="39" t="s">
        <v>331</v>
      </c>
      <c r="E385" s="10" t="s">
        <v>415</v>
      </c>
      <c r="F385" s="10">
        <v>249</v>
      </c>
      <c r="H385" s="10">
        <v>234424.95</v>
      </c>
    </row>
    <row r="386" spans="1:8" x14ac:dyDescent="0.15">
      <c r="A386" s="1">
        <f t="shared" ref="A386:A449" si="6">DATE(YEAR(B386),MONTH(B386),1)</f>
        <v>41275</v>
      </c>
      <c r="B386" s="17">
        <v>41305</v>
      </c>
      <c r="C386" s="18" t="s">
        <v>139</v>
      </c>
      <c r="D386" s="39" t="s">
        <v>214</v>
      </c>
      <c r="E386" s="10" t="s">
        <v>416</v>
      </c>
      <c r="G386" s="10">
        <v>33690</v>
      </c>
      <c r="H386" s="10">
        <v>268114.95</v>
      </c>
    </row>
    <row r="387" spans="1:8" x14ac:dyDescent="0.15">
      <c r="A387" s="1">
        <f t="shared" si="6"/>
        <v>41275</v>
      </c>
      <c r="B387" s="14">
        <v>41305</v>
      </c>
      <c r="C387" s="10" t="s">
        <v>8</v>
      </c>
      <c r="D387" s="12" t="s">
        <v>417</v>
      </c>
      <c r="E387" s="15" t="s">
        <v>418</v>
      </c>
      <c r="F387" s="16">
        <v>42172</v>
      </c>
      <c r="G387" s="16">
        <v>0</v>
      </c>
      <c r="H387" s="16">
        <v>112189.96</v>
      </c>
    </row>
    <row r="388" spans="1:8" x14ac:dyDescent="0.15">
      <c r="A388" s="1">
        <f t="shared" si="6"/>
        <v>41306</v>
      </c>
      <c r="B388" s="17">
        <v>41307</v>
      </c>
      <c r="C388" s="18" t="s">
        <v>139</v>
      </c>
      <c r="D388" s="39" t="s">
        <v>360</v>
      </c>
      <c r="E388" s="10" t="s">
        <v>419</v>
      </c>
      <c r="F388" s="10">
        <v>17</v>
      </c>
      <c r="H388" s="10">
        <v>268097.95</v>
      </c>
    </row>
    <row r="389" spans="1:8" x14ac:dyDescent="0.15">
      <c r="A389" s="1">
        <f t="shared" si="6"/>
        <v>41306</v>
      </c>
      <c r="B389" s="17">
        <v>41309</v>
      </c>
      <c r="C389" s="18" t="s">
        <v>139</v>
      </c>
      <c r="D389" s="39" t="s">
        <v>218</v>
      </c>
      <c r="E389" s="10" t="s">
        <v>420</v>
      </c>
      <c r="F389" s="10">
        <v>400</v>
      </c>
      <c r="H389" s="10">
        <v>267697.95</v>
      </c>
    </row>
    <row r="390" spans="1:8" x14ac:dyDescent="0.15">
      <c r="A390" s="1">
        <f t="shared" si="6"/>
        <v>41306</v>
      </c>
      <c r="B390" s="17">
        <v>41309</v>
      </c>
      <c r="C390" s="18" t="s">
        <v>139</v>
      </c>
      <c r="D390" s="39" t="s">
        <v>218</v>
      </c>
      <c r="E390" s="10" t="s">
        <v>421</v>
      </c>
      <c r="F390" s="10">
        <v>200</v>
      </c>
      <c r="H390" s="10">
        <v>267497.95</v>
      </c>
    </row>
    <row r="391" spans="1:8" x14ac:dyDescent="0.15">
      <c r="A391" s="1">
        <f t="shared" si="6"/>
        <v>41306</v>
      </c>
      <c r="B391" s="17">
        <v>41313</v>
      </c>
      <c r="C391" s="18" t="s">
        <v>139</v>
      </c>
      <c r="D391" s="39" t="s">
        <v>218</v>
      </c>
      <c r="E391" s="10" t="s">
        <v>422</v>
      </c>
      <c r="F391" s="10">
        <v>3400</v>
      </c>
      <c r="H391" s="10">
        <v>264097.95</v>
      </c>
    </row>
    <row r="392" spans="1:8" x14ac:dyDescent="0.15">
      <c r="A392" s="1">
        <f t="shared" si="6"/>
        <v>41306</v>
      </c>
      <c r="B392" s="17">
        <v>41314</v>
      </c>
      <c r="C392" s="18" t="s">
        <v>139</v>
      </c>
      <c r="D392" s="39" t="s">
        <v>392</v>
      </c>
      <c r="E392" s="10" t="s">
        <v>423</v>
      </c>
      <c r="F392" s="10">
        <v>3500</v>
      </c>
      <c r="H392" s="10">
        <v>260597.95</v>
      </c>
    </row>
    <row r="393" spans="1:8" x14ac:dyDescent="0.15">
      <c r="A393" s="1">
        <f t="shared" si="6"/>
        <v>41306</v>
      </c>
      <c r="B393" s="14">
        <v>41318</v>
      </c>
      <c r="C393" s="10" t="s">
        <v>8</v>
      </c>
      <c r="D393" s="12" t="s">
        <v>424</v>
      </c>
      <c r="E393" s="15" t="s">
        <v>10</v>
      </c>
      <c r="F393" s="16">
        <v>0</v>
      </c>
      <c r="G393" s="16">
        <v>45000</v>
      </c>
      <c r="H393" s="16">
        <v>157189.96</v>
      </c>
    </row>
    <row r="394" spans="1:8" x14ac:dyDescent="0.15">
      <c r="A394" s="1">
        <f t="shared" si="6"/>
        <v>41306</v>
      </c>
      <c r="B394" s="17">
        <v>41320</v>
      </c>
      <c r="C394" s="18" t="s">
        <v>139</v>
      </c>
      <c r="D394" s="39" t="s">
        <v>425</v>
      </c>
      <c r="E394" s="10" t="s">
        <v>426</v>
      </c>
      <c r="F394" s="10">
        <v>2291</v>
      </c>
      <c r="H394" s="10">
        <v>258306.95</v>
      </c>
    </row>
    <row r="395" spans="1:8" x14ac:dyDescent="0.15">
      <c r="A395" s="1">
        <f t="shared" si="6"/>
        <v>41306</v>
      </c>
      <c r="B395" s="14">
        <v>41330</v>
      </c>
      <c r="C395" s="10" t="s">
        <v>8</v>
      </c>
      <c r="D395" s="12" t="s">
        <v>369</v>
      </c>
      <c r="E395" s="15" t="s">
        <v>427</v>
      </c>
      <c r="F395" s="16">
        <v>42172</v>
      </c>
      <c r="G395" s="16">
        <v>0</v>
      </c>
      <c r="H395" s="16">
        <v>115017.96</v>
      </c>
    </row>
    <row r="396" spans="1:8" x14ac:dyDescent="0.15">
      <c r="A396" s="1">
        <f t="shared" si="6"/>
        <v>41306</v>
      </c>
      <c r="B396" s="14">
        <v>41332</v>
      </c>
      <c r="C396" s="10" t="s">
        <v>8</v>
      </c>
      <c r="D396" s="12" t="s">
        <v>428</v>
      </c>
      <c r="E396" s="15" t="s">
        <v>10</v>
      </c>
      <c r="F396" s="16">
        <v>0</v>
      </c>
      <c r="G396" s="16">
        <v>42</v>
      </c>
      <c r="H396" s="16">
        <v>115059.96</v>
      </c>
    </row>
    <row r="397" spans="1:8" x14ac:dyDescent="0.15">
      <c r="A397" s="1">
        <f t="shared" si="6"/>
        <v>41306</v>
      </c>
      <c r="B397" s="17">
        <v>41333</v>
      </c>
      <c r="C397" s="18" t="s">
        <v>139</v>
      </c>
      <c r="D397" s="39" t="s">
        <v>214</v>
      </c>
      <c r="E397" s="10" t="s">
        <v>429</v>
      </c>
      <c r="G397" s="10">
        <v>33799</v>
      </c>
      <c r="H397" s="10">
        <v>292105.95</v>
      </c>
    </row>
    <row r="398" spans="1:8" x14ac:dyDescent="0.15">
      <c r="A398" s="1">
        <f t="shared" si="6"/>
        <v>41334</v>
      </c>
      <c r="B398" s="17">
        <v>41334</v>
      </c>
      <c r="C398" s="18" t="s">
        <v>139</v>
      </c>
      <c r="D398" s="39" t="s">
        <v>430</v>
      </c>
      <c r="E398" s="10" t="s">
        <v>431</v>
      </c>
      <c r="F398" s="10">
        <v>1600</v>
      </c>
      <c r="H398" s="10">
        <v>290505.95</v>
      </c>
    </row>
    <row r="399" spans="1:8" x14ac:dyDescent="0.15">
      <c r="A399" s="1">
        <f t="shared" si="6"/>
        <v>41334</v>
      </c>
      <c r="B399" s="14">
        <v>41334</v>
      </c>
      <c r="C399" s="10" t="s">
        <v>8</v>
      </c>
      <c r="D399" s="12" t="s">
        <v>432</v>
      </c>
      <c r="E399" s="15" t="s">
        <v>10</v>
      </c>
      <c r="F399" s="16">
        <v>0</v>
      </c>
      <c r="G399" s="16">
        <v>3522</v>
      </c>
      <c r="H399" s="16">
        <v>118581.96</v>
      </c>
    </row>
    <row r="400" spans="1:8" x14ac:dyDescent="0.15">
      <c r="A400" s="1">
        <f t="shared" si="6"/>
        <v>41334</v>
      </c>
      <c r="B400" s="17">
        <v>41335</v>
      </c>
      <c r="C400" s="18" t="s">
        <v>139</v>
      </c>
      <c r="D400" s="39" t="s">
        <v>433</v>
      </c>
      <c r="E400" s="10" t="s">
        <v>175</v>
      </c>
      <c r="F400" s="10">
        <v>2.81</v>
      </c>
      <c r="H400" s="10">
        <v>290503.14</v>
      </c>
    </row>
    <row r="401" spans="1:8" x14ac:dyDescent="0.15">
      <c r="A401" s="1">
        <f t="shared" si="6"/>
        <v>41334</v>
      </c>
      <c r="B401" s="17">
        <v>41335</v>
      </c>
      <c r="C401" s="18" t="s">
        <v>139</v>
      </c>
      <c r="D401" s="39" t="s">
        <v>434</v>
      </c>
      <c r="E401" s="10" t="s">
        <v>435</v>
      </c>
      <c r="F401" s="10">
        <v>1200</v>
      </c>
      <c r="H401" s="10">
        <v>289303.14</v>
      </c>
    </row>
    <row r="402" spans="1:8" x14ac:dyDescent="0.15">
      <c r="A402" s="1">
        <f t="shared" si="6"/>
        <v>41334</v>
      </c>
      <c r="B402" s="17">
        <v>41335</v>
      </c>
      <c r="C402" s="18" t="s">
        <v>139</v>
      </c>
      <c r="D402" s="39" t="s">
        <v>434</v>
      </c>
      <c r="E402" s="10" t="s">
        <v>436</v>
      </c>
      <c r="F402" s="10">
        <v>1000</v>
      </c>
      <c r="H402" s="10">
        <v>288303.14</v>
      </c>
    </row>
    <row r="403" spans="1:8" x14ac:dyDescent="0.15">
      <c r="A403" s="1">
        <f t="shared" si="6"/>
        <v>41334</v>
      </c>
      <c r="B403" s="17">
        <v>41338</v>
      </c>
      <c r="C403" s="18" t="s">
        <v>139</v>
      </c>
      <c r="D403" s="39" t="s">
        <v>437</v>
      </c>
      <c r="E403" s="10" t="s">
        <v>175</v>
      </c>
      <c r="F403" s="10">
        <v>2.81</v>
      </c>
      <c r="H403" s="10">
        <v>288300.33</v>
      </c>
    </row>
    <row r="404" spans="1:8" x14ac:dyDescent="0.15">
      <c r="A404" s="1">
        <f t="shared" si="6"/>
        <v>41334</v>
      </c>
      <c r="B404" s="17">
        <v>41340</v>
      </c>
      <c r="C404" s="18" t="s">
        <v>139</v>
      </c>
      <c r="D404" s="39" t="s">
        <v>438</v>
      </c>
      <c r="E404" s="10" t="s">
        <v>175</v>
      </c>
      <c r="F404" s="10">
        <v>2.81</v>
      </c>
      <c r="H404" s="10">
        <v>288297.52</v>
      </c>
    </row>
    <row r="405" spans="1:8" x14ac:dyDescent="0.15">
      <c r="A405" s="1">
        <f t="shared" si="6"/>
        <v>41334</v>
      </c>
      <c r="B405" s="14">
        <v>41344</v>
      </c>
      <c r="C405" s="10" t="s">
        <v>8</v>
      </c>
      <c r="D405" s="12" t="s">
        <v>439</v>
      </c>
      <c r="E405" s="15" t="s">
        <v>10</v>
      </c>
      <c r="F405" s="16">
        <v>42172</v>
      </c>
      <c r="G405" s="16">
        <v>0</v>
      </c>
      <c r="H405" s="16">
        <v>76409.960000000006</v>
      </c>
    </row>
    <row r="406" spans="1:8" x14ac:dyDescent="0.15">
      <c r="A406" s="1">
        <f t="shared" si="6"/>
        <v>41334</v>
      </c>
      <c r="B406" s="14">
        <v>41348</v>
      </c>
      <c r="C406" s="10" t="s">
        <v>8</v>
      </c>
      <c r="D406" s="12" t="s">
        <v>440</v>
      </c>
      <c r="E406" s="15" t="s">
        <v>10</v>
      </c>
      <c r="F406" s="16">
        <v>0</v>
      </c>
      <c r="G406" s="16">
        <v>45000</v>
      </c>
      <c r="H406" s="16">
        <v>121409.96</v>
      </c>
    </row>
    <row r="407" spans="1:8" x14ac:dyDescent="0.15">
      <c r="A407" s="1">
        <f t="shared" si="6"/>
        <v>41334</v>
      </c>
      <c r="B407" s="17">
        <v>41361</v>
      </c>
      <c r="C407" s="18" t="s">
        <v>139</v>
      </c>
      <c r="D407" s="39" t="s">
        <v>214</v>
      </c>
      <c r="E407" s="10" t="s">
        <v>441</v>
      </c>
      <c r="G407" s="10">
        <v>22995</v>
      </c>
      <c r="H407" s="10">
        <v>311292.52</v>
      </c>
    </row>
    <row r="408" spans="1:8" x14ac:dyDescent="0.15">
      <c r="A408" s="1">
        <f t="shared" si="6"/>
        <v>41334</v>
      </c>
      <c r="B408" s="17">
        <v>41362</v>
      </c>
      <c r="C408" s="18" t="s">
        <v>139</v>
      </c>
      <c r="D408" s="39" t="s">
        <v>331</v>
      </c>
      <c r="E408" s="10" t="s">
        <v>442</v>
      </c>
      <c r="F408" s="10">
        <v>122</v>
      </c>
      <c r="H408" s="10">
        <v>311170.52</v>
      </c>
    </row>
    <row r="409" spans="1:8" x14ac:dyDescent="0.15">
      <c r="A409" s="1">
        <f t="shared" si="6"/>
        <v>41365</v>
      </c>
      <c r="B409" s="17">
        <v>41365</v>
      </c>
      <c r="C409" s="18" t="s">
        <v>139</v>
      </c>
      <c r="D409" s="39" t="s">
        <v>174</v>
      </c>
      <c r="E409" s="10" t="s">
        <v>175</v>
      </c>
      <c r="G409" s="10">
        <v>4926.97</v>
      </c>
      <c r="H409" s="10">
        <v>316097.49</v>
      </c>
    </row>
    <row r="410" spans="1:8" x14ac:dyDescent="0.15">
      <c r="A410" s="1">
        <f t="shared" si="6"/>
        <v>41365</v>
      </c>
      <c r="B410" s="17">
        <v>41365</v>
      </c>
      <c r="C410" s="18" t="s">
        <v>139</v>
      </c>
      <c r="D410" s="39" t="s">
        <v>443</v>
      </c>
      <c r="E410" s="10" t="s">
        <v>444</v>
      </c>
      <c r="F410" s="10">
        <v>188</v>
      </c>
      <c r="H410" s="10">
        <v>315909.49</v>
      </c>
    </row>
    <row r="411" spans="1:8" x14ac:dyDescent="0.15">
      <c r="A411" s="1">
        <f t="shared" si="6"/>
        <v>41365</v>
      </c>
      <c r="B411" s="17">
        <v>41368</v>
      </c>
      <c r="C411" s="18" t="s">
        <v>139</v>
      </c>
      <c r="D411" s="39" t="s">
        <v>244</v>
      </c>
      <c r="E411" s="10" t="s">
        <v>445</v>
      </c>
      <c r="F411" s="10">
        <v>2800</v>
      </c>
      <c r="H411" s="10">
        <v>313109.49</v>
      </c>
    </row>
    <row r="412" spans="1:8" x14ac:dyDescent="0.15">
      <c r="A412" s="1">
        <f t="shared" si="6"/>
        <v>41365</v>
      </c>
      <c r="B412" s="17">
        <v>41371</v>
      </c>
      <c r="C412" s="18" t="s">
        <v>139</v>
      </c>
      <c r="D412" s="39" t="s">
        <v>386</v>
      </c>
      <c r="E412" s="10" t="s">
        <v>446</v>
      </c>
      <c r="F412" s="10">
        <v>126</v>
      </c>
      <c r="H412" s="10">
        <v>312983.49</v>
      </c>
    </row>
    <row r="413" spans="1:8" x14ac:dyDescent="0.15">
      <c r="A413" s="1">
        <f t="shared" si="6"/>
        <v>41365</v>
      </c>
      <c r="B413" s="14">
        <v>41374</v>
      </c>
      <c r="C413" s="10" t="s">
        <v>8</v>
      </c>
      <c r="D413" s="12" t="s">
        <v>447</v>
      </c>
      <c r="E413" s="15" t="s">
        <v>10</v>
      </c>
      <c r="F413" s="16">
        <v>42172</v>
      </c>
      <c r="G413" s="16">
        <v>0</v>
      </c>
      <c r="H413" s="16">
        <v>79237.960000000006</v>
      </c>
    </row>
    <row r="414" spans="1:8" x14ac:dyDescent="0.15">
      <c r="A414" s="1">
        <f t="shared" si="6"/>
        <v>41365</v>
      </c>
      <c r="B414" s="17">
        <v>41377</v>
      </c>
      <c r="C414" s="18" t="s">
        <v>139</v>
      </c>
      <c r="D414" s="39" t="s">
        <v>358</v>
      </c>
      <c r="E414" s="10" t="s">
        <v>448</v>
      </c>
      <c r="F414" s="10">
        <v>678</v>
      </c>
      <c r="H414" s="10">
        <v>312305.49</v>
      </c>
    </row>
    <row r="415" spans="1:8" x14ac:dyDescent="0.15">
      <c r="A415" s="1">
        <f t="shared" si="6"/>
        <v>41365</v>
      </c>
      <c r="B415" s="17">
        <v>41378</v>
      </c>
      <c r="C415" s="18" t="s">
        <v>139</v>
      </c>
      <c r="D415" s="39" t="s">
        <v>449</v>
      </c>
      <c r="E415" s="10" t="s">
        <v>450</v>
      </c>
      <c r="F415" s="10">
        <v>1650</v>
      </c>
      <c r="H415" s="10">
        <v>310655.49</v>
      </c>
    </row>
    <row r="416" spans="1:8" x14ac:dyDescent="0.15">
      <c r="A416" s="1">
        <f t="shared" si="6"/>
        <v>41365</v>
      </c>
      <c r="B416" s="17">
        <v>41379</v>
      </c>
      <c r="C416" s="18" t="s">
        <v>139</v>
      </c>
      <c r="D416" s="39" t="s">
        <v>331</v>
      </c>
      <c r="E416" s="10" t="s">
        <v>451</v>
      </c>
      <c r="F416" s="10">
        <v>248</v>
      </c>
      <c r="H416" s="10">
        <v>310407.49</v>
      </c>
    </row>
    <row r="417" spans="1:8" x14ac:dyDescent="0.15">
      <c r="A417" s="1">
        <f t="shared" si="6"/>
        <v>41365</v>
      </c>
      <c r="B417" s="17">
        <v>41380</v>
      </c>
      <c r="C417" s="18" t="s">
        <v>139</v>
      </c>
      <c r="D417" s="39" t="s">
        <v>218</v>
      </c>
      <c r="E417" s="10" t="s">
        <v>452</v>
      </c>
      <c r="F417" s="10">
        <v>400</v>
      </c>
      <c r="H417" s="10">
        <v>310007.49</v>
      </c>
    </row>
    <row r="418" spans="1:8" x14ac:dyDescent="0.15">
      <c r="A418" s="1">
        <f t="shared" si="6"/>
        <v>41365</v>
      </c>
      <c r="B418" s="14">
        <v>41389</v>
      </c>
      <c r="C418" s="10" t="s">
        <v>8</v>
      </c>
      <c r="D418" s="12" t="s">
        <v>453</v>
      </c>
      <c r="E418" s="15" t="s">
        <v>10</v>
      </c>
      <c r="F418" s="16">
        <v>0</v>
      </c>
      <c r="G418" s="16">
        <v>42000</v>
      </c>
      <c r="H418" s="16">
        <v>121237.96</v>
      </c>
    </row>
    <row r="419" spans="1:8" x14ac:dyDescent="0.15">
      <c r="A419" s="1">
        <f t="shared" si="6"/>
        <v>41365</v>
      </c>
      <c r="B419" s="17">
        <v>41392</v>
      </c>
      <c r="C419" s="18" t="s">
        <v>139</v>
      </c>
      <c r="D419" s="39" t="s">
        <v>386</v>
      </c>
      <c r="E419" s="10" t="s">
        <v>454</v>
      </c>
      <c r="F419" s="10">
        <v>95</v>
      </c>
      <c r="H419" s="10">
        <v>309912.49</v>
      </c>
    </row>
    <row r="420" spans="1:8" x14ac:dyDescent="0.15">
      <c r="A420" s="1">
        <f t="shared" si="6"/>
        <v>41365</v>
      </c>
      <c r="B420" s="17">
        <v>41392</v>
      </c>
      <c r="C420" s="18" t="s">
        <v>139</v>
      </c>
      <c r="D420" s="39" t="s">
        <v>455</v>
      </c>
      <c r="E420" s="10" t="s">
        <v>456</v>
      </c>
      <c r="F420" s="10">
        <v>400</v>
      </c>
      <c r="H420" s="10">
        <v>309512.49</v>
      </c>
    </row>
    <row r="421" spans="1:8" x14ac:dyDescent="0.15">
      <c r="A421" s="1">
        <f t="shared" si="6"/>
        <v>41365</v>
      </c>
      <c r="B421" s="17">
        <v>41394</v>
      </c>
      <c r="C421" s="18" t="s">
        <v>139</v>
      </c>
      <c r="D421" s="39" t="s">
        <v>457</v>
      </c>
      <c r="E421" s="10" t="s">
        <v>458</v>
      </c>
      <c r="G421" s="10">
        <v>32520</v>
      </c>
      <c r="H421" s="10">
        <v>342032.49</v>
      </c>
    </row>
    <row r="422" spans="1:8" x14ac:dyDescent="0.15">
      <c r="A422" s="1">
        <f t="shared" si="6"/>
        <v>41365</v>
      </c>
      <c r="B422" s="17">
        <v>41394</v>
      </c>
      <c r="C422" s="18" t="s">
        <v>139</v>
      </c>
      <c r="D422" s="39" t="s">
        <v>234</v>
      </c>
      <c r="E422" s="10" t="s">
        <v>459</v>
      </c>
      <c r="F422" s="10">
        <v>400</v>
      </c>
      <c r="H422" s="10">
        <v>341632.49</v>
      </c>
    </row>
    <row r="423" spans="1:8" x14ac:dyDescent="0.15">
      <c r="A423" s="1">
        <f t="shared" si="6"/>
        <v>41395</v>
      </c>
      <c r="B423" s="17">
        <v>41395</v>
      </c>
      <c r="C423" s="18" t="s">
        <v>139</v>
      </c>
      <c r="D423" s="39" t="s">
        <v>425</v>
      </c>
      <c r="E423" s="10" t="s">
        <v>460</v>
      </c>
      <c r="F423" s="10">
        <v>1510</v>
      </c>
      <c r="H423" s="10">
        <v>340122.49</v>
      </c>
    </row>
    <row r="424" spans="1:8" x14ac:dyDescent="0.15">
      <c r="A424" s="1">
        <f t="shared" si="6"/>
        <v>41395</v>
      </c>
      <c r="B424" s="17">
        <v>41397</v>
      </c>
      <c r="C424" s="18" t="s">
        <v>139</v>
      </c>
      <c r="D424" s="39" t="s">
        <v>234</v>
      </c>
      <c r="E424" s="10" t="s">
        <v>461</v>
      </c>
      <c r="F424" s="10">
        <v>3700</v>
      </c>
      <c r="H424" s="10">
        <v>336422.49</v>
      </c>
    </row>
    <row r="425" spans="1:8" x14ac:dyDescent="0.15">
      <c r="A425" s="1">
        <f t="shared" si="6"/>
        <v>41395</v>
      </c>
      <c r="B425" s="17">
        <v>41398</v>
      </c>
      <c r="C425" s="18" t="s">
        <v>139</v>
      </c>
      <c r="D425" s="39" t="s">
        <v>240</v>
      </c>
      <c r="E425" s="10" t="s">
        <v>462</v>
      </c>
      <c r="F425" s="10">
        <v>1500</v>
      </c>
      <c r="H425" s="10">
        <v>334922.49</v>
      </c>
    </row>
    <row r="426" spans="1:8" x14ac:dyDescent="0.15">
      <c r="A426" s="1">
        <f t="shared" si="6"/>
        <v>41395</v>
      </c>
      <c r="B426" s="17">
        <v>41398</v>
      </c>
      <c r="C426" s="18" t="s">
        <v>139</v>
      </c>
      <c r="D426" s="39" t="s">
        <v>463</v>
      </c>
      <c r="E426" s="10" t="s">
        <v>464</v>
      </c>
      <c r="F426" s="10">
        <v>2000</v>
      </c>
      <c r="H426" s="10">
        <v>332922.49</v>
      </c>
    </row>
    <row r="427" spans="1:8" x14ac:dyDescent="0.15">
      <c r="A427" s="1">
        <f t="shared" si="6"/>
        <v>41395</v>
      </c>
      <c r="B427" s="14">
        <v>41404</v>
      </c>
      <c r="C427" s="10" t="s">
        <v>8</v>
      </c>
      <c r="D427" s="12" t="s">
        <v>465</v>
      </c>
      <c r="E427" s="15" t="s">
        <v>10</v>
      </c>
      <c r="F427" s="16">
        <v>42172</v>
      </c>
      <c r="G427" s="16">
        <v>0</v>
      </c>
      <c r="H427" s="16">
        <v>79065.960000000006</v>
      </c>
    </row>
    <row r="428" spans="1:8" x14ac:dyDescent="0.15">
      <c r="A428" s="1">
        <f t="shared" si="6"/>
        <v>41395</v>
      </c>
      <c r="B428" s="17">
        <v>41405</v>
      </c>
      <c r="C428" s="18" t="s">
        <v>139</v>
      </c>
      <c r="D428" s="39" t="s">
        <v>386</v>
      </c>
      <c r="E428" s="10" t="s">
        <v>466</v>
      </c>
      <c r="F428" s="10">
        <v>126</v>
      </c>
      <c r="H428" s="10">
        <v>332796.49</v>
      </c>
    </row>
    <row r="429" spans="1:8" x14ac:dyDescent="0.15">
      <c r="A429" s="1">
        <f t="shared" si="6"/>
        <v>41395</v>
      </c>
      <c r="B429" s="14">
        <v>41408</v>
      </c>
      <c r="C429" s="10" t="s">
        <v>8</v>
      </c>
      <c r="D429" s="12" t="s">
        <v>467</v>
      </c>
      <c r="E429" s="15" t="s">
        <v>10</v>
      </c>
      <c r="F429" s="16">
        <v>800</v>
      </c>
      <c r="G429" s="16">
        <v>0</v>
      </c>
      <c r="H429" s="16">
        <v>78265.960000000006</v>
      </c>
    </row>
    <row r="430" spans="1:8" x14ac:dyDescent="0.15">
      <c r="A430" s="1">
        <f t="shared" si="6"/>
        <v>41395</v>
      </c>
      <c r="B430" s="14">
        <v>41409</v>
      </c>
      <c r="C430" s="10" t="s">
        <v>8</v>
      </c>
      <c r="D430" s="12" t="s">
        <v>468</v>
      </c>
      <c r="E430" s="15" t="s">
        <v>10</v>
      </c>
      <c r="F430" s="16">
        <v>0</v>
      </c>
      <c r="G430" s="16">
        <v>45000</v>
      </c>
      <c r="H430" s="16">
        <v>123265.96</v>
      </c>
    </row>
    <row r="431" spans="1:8" x14ac:dyDescent="0.15">
      <c r="A431" s="1">
        <f t="shared" si="6"/>
        <v>41395</v>
      </c>
      <c r="B431" s="17">
        <v>41410</v>
      </c>
      <c r="C431" s="18" t="s">
        <v>139</v>
      </c>
      <c r="D431" s="39" t="s">
        <v>331</v>
      </c>
      <c r="E431" s="10" t="s">
        <v>469</v>
      </c>
      <c r="F431" s="10">
        <v>165</v>
      </c>
      <c r="H431" s="10">
        <v>332631.49</v>
      </c>
    </row>
    <row r="432" spans="1:8" x14ac:dyDescent="0.15">
      <c r="A432" s="1">
        <f t="shared" si="6"/>
        <v>41395</v>
      </c>
      <c r="B432" s="17">
        <v>41415</v>
      </c>
      <c r="C432" s="18" t="s">
        <v>139</v>
      </c>
      <c r="D432" s="39" t="s">
        <v>244</v>
      </c>
      <c r="E432" s="10" t="s">
        <v>470</v>
      </c>
      <c r="F432" s="10">
        <v>900</v>
      </c>
      <c r="H432" s="10">
        <v>331731.49</v>
      </c>
    </row>
    <row r="433" spans="1:8" x14ac:dyDescent="0.15">
      <c r="A433" s="1">
        <f t="shared" si="6"/>
        <v>41395</v>
      </c>
      <c r="B433" s="17">
        <v>41418</v>
      </c>
      <c r="C433" s="18" t="s">
        <v>139</v>
      </c>
      <c r="D433" s="39" t="s">
        <v>296</v>
      </c>
      <c r="E433" s="10" t="s">
        <v>471</v>
      </c>
      <c r="F433" s="10">
        <v>336</v>
      </c>
      <c r="H433" s="10">
        <v>331395.49</v>
      </c>
    </row>
    <row r="434" spans="1:8" x14ac:dyDescent="0.15">
      <c r="A434" s="1">
        <f t="shared" si="6"/>
        <v>41395</v>
      </c>
      <c r="B434" s="17">
        <v>41418</v>
      </c>
      <c r="C434" s="18" t="s">
        <v>139</v>
      </c>
      <c r="D434" s="39" t="s">
        <v>331</v>
      </c>
      <c r="E434" s="10" t="s">
        <v>472</v>
      </c>
      <c r="F434" s="10">
        <v>172</v>
      </c>
      <c r="H434" s="10">
        <v>331223.49</v>
      </c>
    </row>
    <row r="435" spans="1:8" x14ac:dyDescent="0.15">
      <c r="A435" s="1">
        <f t="shared" si="6"/>
        <v>41395</v>
      </c>
      <c r="B435" s="17">
        <v>41419</v>
      </c>
      <c r="C435" s="18" t="s">
        <v>139</v>
      </c>
      <c r="D435" s="39" t="s">
        <v>473</v>
      </c>
      <c r="E435" s="10" t="s">
        <v>474</v>
      </c>
      <c r="F435" s="10">
        <v>322</v>
      </c>
      <c r="H435" s="10">
        <v>330901.49</v>
      </c>
    </row>
    <row r="436" spans="1:8" x14ac:dyDescent="0.15">
      <c r="A436" s="1">
        <f t="shared" si="6"/>
        <v>41395</v>
      </c>
      <c r="B436" s="17">
        <v>41421</v>
      </c>
      <c r="C436" s="18" t="s">
        <v>139</v>
      </c>
      <c r="D436" s="39" t="s">
        <v>234</v>
      </c>
      <c r="E436" s="10" t="s">
        <v>475</v>
      </c>
      <c r="F436" s="10">
        <v>900</v>
      </c>
      <c r="H436" s="10">
        <v>330001.49</v>
      </c>
    </row>
    <row r="437" spans="1:8" x14ac:dyDescent="0.15">
      <c r="A437" s="1">
        <f t="shared" si="6"/>
        <v>41395</v>
      </c>
      <c r="B437" s="17">
        <v>41423</v>
      </c>
      <c r="C437" s="18" t="s">
        <v>139</v>
      </c>
      <c r="D437" s="39" t="s">
        <v>476</v>
      </c>
      <c r="E437" s="10" t="s">
        <v>477</v>
      </c>
      <c r="F437" s="10">
        <v>800</v>
      </c>
      <c r="H437" s="10">
        <v>329201.49</v>
      </c>
    </row>
    <row r="438" spans="1:8" x14ac:dyDescent="0.15">
      <c r="A438" s="1">
        <f t="shared" si="6"/>
        <v>41395</v>
      </c>
      <c r="B438" s="17">
        <v>41425</v>
      </c>
      <c r="C438" s="18" t="s">
        <v>139</v>
      </c>
      <c r="D438" s="39" t="s">
        <v>215</v>
      </c>
      <c r="E438" s="10" t="s">
        <v>478</v>
      </c>
      <c r="F438" s="10">
        <v>1400</v>
      </c>
      <c r="H438" s="10">
        <v>327801.49</v>
      </c>
    </row>
    <row r="439" spans="1:8" x14ac:dyDescent="0.15">
      <c r="A439" s="1">
        <f t="shared" si="6"/>
        <v>41395</v>
      </c>
      <c r="B439" s="17">
        <v>41425</v>
      </c>
      <c r="C439" s="18" t="s">
        <v>139</v>
      </c>
      <c r="D439" s="39" t="s">
        <v>479</v>
      </c>
      <c r="E439" s="10" t="s">
        <v>458</v>
      </c>
      <c r="G439" s="10">
        <v>32520</v>
      </c>
      <c r="H439" s="10">
        <v>360321.49</v>
      </c>
    </row>
    <row r="440" spans="1:8" x14ac:dyDescent="0.15">
      <c r="A440" s="1">
        <f t="shared" si="6"/>
        <v>41395</v>
      </c>
      <c r="B440" s="17">
        <v>41425</v>
      </c>
      <c r="C440" s="18" t="s">
        <v>139</v>
      </c>
      <c r="D440" s="39" t="s">
        <v>234</v>
      </c>
      <c r="E440" s="10" t="s">
        <v>480</v>
      </c>
      <c r="F440" s="10">
        <v>400</v>
      </c>
      <c r="H440" s="10">
        <v>359921.49</v>
      </c>
    </row>
    <row r="441" spans="1:8" x14ac:dyDescent="0.15">
      <c r="A441" s="1">
        <f t="shared" si="6"/>
        <v>41426</v>
      </c>
      <c r="B441" s="17">
        <v>41426</v>
      </c>
      <c r="C441" s="18" t="s">
        <v>139</v>
      </c>
      <c r="D441" s="39" t="s">
        <v>215</v>
      </c>
      <c r="E441" s="10" t="s">
        <v>481</v>
      </c>
      <c r="F441" s="10">
        <v>400</v>
      </c>
      <c r="H441" s="10">
        <v>359521.49</v>
      </c>
    </row>
    <row r="442" spans="1:8" x14ac:dyDescent="0.15">
      <c r="A442" s="1">
        <f t="shared" si="6"/>
        <v>41426</v>
      </c>
      <c r="B442" s="17">
        <v>41426</v>
      </c>
      <c r="C442" s="18" t="s">
        <v>139</v>
      </c>
      <c r="D442" s="39" t="s">
        <v>234</v>
      </c>
      <c r="E442" s="10" t="s">
        <v>482</v>
      </c>
      <c r="F442" s="10">
        <v>700</v>
      </c>
      <c r="H442" s="10">
        <v>358821.49</v>
      </c>
    </row>
    <row r="443" spans="1:8" x14ac:dyDescent="0.15">
      <c r="A443" s="1">
        <f t="shared" si="6"/>
        <v>41426</v>
      </c>
      <c r="B443" s="17">
        <v>41428</v>
      </c>
      <c r="C443" s="18" t="s">
        <v>139</v>
      </c>
      <c r="D443" s="39" t="s">
        <v>218</v>
      </c>
      <c r="E443" s="10" t="s">
        <v>483</v>
      </c>
      <c r="F443" s="10">
        <v>3700</v>
      </c>
      <c r="H443" s="10">
        <v>355121.49</v>
      </c>
    </row>
    <row r="444" spans="1:8" x14ac:dyDescent="0.15">
      <c r="A444" s="1">
        <f t="shared" si="6"/>
        <v>41426</v>
      </c>
      <c r="B444" s="17">
        <v>41428</v>
      </c>
      <c r="C444" s="18" t="s">
        <v>139</v>
      </c>
      <c r="D444" s="39" t="s">
        <v>331</v>
      </c>
      <c r="E444" s="10" t="s">
        <v>484</v>
      </c>
      <c r="F444" s="10">
        <v>280</v>
      </c>
      <c r="H444" s="10">
        <v>354841.49</v>
      </c>
    </row>
    <row r="445" spans="1:8" x14ac:dyDescent="0.15">
      <c r="A445" s="1">
        <f t="shared" si="6"/>
        <v>41426</v>
      </c>
      <c r="B445" s="17">
        <v>41429</v>
      </c>
      <c r="C445" s="18" t="s">
        <v>139</v>
      </c>
      <c r="D445" s="39" t="s">
        <v>215</v>
      </c>
      <c r="E445" s="10" t="s">
        <v>485</v>
      </c>
      <c r="F445" s="10">
        <v>800</v>
      </c>
      <c r="H445" s="10">
        <v>354041.49</v>
      </c>
    </row>
    <row r="446" spans="1:8" x14ac:dyDescent="0.15">
      <c r="A446" s="1">
        <f t="shared" si="6"/>
        <v>41426</v>
      </c>
      <c r="B446" s="17">
        <v>41429</v>
      </c>
      <c r="C446" s="18" t="s">
        <v>139</v>
      </c>
      <c r="D446" s="39" t="s">
        <v>386</v>
      </c>
      <c r="E446" s="10" t="s">
        <v>486</v>
      </c>
      <c r="F446" s="10">
        <v>126</v>
      </c>
      <c r="H446" s="10">
        <v>353915.49</v>
      </c>
    </row>
    <row r="447" spans="1:8" x14ac:dyDescent="0.15">
      <c r="A447" s="1">
        <f t="shared" si="6"/>
        <v>41426</v>
      </c>
      <c r="B447" s="17">
        <v>41429</v>
      </c>
      <c r="C447" s="18" t="s">
        <v>139</v>
      </c>
      <c r="D447" s="39" t="s">
        <v>487</v>
      </c>
      <c r="E447" s="10" t="s">
        <v>488</v>
      </c>
      <c r="F447" s="10">
        <v>6876</v>
      </c>
      <c r="H447" s="10">
        <v>347039.49</v>
      </c>
    </row>
    <row r="448" spans="1:8" x14ac:dyDescent="0.15">
      <c r="A448" s="1">
        <f t="shared" si="6"/>
        <v>41426</v>
      </c>
      <c r="B448" s="17">
        <v>41431</v>
      </c>
      <c r="C448" s="18" t="s">
        <v>139</v>
      </c>
      <c r="D448" s="39" t="s">
        <v>434</v>
      </c>
      <c r="E448" s="10" t="s">
        <v>489</v>
      </c>
      <c r="F448" s="10">
        <v>1140</v>
      </c>
      <c r="H448" s="10">
        <v>345899.49</v>
      </c>
    </row>
    <row r="449" spans="1:8" x14ac:dyDescent="0.15">
      <c r="A449" s="1">
        <f t="shared" si="6"/>
        <v>41426</v>
      </c>
      <c r="B449" s="17">
        <v>41435</v>
      </c>
      <c r="C449" s="18" t="s">
        <v>139</v>
      </c>
      <c r="D449" s="39" t="s">
        <v>490</v>
      </c>
      <c r="E449" s="10" t="s">
        <v>491</v>
      </c>
      <c r="F449" s="10">
        <v>800</v>
      </c>
      <c r="H449" s="10">
        <v>345099.49</v>
      </c>
    </row>
    <row r="450" spans="1:8" x14ac:dyDescent="0.15">
      <c r="A450" s="1">
        <f t="shared" ref="A450:A513" si="7">DATE(YEAR(B450),MONTH(B450),1)</f>
        <v>41426</v>
      </c>
      <c r="B450" s="14">
        <v>41435</v>
      </c>
      <c r="C450" s="10" t="s">
        <v>8</v>
      </c>
      <c r="D450" s="12" t="s">
        <v>492</v>
      </c>
      <c r="E450" s="15" t="s">
        <v>10</v>
      </c>
      <c r="F450" s="16">
        <v>42172</v>
      </c>
      <c r="G450" s="16">
        <v>0</v>
      </c>
      <c r="H450" s="16">
        <v>81093.960000000006</v>
      </c>
    </row>
    <row r="451" spans="1:8" x14ac:dyDescent="0.15">
      <c r="A451" s="1">
        <f t="shared" si="7"/>
        <v>41426</v>
      </c>
      <c r="B451" s="17">
        <v>41438</v>
      </c>
      <c r="C451" s="18" t="s">
        <v>139</v>
      </c>
      <c r="D451" s="39" t="s">
        <v>493</v>
      </c>
      <c r="E451" s="10" t="s">
        <v>494</v>
      </c>
      <c r="F451" s="10">
        <v>300</v>
      </c>
      <c r="H451" s="10">
        <v>344799.49</v>
      </c>
    </row>
    <row r="452" spans="1:8" x14ac:dyDescent="0.15">
      <c r="A452" s="1">
        <f t="shared" si="7"/>
        <v>41426</v>
      </c>
      <c r="B452" s="17">
        <v>41444</v>
      </c>
      <c r="C452" s="18" t="s">
        <v>139</v>
      </c>
      <c r="D452" s="39" t="s">
        <v>495</v>
      </c>
      <c r="E452" s="10" t="s">
        <v>496</v>
      </c>
      <c r="F452" s="10">
        <v>800</v>
      </c>
      <c r="H452" s="10">
        <v>343999.49</v>
      </c>
    </row>
    <row r="453" spans="1:8" x14ac:dyDescent="0.15">
      <c r="A453" s="1">
        <f t="shared" si="7"/>
        <v>41426</v>
      </c>
      <c r="B453" s="17">
        <v>41451</v>
      </c>
      <c r="C453" s="18" t="s">
        <v>139</v>
      </c>
      <c r="D453" s="39" t="s">
        <v>490</v>
      </c>
      <c r="E453" s="10" t="s">
        <v>497</v>
      </c>
      <c r="F453" s="10">
        <v>400</v>
      </c>
      <c r="H453" s="10">
        <v>343599.49</v>
      </c>
    </row>
    <row r="454" spans="1:8" x14ac:dyDescent="0.15">
      <c r="A454" s="1">
        <f t="shared" si="7"/>
        <v>41426</v>
      </c>
      <c r="B454" s="17">
        <v>41453</v>
      </c>
      <c r="C454" s="18" t="s">
        <v>139</v>
      </c>
      <c r="D454" s="39" t="s">
        <v>498</v>
      </c>
      <c r="E454" s="10" t="s">
        <v>499</v>
      </c>
      <c r="F454" s="10">
        <v>500</v>
      </c>
      <c r="H454" s="10">
        <v>343099.49</v>
      </c>
    </row>
    <row r="455" spans="1:8" x14ac:dyDescent="0.15">
      <c r="A455" s="1">
        <f t="shared" si="7"/>
        <v>41426</v>
      </c>
      <c r="B455" s="17">
        <v>41454</v>
      </c>
      <c r="C455" s="18" t="s">
        <v>139</v>
      </c>
      <c r="D455" s="39" t="s">
        <v>500</v>
      </c>
      <c r="E455" s="10" t="s">
        <v>501</v>
      </c>
      <c r="G455" s="10">
        <v>32726</v>
      </c>
      <c r="H455" s="10">
        <v>375825.49</v>
      </c>
    </row>
    <row r="456" spans="1:8" x14ac:dyDescent="0.15">
      <c r="A456" s="1">
        <f t="shared" si="7"/>
        <v>41426</v>
      </c>
      <c r="B456" s="17">
        <v>41454</v>
      </c>
      <c r="C456" s="18" t="s">
        <v>139</v>
      </c>
      <c r="D456" s="39" t="s">
        <v>502</v>
      </c>
      <c r="E456" s="10" t="s">
        <v>503</v>
      </c>
      <c r="F456" s="10">
        <v>344</v>
      </c>
      <c r="H456" s="10">
        <v>375481.49</v>
      </c>
    </row>
    <row r="457" spans="1:8" x14ac:dyDescent="0.15">
      <c r="A457" s="1">
        <f t="shared" si="7"/>
        <v>41456</v>
      </c>
      <c r="B457" s="17">
        <v>41456</v>
      </c>
      <c r="C457" s="18" t="s">
        <v>139</v>
      </c>
      <c r="D457" s="39" t="s">
        <v>495</v>
      </c>
      <c r="E457" s="10" t="s">
        <v>504</v>
      </c>
      <c r="F457" s="10">
        <v>700</v>
      </c>
      <c r="H457" s="10">
        <v>374781.49</v>
      </c>
    </row>
    <row r="458" spans="1:8" x14ac:dyDescent="0.15">
      <c r="A458" s="1">
        <f t="shared" si="7"/>
        <v>41456</v>
      </c>
      <c r="B458" s="17">
        <v>41459</v>
      </c>
      <c r="C458" s="18" t="s">
        <v>139</v>
      </c>
      <c r="D458" s="39" t="s">
        <v>498</v>
      </c>
      <c r="E458" s="10" t="s">
        <v>505</v>
      </c>
      <c r="F458" s="10">
        <v>2500</v>
      </c>
      <c r="H458" s="10">
        <v>372281.49</v>
      </c>
    </row>
    <row r="459" spans="1:8" x14ac:dyDescent="0.15">
      <c r="A459" s="1">
        <f t="shared" si="7"/>
        <v>41456</v>
      </c>
      <c r="B459" s="17">
        <v>41461</v>
      </c>
      <c r="C459" s="18" t="s">
        <v>139</v>
      </c>
      <c r="D459" s="39" t="s">
        <v>506</v>
      </c>
      <c r="E459" s="10" t="s">
        <v>507</v>
      </c>
      <c r="F459" s="10">
        <v>1771</v>
      </c>
      <c r="H459" s="10">
        <v>370510.49</v>
      </c>
    </row>
    <row r="460" spans="1:8" x14ac:dyDescent="0.15">
      <c r="A460" s="1">
        <f t="shared" si="7"/>
        <v>41456</v>
      </c>
      <c r="B460" s="17">
        <v>41462</v>
      </c>
      <c r="C460" s="18" t="s">
        <v>139</v>
      </c>
      <c r="D460" s="39" t="s">
        <v>508</v>
      </c>
      <c r="E460" s="10" t="s">
        <v>509</v>
      </c>
      <c r="F460" s="10">
        <v>970</v>
      </c>
      <c r="H460" s="10">
        <v>369540.49</v>
      </c>
    </row>
    <row r="461" spans="1:8" x14ac:dyDescent="0.15">
      <c r="A461" s="1">
        <f t="shared" si="7"/>
        <v>41456</v>
      </c>
      <c r="B461" s="14">
        <v>41465</v>
      </c>
      <c r="C461" s="10" t="s">
        <v>8</v>
      </c>
      <c r="D461" s="12" t="s">
        <v>510</v>
      </c>
      <c r="E461" s="15" t="s">
        <v>10</v>
      </c>
      <c r="F461" s="16">
        <v>42172</v>
      </c>
      <c r="G461" s="16">
        <v>0</v>
      </c>
      <c r="H461" s="16">
        <v>38921.96</v>
      </c>
    </row>
    <row r="462" spans="1:8" x14ac:dyDescent="0.15">
      <c r="A462" s="1">
        <f t="shared" si="7"/>
        <v>41456</v>
      </c>
      <c r="B462" s="17">
        <v>41466</v>
      </c>
      <c r="C462" s="18" t="s">
        <v>139</v>
      </c>
      <c r="D462" s="39" t="s">
        <v>490</v>
      </c>
      <c r="E462" s="10" t="s">
        <v>511</v>
      </c>
      <c r="F462" s="10">
        <v>1500</v>
      </c>
      <c r="H462" s="10">
        <v>368040.49</v>
      </c>
    </row>
    <row r="463" spans="1:8" x14ac:dyDescent="0.15">
      <c r="A463" s="1">
        <f t="shared" si="7"/>
        <v>41456</v>
      </c>
      <c r="B463" s="17">
        <v>41467</v>
      </c>
      <c r="C463" s="18" t="s">
        <v>139</v>
      </c>
      <c r="D463" s="39" t="s">
        <v>495</v>
      </c>
      <c r="E463" s="10" t="s">
        <v>512</v>
      </c>
      <c r="F463" s="10">
        <v>2500</v>
      </c>
      <c r="H463" s="10">
        <v>365540.49</v>
      </c>
    </row>
    <row r="464" spans="1:8" x14ac:dyDescent="0.15">
      <c r="A464" s="1">
        <f t="shared" si="7"/>
        <v>41456</v>
      </c>
      <c r="B464" s="17">
        <v>41468</v>
      </c>
      <c r="C464" s="18" t="s">
        <v>139</v>
      </c>
      <c r="D464" s="39" t="s">
        <v>513</v>
      </c>
      <c r="E464" s="10" t="s">
        <v>514</v>
      </c>
      <c r="F464" s="10">
        <v>10000</v>
      </c>
      <c r="H464" s="10">
        <v>355540.49</v>
      </c>
    </row>
    <row r="465" spans="1:8" x14ac:dyDescent="0.15">
      <c r="A465" s="1">
        <f t="shared" si="7"/>
        <v>41456</v>
      </c>
      <c r="B465" s="14">
        <v>41468</v>
      </c>
      <c r="C465" s="10" t="s">
        <v>8</v>
      </c>
      <c r="D465" s="12" t="s">
        <v>515</v>
      </c>
      <c r="E465" s="15" t="s">
        <v>10</v>
      </c>
      <c r="F465" s="16">
        <v>5000</v>
      </c>
      <c r="G465" s="16">
        <v>0</v>
      </c>
      <c r="H465" s="16">
        <v>33921.96</v>
      </c>
    </row>
    <row r="466" spans="1:8" x14ac:dyDescent="0.15">
      <c r="A466" s="1">
        <f t="shared" si="7"/>
        <v>41456</v>
      </c>
      <c r="B466" s="14">
        <v>41472</v>
      </c>
      <c r="C466" s="10" t="s">
        <v>8</v>
      </c>
      <c r="D466" s="12" t="s">
        <v>516</v>
      </c>
      <c r="E466" s="15" t="s">
        <v>10</v>
      </c>
      <c r="F466" s="16">
        <v>0</v>
      </c>
      <c r="G466" s="16">
        <v>45000</v>
      </c>
      <c r="H466" s="16">
        <v>78921.960000000006</v>
      </c>
    </row>
    <row r="467" spans="1:8" x14ac:dyDescent="0.15">
      <c r="A467" s="1">
        <f t="shared" si="7"/>
        <v>41456</v>
      </c>
      <c r="B467" s="14">
        <v>41479</v>
      </c>
      <c r="C467" s="10" t="s">
        <v>8</v>
      </c>
      <c r="D467" s="12" t="s">
        <v>517</v>
      </c>
      <c r="E467" s="15" t="s">
        <v>10</v>
      </c>
      <c r="F467" s="16">
        <v>0</v>
      </c>
      <c r="G467" s="16">
        <v>2873</v>
      </c>
      <c r="H467" s="16">
        <v>81794.960000000006</v>
      </c>
    </row>
    <row r="468" spans="1:8" x14ac:dyDescent="0.15">
      <c r="A468" s="1">
        <f t="shared" si="7"/>
        <v>41456</v>
      </c>
      <c r="B468" s="17">
        <v>41480</v>
      </c>
      <c r="C468" s="18" t="s">
        <v>139</v>
      </c>
      <c r="D468" s="39" t="s">
        <v>493</v>
      </c>
      <c r="E468" s="10" t="s">
        <v>518</v>
      </c>
      <c r="F468" s="10">
        <v>145.18</v>
      </c>
      <c r="H468" s="10">
        <v>355395.31</v>
      </c>
    </row>
    <row r="469" spans="1:8" x14ac:dyDescent="0.15">
      <c r="A469" s="1">
        <f t="shared" si="7"/>
        <v>41456</v>
      </c>
      <c r="B469" s="17">
        <v>41483</v>
      </c>
      <c r="C469" s="18" t="s">
        <v>139</v>
      </c>
      <c r="D469" s="39" t="s">
        <v>519</v>
      </c>
      <c r="E469" s="10" t="s">
        <v>520</v>
      </c>
      <c r="F469" s="10">
        <v>149</v>
      </c>
      <c r="H469" s="10">
        <v>355246.31</v>
      </c>
    </row>
    <row r="470" spans="1:8" x14ac:dyDescent="0.15">
      <c r="A470" s="1">
        <f t="shared" si="7"/>
        <v>41456</v>
      </c>
      <c r="B470" s="14">
        <v>41484</v>
      </c>
      <c r="C470" s="10" t="s">
        <v>8</v>
      </c>
      <c r="D470" s="12" t="s">
        <v>521</v>
      </c>
      <c r="E470" s="15" t="s">
        <v>10</v>
      </c>
      <c r="F470" s="16">
        <v>0</v>
      </c>
      <c r="G470" s="16">
        <v>153</v>
      </c>
      <c r="H470" s="16">
        <v>81947.960000000006</v>
      </c>
    </row>
    <row r="471" spans="1:8" x14ac:dyDescent="0.15">
      <c r="A471" s="1">
        <f t="shared" si="7"/>
        <v>41456</v>
      </c>
      <c r="B471" s="17">
        <v>41486</v>
      </c>
      <c r="C471" s="18" t="s">
        <v>139</v>
      </c>
      <c r="D471" s="39" t="s">
        <v>522</v>
      </c>
      <c r="E471" s="10" t="s">
        <v>523</v>
      </c>
      <c r="G471" s="10">
        <v>32727</v>
      </c>
      <c r="H471" s="10">
        <v>387973.31</v>
      </c>
    </row>
    <row r="472" spans="1:8" x14ac:dyDescent="0.15">
      <c r="A472" s="1">
        <f t="shared" si="7"/>
        <v>41456</v>
      </c>
      <c r="B472" s="17">
        <v>41486</v>
      </c>
      <c r="C472" s="18" t="s">
        <v>139</v>
      </c>
      <c r="D472" s="39" t="s">
        <v>495</v>
      </c>
      <c r="E472" s="10" t="s">
        <v>524</v>
      </c>
      <c r="F472" s="10">
        <v>800</v>
      </c>
      <c r="H472" s="10">
        <v>387173.31</v>
      </c>
    </row>
    <row r="473" spans="1:8" x14ac:dyDescent="0.15">
      <c r="A473" s="1">
        <f t="shared" si="7"/>
        <v>41487</v>
      </c>
      <c r="B473" s="14">
        <v>41487</v>
      </c>
      <c r="C473" s="10" t="s">
        <v>8</v>
      </c>
      <c r="D473" s="12" t="s">
        <v>525</v>
      </c>
      <c r="E473" s="15" t="s">
        <v>10</v>
      </c>
      <c r="F473" s="16">
        <v>0</v>
      </c>
      <c r="G473" s="16">
        <v>32</v>
      </c>
      <c r="H473" s="16">
        <v>81979.960000000006</v>
      </c>
    </row>
    <row r="474" spans="1:8" x14ac:dyDescent="0.15">
      <c r="A474" s="1">
        <f t="shared" si="7"/>
        <v>41487</v>
      </c>
      <c r="B474" s="14">
        <v>41491</v>
      </c>
      <c r="C474" s="10" t="s">
        <v>8</v>
      </c>
      <c r="D474" s="12" t="s">
        <v>526</v>
      </c>
      <c r="E474" s="15" t="s">
        <v>10</v>
      </c>
      <c r="F474" s="16">
        <v>0</v>
      </c>
      <c r="G474" s="16">
        <v>7.5</v>
      </c>
      <c r="H474" s="16">
        <v>81987.460000000006</v>
      </c>
    </row>
    <row r="475" spans="1:8" x14ac:dyDescent="0.15">
      <c r="A475" s="1">
        <f t="shared" si="7"/>
        <v>41487</v>
      </c>
      <c r="B475" s="14">
        <v>41491</v>
      </c>
      <c r="C475" s="10" t="s">
        <v>8</v>
      </c>
      <c r="D475" s="12" t="s">
        <v>527</v>
      </c>
      <c r="E475" s="15" t="s">
        <v>10</v>
      </c>
      <c r="F475" s="16">
        <v>0</v>
      </c>
      <c r="G475" s="16">
        <v>45</v>
      </c>
      <c r="H475" s="16">
        <v>82032.460000000006</v>
      </c>
    </row>
    <row r="476" spans="1:8" x14ac:dyDescent="0.15">
      <c r="A476" s="1">
        <f t="shared" si="7"/>
        <v>41487</v>
      </c>
      <c r="B476" s="17">
        <v>41492</v>
      </c>
      <c r="C476" s="18" t="s">
        <v>139</v>
      </c>
      <c r="D476" s="39" t="s">
        <v>490</v>
      </c>
      <c r="E476" s="10" t="s">
        <v>528</v>
      </c>
      <c r="F476" s="10">
        <v>2500</v>
      </c>
      <c r="H476" s="10">
        <v>384673.31</v>
      </c>
    </row>
    <row r="477" spans="1:8" x14ac:dyDescent="0.15">
      <c r="A477" s="1">
        <f t="shared" si="7"/>
        <v>41487</v>
      </c>
      <c r="B477" s="14">
        <v>41492</v>
      </c>
      <c r="C477" s="10" t="s">
        <v>8</v>
      </c>
      <c r="D477" s="12" t="s">
        <v>529</v>
      </c>
      <c r="E477" s="15" t="s">
        <v>10</v>
      </c>
      <c r="F477" s="16">
        <v>0</v>
      </c>
      <c r="G477" s="16">
        <v>45000</v>
      </c>
      <c r="H477" s="16">
        <v>127032.46</v>
      </c>
    </row>
    <row r="478" spans="1:8" x14ac:dyDescent="0.15">
      <c r="A478" s="1">
        <f t="shared" si="7"/>
        <v>41487</v>
      </c>
      <c r="B478" s="17">
        <v>41496</v>
      </c>
      <c r="C478" s="18" t="s">
        <v>139</v>
      </c>
      <c r="D478" s="39" t="s">
        <v>530</v>
      </c>
      <c r="E478" s="10" t="s">
        <v>531</v>
      </c>
      <c r="F478" s="10">
        <v>370</v>
      </c>
      <c r="H478" s="10">
        <v>384303.31</v>
      </c>
    </row>
    <row r="479" spans="1:8" x14ac:dyDescent="0.15">
      <c r="A479" s="1">
        <f t="shared" si="7"/>
        <v>41487</v>
      </c>
      <c r="B479" s="17">
        <v>41497</v>
      </c>
      <c r="C479" s="18" t="s">
        <v>139</v>
      </c>
      <c r="D479" s="39" t="s">
        <v>532</v>
      </c>
      <c r="E479" s="10" t="s">
        <v>533</v>
      </c>
      <c r="F479" s="10">
        <v>1000</v>
      </c>
      <c r="H479" s="10">
        <v>383303.31</v>
      </c>
    </row>
    <row r="480" spans="1:8" x14ac:dyDescent="0.15">
      <c r="A480" s="1">
        <f t="shared" si="7"/>
        <v>41487</v>
      </c>
      <c r="B480" s="14">
        <v>41498</v>
      </c>
      <c r="C480" s="10" t="s">
        <v>8</v>
      </c>
      <c r="D480" s="12" t="s">
        <v>534</v>
      </c>
      <c r="E480" s="15" t="s">
        <v>10</v>
      </c>
      <c r="F480" s="16">
        <v>0</v>
      </c>
      <c r="G480" s="16">
        <v>21</v>
      </c>
      <c r="H480" s="16">
        <v>127053.46</v>
      </c>
    </row>
    <row r="481" spans="1:8" x14ac:dyDescent="0.15">
      <c r="A481" s="1">
        <f t="shared" si="7"/>
        <v>41487</v>
      </c>
      <c r="B481" s="14">
        <v>41498</v>
      </c>
      <c r="C481" s="10" t="s">
        <v>8</v>
      </c>
      <c r="D481" s="12" t="s">
        <v>535</v>
      </c>
      <c r="E481" s="15" t="s">
        <v>10</v>
      </c>
      <c r="F481" s="16">
        <v>42172</v>
      </c>
      <c r="G481" s="16">
        <v>0</v>
      </c>
      <c r="H481" s="16">
        <v>84881.46</v>
      </c>
    </row>
    <row r="482" spans="1:8" x14ac:dyDescent="0.15">
      <c r="A482" s="1">
        <f t="shared" si="7"/>
        <v>41487</v>
      </c>
      <c r="B482" s="14">
        <v>41500</v>
      </c>
      <c r="C482" s="10" t="s">
        <v>8</v>
      </c>
      <c r="D482" s="12" t="s">
        <v>536</v>
      </c>
      <c r="E482" s="15" t="s">
        <v>10</v>
      </c>
      <c r="F482" s="16">
        <v>0</v>
      </c>
      <c r="G482" s="16">
        <v>92</v>
      </c>
      <c r="H482" s="16">
        <v>84973.46</v>
      </c>
    </row>
    <row r="483" spans="1:8" x14ac:dyDescent="0.15">
      <c r="A483" s="1">
        <f t="shared" si="7"/>
        <v>41487</v>
      </c>
      <c r="B483" s="17">
        <v>41502</v>
      </c>
      <c r="C483" s="18" t="s">
        <v>139</v>
      </c>
      <c r="D483" s="39" t="s">
        <v>495</v>
      </c>
      <c r="E483" s="10" t="s">
        <v>537</v>
      </c>
      <c r="F483" s="10">
        <v>700</v>
      </c>
      <c r="H483" s="10">
        <v>382603.31</v>
      </c>
    </row>
    <row r="484" spans="1:8" x14ac:dyDescent="0.15">
      <c r="A484" s="1">
        <f t="shared" si="7"/>
        <v>41487</v>
      </c>
      <c r="B484" s="17">
        <v>41503</v>
      </c>
      <c r="C484" s="18" t="s">
        <v>139</v>
      </c>
      <c r="D484" s="39" t="s">
        <v>538</v>
      </c>
      <c r="E484" s="10" t="s">
        <v>539</v>
      </c>
      <c r="F484" s="10">
        <v>678</v>
      </c>
      <c r="H484" s="10">
        <v>381925.31</v>
      </c>
    </row>
    <row r="485" spans="1:8" x14ac:dyDescent="0.15">
      <c r="A485" s="1">
        <f t="shared" si="7"/>
        <v>41487</v>
      </c>
      <c r="B485" s="17">
        <v>41506</v>
      </c>
      <c r="C485" s="18" t="s">
        <v>139</v>
      </c>
      <c r="D485" s="39" t="s">
        <v>540</v>
      </c>
      <c r="E485" s="10" t="s">
        <v>541</v>
      </c>
      <c r="F485" s="10">
        <v>240</v>
      </c>
      <c r="H485" s="10">
        <v>381685.31</v>
      </c>
    </row>
    <row r="486" spans="1:8" x14ac:dyDescent="0.15">
      <c r="A486" s="1">
        <f t="shared" si="7"/>
        <v>41487</v>
      </c>
      <c r="B486" s="17">
        <v>41506</v>
      </c>
      <c r="C486" s="18" t="s">
        <v>139</v>
      </c>
      <c r="D486" s="39" t="s">
        <v>519</v>
      </c>
      <c r="E486" s="10" t="s">
        <v>542</v>
      </c>
      <c r="F486" s="10">
        <v>149</v>
      </c>
      <c r="H486" s="10">
        <v>381536.31</v>
      </c>
    </row>
    <row r="487" spans="1:8" x14ac:dyDescent="0.15">
      <c r="A487" s="1">
        <f t="shared" si="7"/>
        <v>41487</v>
      </c>
      <c r="B487" s="17">
        <v>41509</v>
      </c>
      <c r="C487" s="18" t="s">
        <v>139</v>
      </c>
      <c r="D487" s="39" t="s">
        <v>490</v>
      </c>
      <c r="E487" s="10" t="s">
        <v>543</v>
      </c>
      <c r="F487" s="10">
        <v>700</v>
      </c>
      <c r="H487" s="10">
        <v>380836.31</v>
      </c>
    </row>
    <row r="488" spans="1:8" x14ac:dyDescent="0.15">
      <c r="A488" s="1">
        <f t="shared" si="7"/>
        <v>41487</v>
      </c>
      <c r="B488" s="14">
        <v>41509</v>
      </c>
      <c r="C488" s="10" t="s">
        <v>8</v>
      </c>
      <c r="D488" s="12" t="s">
        <v>544</v>
      </c>
      <c r="E488" s="15" t="s">
        <v>10</v>
      </c>
      <c r="F488" s="16">
        <v>10</v>
      </c>
      <c r="G488" s="16">
        <v>0</v>
      </c>
      <c r="H488" s="16">
        <v>84963.46</v>
      </c>
    </row>
    <row r="489" spans="1:8" x14ac:dyDescent="0.15">
      <c r="A489" s="1">
        <f t="shared" si="7"/>
        <v>41487</v>
      </c>
      <c r="B489" s="17">
        <v>41512</v>
      </c>
      <c r="C489" s="18" t="s">
        <v>139</v>
      </c>
      <c r="D489" s="39" t="s">
        <v>495</v>
      </c>
      <c r="E489" s="10" t="s">
        <v>545</v>
      </c>
      <c r="F489" s="10">
        <v>900</v>
      </c>
      <c r="H489" s="10">
        <v>379936.31</v>
      </c>
    </row>
    <row r="490" spans="1:8" x14ac:dyDescent="0.15">
      <c r="A490" s="1">
        <f t="shared" si="7"/>
        <v>41487</v>
      </c>
      <c r="B490" s="17">
        <v>41512</v>
      </c>
      <c r="C490" s="18" t="s">
        <v>139</v>
      </c>
      <c r="D490" s="39" t="s">
        <v>546</v>
      </c>
      <c r="E490" s="10" t="s">
        <v>547</v>
      </c>
      <c r="F490" s="10">
        <v>1000</v>
      </c>
      <c r="H490" s="10">
        <v>378936.31</v>
      </c>
    </row>
    <row r="491" spans="1:8" x14ac:dyDescent="0.15">
      <c r="A491" s="1">
        <f t="shared" si="7"/>
        <v>41487</v>
      </c>
      <c r="B491" s="17">
        <v>41513</v>
      </c>
      <c r="C491" s="18" t="s">
        <v>139</v>
      </c>
      <c r="D491" s="39" t="s">
        <v>548</v>
      </c>
      <c r="E491" s="10" t="s">
        <v>549</v>
      </c>
      <c r="F491" s="10">
        <v>407</v>
      </c>
      <c r="H491" s="10">
        <v>378529.31</v>
      </c>
    </row>
    <row r="492" spans="1:8" x14ac:dyDescent="0.15">
      <c r="A492" s="1">
        <f t="shared" si="7"/>
        <v>41487</v>
      </c>
      <c r="B492" s="14">
        <v>41514</v>
      </c>
      <c r="C492" s="10" t="s">
        <v>8</v>
      </c>
      <c r="D492" s="12" t="s">
        <v>550</v>
      </c>
      <c r="E492" s="15" t="s">
        <v>10</v>
      </c>
      <c r="F492" s="16">
        <v>0</v>
      </c>
      <c r="G492" s="16">
        <v>110</v>
      </c>
      <c r="H492" s="16">
        <v>85073.46</v>
      </c>
    </row>
    <row r="493" spans="1:8" x14ac:dyDescent="0.15">
      <c r="A493" s="1">
        <f t="shared" si="7"/>
        <v>41487</v>
      </c>
      <c r="B493" s="17">
        <v>41515</v>
      </c>
      <c r="C493" s="18" t="s">
        <v>139</v>
      </c>
      <c r="D493" s="39" t="s">
        <v>551</v>
      </c>
      <c r="E493" s="10" t="s">
        <v>552</v>
      </c>
      <c r="F493" s="10">
        <v>306</v>
      </c>
      <c r="H493" s="10">
        <v>378223.31</v>
      </c>
    </row>
    <row r="494" spans="1:8" x14ac:dyDescent="0.15">
      <c r="A494" s="1">
        <f t="shared" si="7"/>
        <v>41487</v>
      </c>
      <c r="B494" s="17">
        <v>41516</v>
      </c>
      <c r="C494" s="18" t="s">
        <v>139</v>
      </c>
      <c r="D494" s="39" t="s">
        <v>553</v>
      </c>
      <c r="E494" s="10" t="s">
        <v>554</v>
      </c>
      <c r="G494" s="10">
        <v>33812</v>
      </c>
      <c r="H494" s="10">
        <v>412035.31</v>
      </c>
    </row>
    <row r="495" spans="1:8" x14ac:dyDescent="0.15">
      <c r="A495" s="1">
        <f t="shared" si="7"/>
        <v>41518</v>
      </c>
      <c r="B495" s="14">
        <v>41519</v>
      </c>
      <c r="C495" s="10" t="s">
        <v>8</v>
      </c>
      <c r="D495" s="12" t="s">
        <v>555</v>
      </c>
      <c r="E495" s="15" t="s">
        <v>10</v>
      </c>
      <c r="F495" s="16">
        <v>0</v>
      </c>
      <c r="G495" s="16">
        <v>1975</v>
      </c>
      <c r="H495" s="16">
        <v>87048.46</v>
      </c>
    </row>
    <row r="496" spans="1:8" x14ac:dyDescent="0.15">
      <c r="A496" s="1">
        <f t="shared" si="7"/>
        <v>41518</v>
      </c>
      <c r="B496" s="17">
        <v>41521</v>
      </c>
      <c r="C496" s="18" t="s">
        <v>139</v>
      </c>
      <c r="D496" s="39" t="s">
        <v>495</v>
      </c>
      <c r="E496" s="10" t="s">
        <v>556</v>
      </c>
      <c r="F496" s="10">
        <v>1000</v>
      </c>
      <c r="H496" s="10">
        <v>411035.31</v>
      </c>
    </row>
    <row r="497" spans="1:8" x14ac:dyDescent="0.15">
      <c r="A497" s="1">
        <f t="shared" si="7"/>
        <v>41518</v>
      </c>
      <c r="B497" s="17">
        <v>41528</v>
      </c>
      <c r="C497" s="18" t="s">
        <v>139</v>
      </c>
      <c r="D497" s="39" t="s">
        <v>540</v>
      </c>
      <c r="E497" s="10" t="s">
        <v>557</v>
      </c>
      <c r="F497" s="10">
        <v>325</v>
      </c>
      <c r="H497" s="10">
        <v>410710.31</v>
      </c>
    </row>
    <row r="498" spans="1:8" x14ac:dyDescent="0.15">
      <c r="A498" s="1">
        <f t="shared" si="7"/>
        <v>41518</v>
      </c>
      <c r="B498" s="14">
        <v>41528</v>
      </c>
      <c r="C498" s="10" t="s">
        <v>8</v>
      </c>
      <c r="D498" s="12" t="s">
        <v>558</v>
      </c>
      <c r="E498" s="15" t="s">
        <v>10</v>
      </c>
      <c r="F498" s="16">
        <v>42172</v>
      </c>
      <c r="G498" s="16">
        <v>0</v>
      </c>
      <c r="H498" s="16">
        <v>44876.46</v>
      </c>
    </row>
    <row r="499" spans="1:8" x14ac:dyDescent="0.15">
      <c r="A499" s="1">
        <f t="shared" si="7"/>
        <v>41518</v>
      </c>
      <c r="B499" s="17">
        <v>41529</v>
      </c>
      <c r="C499" s="18" t="s">
        <v>139</v>
      </c>
      <c r="D499" s="39" t="s">
        <v>551</v>
      </c>
      <c r="E499" s="10" t="s">
        <v>559</v>
      </c>
      <c r="F499" s="10">
        <v>873</v>
      </c>
      <c r="H499" s="10">
        <v>409837.31</v>
      </c>
    </row>
    <row r="500" spans="1:8" x14ac:dyDescent="0.15">
      <c r="A500" s="1">
        <f t="shared" si="7"/>
        <v>41518</v>
      </c>
      <c r="B500" s="14">
        <v>41529</v>
      </c>
      <c r="C500" s="10" t="s">
        <v>8</v>
      </c>
      <c r="D500" s="12" t="s">
        <v>560</v>
      </c>
      <c r="E500" s="15" t="s">
        <v>10</v>
      </c>
      <c r="F500" s="16">
        <v>0</v>
      </c>
      <c r="G500" s="16">
        <v>45000</v>
      </c>
      <c r="H500" s="16">
        <v>89876.46</v>
      </c>
    </row>
    <row r="501" spans="1:8" x14ac:dyDescent="0.15">
      <c r="A501" s="1">
        <f t="shared" si="7"/>
        <v>41518</v>
      </c>
      <c r="B501" s="14">
        <v>41530</v>
      </c>
      <c r="C501" s="10" t="s">
        <v>8</v>
      </c>
      <c r="D501" s="12" t="s">
        <v>561</v>
      </c>
      <c r="E501" s="15" t="s">
        <v>10</v>
      </c>
      <c r="F501" s="16">
        <v>0</v>
      </c>
      <c r="G501" s="16">
        <v>6.6</v>
      </c>
      <c r="H501" s="16">
        <v>89883.06</v>
      </c>
    </row>
    <row r="502" spans="1:8" x14ac:dyDescent="0.15">
      <c r="A502" s="1">
        <f t="shared" si="7"/>
        <v>41518</v>
      </c>
      <c r="B502" s="17">
        <v>41535</v>
      </c>
      <c r="C502" s="18" t="s">
        <v>139</v>
      </c>
      <c r="D502" s="39" t="s">
        <v>540</v>
      </c>
      <c r="E502" s="10" t="s">
        <v>562</v>
      </c>
      <c r="F502" s="10">
        <v>655</v>
      </c>
      <c r="H502" s="10">
        <v>409182.31</v>
      </c>
    </row>
    <row r="503" spans="1:8" x14ac:dyDescent="0.15">
      <c r="A503" s="1">
        <f t="shared" si="7"/>
        <v>41518</v>
      </c>
      <c r="B503" s="17">
        <v>41537</v>
      </c>
      <c r="C503" s="18" t="s">
        <v>139</v>
      </c>
      <c r="D503" s="39" t="s">
        <v>540</v>
      </c>
      <c r="E503" s="10" t="s">
        <v>563</v>
      </c>
      <c r="F503" s="10">
        <v>635</v>
      </c>
      <c r="H503" s="10">
        <v>408547.31</v>
      </c>
    </row>
    <row r="504" spans="1:8" x14ac:dyDescent="0.15">
      <c r="A504" s="1">
        <f t="shared" si="7"/>
        <v>41518</v>
      </c>
      <c r="B504" s="17">
        <v>41541</v>
      </c>
      <c r="C504" s="18" t="s">
        <v>139</v>
      </c>
      <c r="D504" s="39" t="s">
        <v>564</v>
      </c>
      <c r="E504" s="10" t="s">
        <v>565</v>
      </c>
      <c r="G504" s="10">
        <v>28762</v>
      </c>
      <c r="H504" s="10">
        <v>437309.31</v>
      </c>
    </row>
    <row r="505" spans="1:8" x14ac:dyDescent="0.15">
      <c r="A505" s="1">
        <f t="shared" si="7"/>
        <v>41548</v>
      </c>
      <c r="B505" s="17">
        <v>41548</v>
      </c>
      <c r="C505" s="18" t="s">
        <v>139</v>
      </c>
      <c r="D505" s="39" t="s">
        <v>566</v>
      </c>
      <c r="E505" s="10" t="s">
        <v>175</v>
      </c>
      <c r="G505" s="10">
        <v>7217</v>
      </c>
      <c r="H505" s="10">
        <v>444526.31</v>
      </c>
    </row>
    <row r="506" spans="1:8" x14ac:dyDescent="0.15">
      <c r="A506" s="1">
        <f t="shared" si="7"/>
        <v>41548</v>
      </c>
      <c r="B506" s="17">
        <v>41550</v>
      </c>
      <c r="C506" s="18" t="s">
        <v>139</v>
      </c>
      <c r="D506" s="39" t="s">
        <v>567</v>
      </c>
      <c r="E506" s="10" t="s">
        <v>568</v>
      </c>
      <c r="F506" s="10">
        <v>1500</v>
      </c>
      <c r="H506" s="10">
        <v>443026.31</v>
      </c>
    </row>
    <row r="507" spans="1:8" x14ac:dyDescent="0.15">
      <c r="A507" s="1">
        <f t="shared" si="7"/>
        <v>41548</v>
      </c>
      <c r="B507" s="14">
        <v>41558</v>
      </c>
      <c r="C507" s="10" t="s">
        <v>8</v>
      </c>
      <c r="D507" s="12" t="s">
        <v>569</v>
      </c>
      <c r="E507" s="15" t="s">
        <v>10</v>
      </c>
      <c r="F507" s="16">
        <v>302.81</v>
      </c>
      <c r="G507" s="16">
        <v>0</v>
      </c>
      <c r="H507" s="16">
        <v>89580.25</v>
      </c>
    </row>
    <row r="508" spans="1:8" x14ac:dyDescent="0.15">
      <c r="A508" s="1">
        <f t="shared" si="7"/>
        <v>41548</v>
      </c>
      <c r="B508" s="17">
        <v>41559</v>
      </c>
      <c r="C508" s="18" t="s">
        <v>139</v>
      </c>
      <c r="D508" s="39" t="s">
        <v>570</v>
      </c>
      <c r="E508" s="10" t="s">
        <v>571</v>
      </c>
      <c r="F508" s="10">
        <v>43</v>
      </c>
      <c r="H508" s="10">
        <v>442983.31</v>
      </c>
    </row>
    <row r="509" spans="1:8" x14ac:dyDescent="0.15">
      <c r="A509" s="1">
        <f t="shared" si="7"/>
        <v>41548</v>
      </c>
      <c r="B509" s="14">
        <v>41559</v>
      </c>
      <c r="C509" s="10" t="s">
        <v>8</v>
      </c>
      <c r="D509" s="12" t="s">
        <v>572</v>
      </c>
      <c r="E509" s="15" t="s">
        <v>10</v>
      </c>
      <c r="F509" s="16">
        <v>10002.81</v>
      </c>
      <c r="G509" s="16">
        <v>0</v>
      </c>
      <c r="H509" s="16">
        <v>79577.440000000002</v>
      </c>
    </row>
    <row r="510" spans="1:8" x14ac:dyDescent="0.15">
      <c r="A510" s="1">
        <f t="shared" si="7"/>
        <v>41548</v>
      </c>
      <c r="B510" s="14">
        <v>41562</v>
      </c>
      <c r="C510" s="10" t="s">
        <v>8</v>
      </c>
      <c r="D510" s="12" t="s">
        <v>573</v>
      </c>
      <c r="E510" s="15" t="s">
        <v>10</v>
      </c>
      <c r="F510" s="16">
        <v>42172</v>
      </c>
      <c r="G510" s="16">
        <v>0</v>
      </c>
      <c r="H510" s="16">
        <v>37405.440000000002</v>
      </c>
    </row>
    <row r="511" spans="1:8" x14ac:dyDescent="0.15">
      <c r="A511" s="1">
        <f t="shared" si="7"/>
        <v>41548</v>
      </c>
      <c r="B511" s="14">
        <v>41565</v>
      </c>
      <c r="C511" s="10" t="s">
        <v>8</v>
      </c>
      <c r="D511" s="12" t="s">
        <v>574</v>
      </c>
      <c r="E511" s="15" t="s">
        <v>10</v>
      </c>
      <c r="F511" s="16">
        <v>15</v>
      </c>
      <c r="G511" s="16">
        <v>0</v>
      </c>
      <c r="H511" s="16">
        <v>37390.44</v>
      </c>
    </row>
    <row r="512" spans="1:8" x14ac:dyDescent="0.15">
      <c r="A512" s="1">
        <f t="shared" si="7"/>
        <v>41548</v>
      </c>
      <c r="B512" s="17">
        <v>41568</v>
      </c>
      <c r="C512" s="18" t="s">
        <v>139</v>
      </c>
      <c r="D512" s="39" t="s">
        <v>575</v>
      </c>
      <c r="E512" s="10" t="s">
        <v>576</v>
      </c>
      <c r="G512" s="10">
        <v>68287</v>
      </c>
      <c r="H512" s="10">
        <v>511270.31</v>
      </c>
    </row>
    <row r="513" spans="1:8" x14ac:dyDescent="0.15">
      <c r="A513" s="1">
        <f t="shared" si="7"/>
        <v>41548</v>
      </c>
      <c r="B513" s="17">
        <v>41568</v>
      </c>
      <c r="C513" s="18" t="s">
        <v>139</v>
      </c>
      <c r="D513" s="39" t="s">
        <v>577</v>
      </c>
      <c r="E513" s="10" t="s">
        <v>578</v>
      </c>
      <c r="F513" s="10">
        <v>50</v>
      </c>
      <c r="H513" s="10">
        <v>511220.31</v>
      </c>
    </row>
    <row r="514" spans="1:8" x14ac:dyDescent="0.15">
      <c r="A514" s="1">
        <f t="shared" ref="A514:A577" si="8">DATE(YEAR(B514),MONTH(B514),1)</f>
        <v>41548</v>
      </c>
      <c r="B514" s="17">
        <v>41574</v>
      </c>
      <c r="C514" s="18" t="s">
        <v>139</v>
      </c>
      <c r="D514" s="39" t="s">
        <v>579</v>
      </c>
      <c r="E514" s="10" t="s">
        <v>580</v>
      </c>
      <c r="F514" s="10">
        <v>235.2</v>
      </c>
      <c r="H514" s="10">
        <v>510985.11</v>
      </c>
    </row>
    <row r="515" spans="1:8" x14ac:dyDescent="0.15">
      <c r="A515" s="1">
        <f t="shared" si="8"/>
        <v>41579</v>
      </c>
      <c r="B515" s="17">
        <v>41582</v>
      </c>
      <c r="C515" s="18" t="s">
        <v>139</v>
      </c>
      <c r="D515" s="39" t="s">
        <v>570</v>
      </c>
      <c r="E515" s="10" t="s">
        <v>581</v>
      </c>
      <c r="F515" s="10">
        <v>125</v>
      </c>
      <c r="H515" s="10">
        <v>510860.11</v>
      </c>
    </row>
    <row r="516" spans="1:8" x14ac:dyDescent="0.15">
      <c r="A516" s="1">
        <f t="shared" si="8"/>
        <v>41579</v>
      </c>
      <c r="B516" s="14">
        <v>41584</v>
      </c>
      <c r="C516" s="10" t="s">
        <v>8</v>
      </c>
      <c r="D516" s="12" t="s">
        <v>582</v>
      </c>
      <c r="E516" s="15" t="s">
        <v>10</v>
      </c>
      <c r="F516" s="16">
        <v>0</v>
      </c>
      <c r="G516" s="16">
        <v>40000</v>
      </c>
      <c r="H516" s="16">
        <v>77390.44</v>
      </c>
    </row>
    <row r="517" spans="1:8" x14ac:dyDescent="0.15">
      <c r="A517" s="1">
        <f t="shared" si="8"/>
        <v>41579</v>
      </c>
      <c r="B517" s="14">
        <v>41589</v>
      </c>
      <c r="C517" s="10" t="s">
        <v>8</v>
      </c>
      <c r="D517" s="12" t="s">
        <v>583</v>
      </c>
      <c r="E517" s="15" t="s">
        <v>10</v>
      </c>
      <c r="F517" s="16">
        <v>42172</v>
      </c>
      <c r="G517" s="16">
        <v>0</v>
      </c>
      <c r="H517" s="16">
        <v>35218.44</v>
      </c>
    </row>
    <row r="518" spans="1:8" x14ac:dyDescent="0.15">
      <c r="A518" s="1">
        <f t="shared" si="8"/>
        <v>41579</v>
      </c>
      <c r="B518" s="17">
        <v>41599</v>
      </c>
      <c r="C518" s="18" t="s">
        <v>139</v>
      </c>
      <c r="D518" s="39" t="s">
        <v>584</v>
      </c>
      <c r="E518" s="10" t="s">
        <v>585</v>
      </c>
      <c r="G518" s="10">
        <v>53344</v>
      </c>
      <c r="H518" s="10">
        <v>564204.11</v>
      </c>
    </row>
    <row r="519" spans="1:8" x14ac:dyDescent="0.15">
      <c r="A519" s="1">
        <f t="shared" si="8"/>
        <v>41579</v>
      </c>
      <c r="B519" s="14">
        <v>41600</v>
      </c>
      <c r="C519" s="10" t="s">
        <v>8</v>
      </c>
      <c r="D519" s="12" t="s">
        <v>586</v>
      </c>
      <c r="E519" s="15" t="s">
        <v>10</v>
      </c>
      <c r="F519" s="16">
        <v>111.24</v>
      </c>
      <c r="G519" s="16">
        <v>0</v>
      </c>
      <c r="H519" s="16">
        <v>35107.199999999997</v>
      </c>
    </row>
    <row r="520" spans="1:8" x14ac:dyDescent="0.15">
      <c r="A520" s="1">
        <f t="shared" si="8"/>
        <v>41579</v>
      </c>
      <c r="B520" s="14">
        <v>41603</v>
      </c>
      <c r="C520" s="10" t="s">
        <v>8</v>
      </c>
      <c r="D520" s="12" t="s">
        <v>587</v>
      </c>
      <c r="E520" s="15" t="s">
        <v>10</v>
      </c>
      <c r="F520" s="16">
        <v>0</v>
      </c>
      <c r="G520" s="16">
        <v>42000</v>
      </c>
      <c r="H520" s="16">
        <v>77107.199999999997</v>
      </c>
    </row>
    <row r="521" spans="1:8" x14ac:dyDescent="0.15">
      <c r="A521" s="1">
        <f t="shared" si="8"/>
        <v>41579</v>
      </c>
      <c r="B521" s="14">
        <v>41605</v>
      </c>
      <c r="C521" s="10" t="s">
        <v>8</v>
      </c>
      <c r="D521" s="12" t="s">
        <v>588</v>
      </c>
      <c r="E521" s="15" t="s">
        <v>10</v>
      </c>
      <c r="F521" s="16">
        <v>0</v>
      </c>
      <c r="G521" s="16">
        <v>53</v>
      </c>
      <c r="H521" s="16">
        <v>77160.2</v>
      </c>
    </row>
    <row r="522" spans="1:8" x14ac:dyDescent="0.15">
      <c r="A522" s="1">
        <f t="shared" si="8"/>
        <v>41579</v>
      </c>
      <c r="B522" s="14">
        <v>41606</v>
      </c>
      <c r="C522" s="10" t="s">
        <v>8</v>
      </c>
      <c r="D522" s="12" t="s">
        <v>589</v>
      </c>
      <c r="E522" s="15" t="s">
        <v>10</v>
      </c>
      <c r="F522" s="16">
        <v>15</v>
      </c>
      <c r="G522" s="16">
        <v>0</v>
      </c>
      <c r="H522" s="16">
        <v>77145.2</v>
      </c>
    </row>
    <row r="523" spans="1:8" x14ac:dyDescent="0.15">
      <c r="A523" s="1">
        <f t="shared" si="8"/>
        <v>41609</v>
      </c>
      <c r="B523" s="17">
        <v>41615</v>
      </c>
      <c r="C523" s="18" t="s">
        <v>139</v>
      </c>
      <c r="D523" s="39" t="s">
        <v>590</v>
      </c>
      <c r="E523" s="10" t="s">
        <v>591</v>
      </c>
      <c r="F523" s="10">
        <v>800</v>
      </c>
      <c r="H523" s="10">
        <v>563404.11</v>
      </c>
    </row>
    <row r="524" spans="1:8" x14ac:dyDescent="0.15">
      <c r="A524" s="1">
        <f t="shared" si="8"/>
        <v>41609</v>
      </c>
      <c r="B524" s="14">
        <v>41618</v>
      </c>
      <c r="C524" s="10" t="s">
        <v>8</v>
      </c>
      <c r="D524" s="12" t="s">
        <v>592</v>
      </c>
      <c r="E524" s="15" t="s">
        <v>10</v>
      </c>
      <c r="F524" s="16">
        <v>42172</v>
      </c>
      <c r="G524" s="16">
        <v>0</v>
      </c>
      <c r="H524" s="16">
        <v>34973.199999999997</v>
      </c>
    </row>
    <row r="525" spans="1:8" x14ac:dyDescent="0.15">
      <c r="A525" s="1">
        <f t="shared" si="8"/>
        <v>41609</v>
      </c>
      <c r="B525" s="17">
        <v>41620</v>
      </c>
      <c r="C525" s="18" t="s">
        <v>139</v>
      </c>
      <c r="D525" s="39" t="s">
        <v>570</v>
      </c>
      <c r="E525" s="10" t="s">
        <v>593</v>
      </c>
      <c r="F525" s="10">
        <v>102</v>
      </c>
      <c r="H525" s="10">
        <v>563302.11</v>
      </c>
    </row>
    <row r="526" spans="1:8" x14ac:dyDescent="0.15">
      <c r="A526" s="1">
        <f t="shared" si="8"/>
        <v>41609</v>
      </c>
      <c r="B526" s="17">
        <v>41622</v>
      </c>
      <c r="C526" s="18" t="s">
        <v>139</v>
      </c>
      <c r="D526" s="39" t="s">
        <v>594</v>
      </c>
      <c r="E526" s="10" t="s">
        <v>595</v>
      </c>
      <c r="F526" s="10">
        <v>239</v>
      </c>
      <c r="H526" s="10">
        <v>563063.11</v>
      </c>
    </row>
    <row r="527" spans="1:8" x14ac:dyDescent="0.15">
      <c r="A527" s="1">
        <f t="shared" si="8"/>
        <v>41609</v>
      </c>
      <c r="B527" s="17">
        <v>41628</v>
      </c>
      <c r="C527" s="18" t="s">
        <v>139</v>
      </c>
      <c r="D527" s="39" t="s">
        <v>596</v>
      </c>
      <c r="E527" s="10" t="s">
        <v>597</v>
      </c>
      <c r="G527" s="10">
        <v>53344</v>
      </c>
      <c r="H527" s="10">
        <v>616407.11</v>
      </c>
    </row>
    <row r="528" spans="1:8" x14ac:dyDescent="0.15">
      <c r="A528" s="1">
        <f t="shared" si="8"/>
        <v>41609</v>
      </c>
      <c r="B528" s="17">
        <v>41632</v>
      </c>
      <c r="C528" s="18" t="s">
        <v>139</v>
      </c>
      <c r="D528" s="39" t="s">
        <v>570</v>
      </c>
      <c r="E528" s="10" t="s">
        <v>598</v>
      </c>
      <c r="F528" s="10">
        <v>60</v>
      </c>
      <c r="H528" s="10">
        <v>616347.11</v>
      </c>
    </row>
    <row r="529" spans="1:8" x14ac:dyDescent="0.15">
      <c r="A529" s="1">
        <f t="shared" si="8"/>
        <v>41609</v>
      </c>
      <c r="B529" s="17">
        <v>41632</v>
      </c>
      <c r="C529" s="18" t="s">
        <v>139</v>
      </c>
      <c r="D529" s="39" t="s">
        <v>599</v>
      </c>
      <c r="E529" s="10" t="s">
        <v>600</v>
      </c>
      <c r="F529" s="10">
        <v>400</v>
      </c>
      <c r="H529" s="10">
        <v>615947.11</v>
      </c>
    </row>
    <row r="530" spans="1:8" x14ac:dyDescent="0.15">
      <c r="A530" s="1">
        <f t="shared" si="8"/>
        <v>41609</v>
      </c>
      <c r="B530" s="17">
        <v>41638</v>
      </c>
      <c r="C530" s="18" t="s">
        <v>139</v>
      </c>
      <c r="D530" s="39" t="s">
        <v>599</v>
      </c>
      <c r="E530" s="10" t="s">
        <v>601</v>
      </c>
      <c r="F530" s="10">
        <v>400</v>
      </c>
      <c r="H530" s="10">
        <v>615547.11</v>
      </c>
    </row>
    <row r="531" spans="1:8" x14ac:dyDescent="0.15">
      <c r="A531" s="1">
        <f t="shared" si="8"/>
        <v>41609</v>
      </c>
      <c r="B531" s="14">
        <v>41638</v>
      </c>
      <c r="C531" s="10" t="s">
        <v>8</v>
      </c>
      <c r="D531" s="12" t="s">
        <v>602</v>
      </c>
      <c r="E531" s="15" t="s">
        <v>10</v>
      </c>
      <c r="F531" s="16">
        <v>0</v>
      </c>
      <c r="G531" s="16">
        <v>812</v>
      </c>
      <c r="H531" s="16">
        <v>35785.199999999997</v>
      </c>
    </row>
    <row r="532" spans="1:8" x14ac:dyDescent="0.15">
      <c r="A532" s="1">
        <f t="shared" si="8"/>
        <v>41640</v>
      </c>
      <c r="B532" s="17">
        <v>41644</v>
      </c>
      <c r="C532" s="18" t="s">
        <v>139</v>
      </c>
      <c r="D532" s="39" t="s">
        <v>603</v>
      </c>
      <c r="E532" s="10" t="s">
        <v>604</v>
      </c>
      <c r="F532" s="10">
        <v>800</v>
      </c>
      <c r="H532" s="10">
        <v>614747.11</v>
      </c>
    </row>
    <row r="533" spans="1:8" x14ac:dyDescent="0.15">
      <c r="A533" s="1">
        <f t="shared" si="8"/>
        <v>41640</v>
      </c>
      <c r="B533" s="17">
        <v>41648</v>
      </c>
      <c r="C533" s="18" t="s">
        <v>139</v>
      </c>
      <c r="D533" s="39" t="s">
        <v>605</v>
      </c>
      <c r="E533" s="10" t="s">
        <v>606</v>
      </c>
      <c r="F533" s="10">
        <v>400</v>
      </c>
      <c r="H533" s="10">
        <v>614347.11</v>
      </c>
    </row>
    <row r="534" spans="1:8" x14ac:dyDescent="0.15">
      <c r="A534" s="1">
        <f t="shared" si="8"/>
        <v>41640</v>
      </c>
      <c r="B534" s="14">
        <v>41648</v>
      </c>
      <c r="C534" s="10" t="s">
        <v>8</v>
      </c>
      <c r="D534" s="12" t="s">
        <v>607</v>
      </c>
      <c r="E534" s="15" t="s">
        <v>10</v>
      </c>
      <c r="F534" s="16">
        <v>0</v>
      </c>
      <c r="G534" s="16">
        <v>40000</v>
      </c>
      <c r="H534" s="16">
        <v>75785.2</v>
      </c>
    </row>
    <row r="535" spans="1:8" x14ac:dyDescent="0.15">
      <c r="A535" s="1">
        <f t="shared" si="8"/>
        <v>41640</v>
      </c>
      <c r="B535" s="14">
        <v>41649</v>
      </c>
      <c r="C535" s="10" t="s">
        <v>8</v>
      </c>
      <c r="D535" s="12" t="s">
        <v>608</v>
      </c>
      <c r="E535" s="15" t="s">
        <v>10</v>
      </c>
      <c r="F535" s="16">
        <v>42172</v>
      </c>
      <c r="G535" s="16">
        <v>0</v>
      </c>
      <c r="H535" s="16">
        <v>33613.199999999997</v>
      </c>
    </row>
    <row r="536" spans="1:8" x14ac:dyDescent="0.15">
      <c r="A536" s="1">
        <f t="shared" si="8"/>
        <v>41640</v>
      </c>
      <c r="B536" s="17">
        <v>41660</v>
      </c>
      <c r="C536" s="18" t="s">
        <v>139</v>
      </c>
      <c r="D536" s="39" t="s">
        <v>609</v>
      </c>
      <c r="E536" s="10" t="s">
        <v>610</v>
      </c>
      <c r="G536" s="10">
        <v>72495</v>
      </c>
      <c r="H536" s="10">
        <v>686842.11</v>
      </c>
    </row>
    <row r="537" spans="1:8" x14ac:dyDescent="0.15">
      <c r="A537" s="1">
        <f t="shared" si="8"/>
        <v>41640</v>
      </c>
      <c r="B537" s="17">
        <v>41664</v>
      </c>
      <c r="C537" s="18" t="s">
        <v>139</v>
      </c>
      <c r="D537" s="39" t="s">
        <v>570</v>
      </c>
      <c r="E537" s="10" t="s">
        <v>611</v>
      </c>
      <c r="F537" s="10">
        <v>140</v>
      </c>
      <c r="H537" s="10">
        <v>686702.11</v>
      </c>
    </row>
    <row r="538" spans="1:8" x14ac:dyDescent="0.15">
      <c r="A538" s="1">
        <f t="shared" si="8"/>
        <v>41640</v>
      </c>
      <c r="B538" s="17">
        <v>41665</v>
      </c>
      <c r="C538" s="18" t="s">
        <v>139</v>
      </c>
      <c r="D538" s="39" t="s">
        <v>612</v>
      </c>
      <c r="E538" s="10" t="s">
        <v>613</v>
      </c>
      <c r="F538" s="10">
        <v>365.45</v>
      </c>
      <c r="H538" s="10">
        <v>686336.66</v>
      </c>
    </row>
    <row r="539" spans="1:8" x14ac:dyDescent="0.15">
      <c r="A539" s="1">
        <f t="shared" si="8"/>
        <v>41640</v>
      </c>
      <c r="B539" s="17">
        <v>41666</v>
      </c>
      <c r="C539" s="18" t="s">
        <v>139</v>
      </c>
      <c r="D539" s="39" t="s">
        <v>599</v>
      </c>
      <c r="E539" s="10" t="s">
        <v>614</v>
      </c>
      <c r="F539" s="10">
        <v>400</v>
      </c>
      <c r="H539" s="10">
        <v>685936.66</v>
      </c>
    </row>
    <row r="540" spans="1:8" x14ac:dyDescent="0.15">
      <c r="A540" s="1">
        <f t="shared" si="8"/>
        <v>41640</v>
      </c>
      <c r="B540" s="17">
        <v>41669</v>
      </c>
      <c r="C540" s="18" t="s">
        <v>139</v>
      </c>
      <c r="D540" s="39" t="s">
        <v>615</v>
      </c>
      <c r="E540" s="10" t="s">
        <v>616</v>
      </c>
      <c r="F540" s="10">
        <v>489</v>
      </c>
      <c r="H540" s="10">
        <v>685447.66</v>
      </c>
    </row>
    <row r="541" spans="1:8" x14ac:dyDescent="0.15">
      <c r="A541" s="1">
        <f t="shared" si="8"/>
        <v>41671</v>
      </c>
      <c r="B541" s="17">
        <v>41671</v>
      </c>
      <c r="C541" s="18" t="s">
        <v>139</v>
      </c>
      <c r="D541" s="39" t="s">
        <v>570</v>
      </c>
      <c r="E541" s="10" t="s">
        <v>617</v>
      </c>
      <c r="F541" s="10">
        <v>150</v>
      </c>
      <c r="H541" s="10">
        <v>685297.66</v>
      </c>
    </row>
    <row r="542" spans="1:8" x14ac:dyDescent="0.15">
      <c r="A542" s="1">
        <f t="shared" si="8"/>
        <v>41671</v>
      </c>
      <c r="B542" s="17">
        <v>41674</v>
      </c>
      <c r="C542" s="18" t="s">
        <v>139</v>
      </c>
      <c r="D542" s="39" t="s">
        <v>570</v>
      </c>
      <c r="E542" s="10" t="s">
        <v>618</v>
      </c>
      <c r="F542" s="10">
        <v>147</v>
      </c>
      <c r="H542" s="10">
        <v>685150.66</v>
      </c>
    </row>
    <row r="543" spans="1:8" x14ac:dyDescent="0.15">
      <c r="A543" s="1">
        <f t="shared" si="8"/>
        <v>41671</v>
      </c>
      <c r="B543" s="17">
        <v>41674</v>
      </c>
      <c r="C543" s="18" t="s">
        <v>139</v>
      </c>
      <c r="D543" s="39" t="s">
        <v>619</v>
      </c>
      <c r="E543" s="10" t="s">
        <v>620</v>
      </c>
      <c r="F543" s="10">
        <v>120</v>
      </c>
      <c r="H543" s="10">
        <v>685030.66</v>
      </c>
    </row>
    <row r="544" spans="1:8" x14ac:dyDescent="0.15">
      <c r="A544" s="1">
        <f t="shared" si="8"/>
        <v>41671</v>
      </c>
      <c r="B544" s="17">
        <v>41674</v>
      </c>
      <c r="C544" s="18" t="s">
        <v>139</v>
      </c>
      <c r="D544" s="39" t="s">
        <v>621</v>
      </c>
      <c r="E544" s="10" t="s">
        <v>622</v>
      </c>
      <c r="F544" s="10">
        <v>7640</v>
      </c>
      <c r="H544" s="10">
        <v>677390.66</v>
      </c>
    </row>
    <row r="545" spans="1:8" x14ac:dyDescent="0.15">
      <c r="A545" s="1">
        <f t="shared" si="8"/>
        <v>41671</v>
      </c>
      <c r="B545" s="17">
        <v>41680</v>
      </c>
      <c r="C545" s="18" t="s">
        <v>139</v>
      </c>
      <c r="D545" s="39" t="s">
        <v>599</v>
      </c>
      <c r="E545" s="10" t="s">
        <v>623</v>
      </c>
      <c r="F545" s="10">
        <v>1400</v>
      </c>
      <c r="H545" s="10">
        <v>675990.66</v>
      </c>
    </row>
    <row r="546" spans="1:8" x14ac:dyDescent="0.15">
      <c r="A546" s="1">
        <f t="shared" si="8"/>
        <v>41671</v>
      </c>
      <c r="B546" s="17">
        <v>41681</v>
      </c>
      <c r="C546" s="18" t="s">
        <v>139</v>
      </c>
      <c r="D546" s="39" t="s">
        <v>570</v>
      </c>
      <c r="E546" s="10" t="s">
        <v>624</v>
      </c>
      <c r="F546" s="10">
        <v>170</v>
      </c>
      <c r="H546" s="10">
        <v>675820.66</v>
      </c>
    </row>
    <row r="547" spans="1:8" x14ac:dyDescent="0.15">
      <c r="A547" s="1">
        <f t="shared" si="8"/>
        <v>41671</v>
      </c>
      <c r="B547" s="14">
        <v>41681</v>
      </c>
      <c r="C547" s="10" t="s">
        <v>8</v>
      </c>
      <c r="D547" s="12" t="s">
        <v>625</v>
      </c>
      <c r="E547" s="15" t="s">
        <v>10</v>
      </c>
      <c r="F547" s="16">
        <v>0</v>
      </c>
      <c r="G547" s="16">
        <v>20000</v>
      </c>
      <c r="H547" s="16">
        <v>53613.2</v>
      </c>
    </row>
    <row r="548" spans="1:8" x14ac:dyDescent="0.15">
      <c r="A548" s="1">
        <f t="shared" si="8"/>
        <v>41671</v>
      </c>
      <c r="B548" s="14">
        <v>41682</v>
      </c>
      <c r="C548" s="10" t="s">
        <v>8</v>
      </c>
      <c r="D548" s="12" t="s">
        <v>626</v>
      </c>
      <c r="E548" s="15" t="s">
        <v>10</v>
      </c>
      <c r="F548" s="16">
        <v>42172</v>
      </c>
      <c r="G548" s="16">
        <v>0</v>
      </c>
      <c r="H548" s="16">
        <v>11441.2</v>
      </c>
    </row>
    <row r="549" spans="1:8" x14ac:dyDescent="0.15">
      <c r="A549" s="1">
        <f t="shared" si="8"/>
        <v>41671</v>
      </c>
      <c r="B549" s="14">
        <v>41682</v>
      </c>
      <c r="C549" s="10" t="s">
        <v>8</v>
      </c>
      <c r="D549" s="12" t="s">
        <v>627</v>
      </c>
      <c r="E549" s="15" t="s">
        <v>10</v>
      </c>
      <c r="F549" s="16">
        <v>0</v>
      </c>
      <c r="G549" s="16">
        <v>42000</v>
      </c>
      <c r="H549" s="16">
        <v>53441.2</v>
      </c>
    </row>
    <row r="550" spans="1:8" ht="12.75" customHeight="1" x14ac:dyDescent="0.15">
      <c r="A550" s="1">
        <f t="shared" si="8"/>
        <v>41671</v>
      </c>
      <c r="B550" s="17">
        <v>41686</v>
      </c>
      <c r="C550" s="18" t="s">
        <v>139</v>
      </c>
      <c r="D550" s="39" t="s">
        <v>628</v>
      </c>
      <c r="E550" s="10" t="s">
        <v>175</v>
      </c>
      <c r="F550" s="10">
        <v>40000</v>
      </c>
      <c r="H550" s="10">
        <v>635820.66</v>
      </c>
    </row>
    <row r="551" spans="1:8" x14ac:dyDescent="0.15">
      <c r="A551" s="1">
        <f t="shared" si="8"/>
        <v>41671</v>
      </c>
      <c r="B551" s="14">
        <v>41687</v>
      </c>
      <c r="C551" s="10" t="s">
        <v>8</v>
      </c>
      <c r="D551" s="12" t="s">
        <v>629</v>
      </c>
      <c r="E551" s="15" t="s">
        <v>10</v>
      </c>
      <c r="F551" s="16">
        <v>0</v>
      </c>
      <c r="G551" s="16">
        <v>40000</v>
      </c>
      <c r="H551" s="16">
        <v>93441.2</v>
      </c>
    </row>
    <row r="552" spans="1:8" x14ac:dyDescent="0.15">
      <c r="A552" s="1">
        <f t="shared" si="8"/>
        <v>41671</v>
      </c>
      <c r="B552" s="14">
        <v>41687</v>
      </c>
      <c r="C552" s="10" t="s">
        <v>8</v>
      </c>
      <c r="D552" s="12" t="s">
        <v>630</v>
      </c>
      <c r="E552" s="15" t="s">
        <v>10</v>
      </c>
      <c r="F552" s="16">
        <v>40000</v>
      </c>
      <c r="G552" s="16">
        <v>0</v>
      </c>
      <c r="H552" s="16">
        <v>53441.2</v>
      </c>
    </row>
    <row r="553" spans="1:8" x14ac:dyDescent="0.15">
      <c r="A553" s="1">
        <f t="shared" si="8"/>
        <v>41671</v>
      </c>
      <c r="B553" s="14">
        <v>41690</v>
      </c>
      <c r="C553" s="10" t="s">
        <v>8</v>
      </c>
      <c r="D553" s="12" t="s">
        <v>631</v>
      </c>
      <c r="E553" s="15" t="s">
        <v>10</v>
      </c>
      <c r="F553" s="16">
        <v>0</v>
      </c>
      <c r="G553" s="16">
        <v>15803.3</v>
      </c>
      <c r="H553" s="16">
        <v>69244.5</v>
      </c>
    </row>
    <row r="554" spans="1:8" x14ac:dyDescent="0.15">
      <c r="A554" s="1">
        <f t="shared" si="8"/>
        <v>41671</v>
      </c>
      <c r="B554" s="17">
        <v>41691</v>
      </c>
      <c r="C554" s="18" t="s">
        <v>139</v>
      </c>
      <c r="D554" s="39" t="s">
        <v>632</v>
      </c>
      <c r="E554" s="10" t="s">
        <v>633</v>
      </c>
      <c r="G554" s="10">
        <v>53249</v>
      </c>
      <c r="H554" s="10">
        <v>689069.66</v>
      </c>
    </row>
    <row r="555" spans="1:8" x14ac:dyDescent="0.15">
      <c r="A555" s="1">
        <f t="shared" si="8"/>
        <v>41699</v>
      </c>
      <c r="B555" s="17">
        <v>41699</v>
      </c>
      <c r="C555" s="18" t="s">
        <v>139</v>
      </c>
      <c r="D555" s="39" t="s">
        <v>634</v>
      </c>
      <c r="E555" s="10" t="s">
        <v>175</v>
      </c>
      <c r="F555" s="10">
        <v>5.62</v>
      </c>
      <c r="H555" s="10">
        <v>689064.04</v>
      </c>
    </row>
    <row r="556" spans="1:8" x14ac:dyDescent="0.15">
      <c r="A556" s="1">
        <f t="shared" si="8"/>
        <v>41699</v>
      </c>
      <c r="B556" s="17">
        <v>41700</v>
      </c>
      <c r="C556" s="18" t="s">
        <v>139</v>
      </c>
      <c r="D556" s="39" t="s">
        <v>635</v>
      </c>
      <c r="E556" s="10" t="s">
        <v>636</v>
      </c>
      <c r="F556" s="10">
        <v>5000</v>
      </c>
      <c r="H556" s="10">
        <v>684064.04</v>
      </c>
    </row>
    <row r="557" spans="1:8" x14ac:dyDescent="0.15">
      <c r="A557" s="1">
        <f t="shared" si="8"/>
        <v>41699</v>
      </c>
      <c r="B557" s="17">
        <v>41702</v>
      </c>
      <c r="C557" s="18" t="s">
        <v>139</v>
      </c>
      <c r="D557" s="39" t="s">
        <v>637</v>
      </c>
      <c r="E557" s="10" t="s">
        <v>638</v>
      </c>
      <c r="F557" s="10">
        <v>324</v>
      </c>
      <c r="H557" s="10">
        <v>683740.04</v>
      </c>
    </row>
    <row r="558" spans="1:8" x14ac:dyDescent="0.15">
      <c r="A558" s="1">
        <f t="shared" si="8"/>
        <v>41699</v>
      </c>
      <c r="B558" s="17">
        <v>41704</v>
      </c>
      <c r="C558" s="18" t="s">
        <v>139</v>
      </c>
      <c r="D558" s="39" t="s">
        <v>570</v>
      </c>
      <c r="E558" s="10" t="s">
        <v>639</v>
      </c>
      <c r="F558" s="10">
        <v>102</v>
      </c>
      <c r="H558" s="10">
        <v>683638.04</v>
      </c>
    </row>
    <row r="559" spans="1:8" x14ac:dyDescent="0.15">
      <c r="A559" s="1">
        <f t="shared" si="8"/>
        <v>41699</v>
      </c>
      <c r="B559" s="17">
        <v>41708</v>
      </c>
      <c r="C559" s="18" t="s">
        <v>139</v>
      </c>
      <c r="D559" s="39" t="s">
        <v>640</v>
      </c>
      <c r="E559" s="10" t="s">
        <v>641</v>
      </c>
      <c r="F559" s="10">
        <v>1407</v>
      </c>
      <c r="H559" s="10">
        <v>682231.04</v>
      </c>
    </row>
    <row r="560" spans="1:8" x14ac:dyDescent="0.15">
      <c r="A560" s="1">
        <f t="shared" si="8"/>
        <v>41699</v>
      </c>
      <c r="B560" s="14">
        <v>41708</v>
      </c>
      <c r="C560" s="10" t="s">
        <v>8</v>
      </c>
      <c r="D560" s="12" t="s">
        <v>642</v>
      </c>
      <c r="E560" s="15" t="s">
        <v>10</v>
      </c>
      <c r="F560" s="16">
        <v>42172</v>
      </c>
      <c r="G560" s="16">
        <v>0</v>
      </c>
      <c r="H560" s="16">
        <v>27072.5</v>
      </c>
    </row>
    <row r="561" spans="1:8" x14ac:dyDescent="0.15">
      <c r="A561" s="1">
        <f t="shared" si="8"/>
        <v>41699</v>
      </c>
      <c r="B561" s="17">
        <v>41715</v>
      </c>
      <c r="C561" s="18" t="s">
        <v>139</v>
      </c>
      <c r="D561" s="39" t="s">
        <v>643</v>
      </c>
      <c r="E561" s="10" t="s">
        <v>644</v>
      </c>
      <c r="F561" s="10">
        <v>1349</v>
      </c>
      <c r="H561" s="10">
        <v>680882.04</v>
      </c>
    </row>
    <row r="562" spans="1:8" x14ac:dyDescent="0.15">
      <c r="A562" s="1">
        <f t="shared" si="8"/>
        <v>41699</v>
      </c>
      <c r="B562" s="14">
        <v>41717</v>
      </c>
      <c r="C562" s="10" t="s">
        <v>8</v>
      </c>
      <c r="D562" s="12" t="s">
        <v>645</v>
      </c>
      <c r="E562" s="15" t="s">
        <v>10</v>
      </c>
      <c r="F562" s="16">
        <v>0</v>
      </c>
      <c r="G562" s="16">
        <v>43000</v>
      </c>
      <c r="H562" s="16">
        <v>70072.5</v>
      </c>
    </row>
    <row r="563" spans="1:8" x14ac:dyDescent="0.15">
      <c r="A563" s="1">
        <f t="shared" si="8"/>
        <v>41699</v>
      </c>
      <c r="B563" s="17">
        <v>41719</v>
      </c>
      <c r="C563" s="18" t="s">
        <v>139</v>
      </c>
      <c r="D563" s="39" t="s">
        <v>570</v>
      </c>
      <c r="E563" s="10" t="s">
        <v>646</v>
      </c>
      <c r="F563" s="10">
        <v>160</v>
      </c>
      <c r="H563" s="10">
        <v>680722.04</v>
      </c>
    </row>
    <row r="564" spans="1:8" x14ac:dyDescent="0.15">
      <c r="A564" s="1">
        <f t="shared" si="8"/>
        <v>41699</v>
      </c>
      <c r="B564" s="17">
        <v>41719</v>
      </c>
      <c r="C564" s="18" t="s">
        <v>139</v>
      </c>
      <c r="D564" s="39" t="s">
        <v>647</v>
      </c>
      <c r="E564" s="10" t="s">
        <v>648</v>
      </c>
      <c r="G564" s="10">
        <v>60909</v>
      </c>
      <c r="H564" s="10">
        <v>741631.04</v>
      </c>
    </row>
    <row r="565" spans="1:8" x14ac:dyDescent="0.15">
      <c r="A565" s="1">
        <f t="shared" si="8"/>
        <v>41699</v>
      </c>
      <c r="B565" s="17">
        <v>41723</v>
      </c>
      <c r="C565" s="18" t="s">
        <v>139</v>
      </c>
      <c r="D565" s="39" t="s">
        <v>649</v>
      </c>
      <c r="E565" s="10" t="s">
        <v>175</v>
      </c>
      <c r="F565" s="10">
        <v>40000</v>
      </c>
      <c r="H565" s="10">
        <v>701631.04</v>
      </c>
    </row>
    <row r="566" spans="1:8" x14ac:dyDescent="0.15">
      <c r="A566" s="1">
        <f t="shared" si="8"/>
        <v>41699</v>
      </c>
      <c r="B566" s="14">
        <v>41723</v>
      </c>
      <c r="C566" s="10" t="s">
        <v>8</v>
      </c>
      <c r="D566" s="12" t="s">
        <v>650</v>
      </c>
      <c r="E566" s="15" t="s">
        <v>10</v>
      </c>
      <c r="F566" s="16">
        <v>12000</v>
      </c>
      <c r="G566" s="16">
        <v>0</v>
      </c>
      <c r="H566" s="16">
        <v>58072.5</v>
      </c>
    </row>
    <row r="567" spans="1:8" x14ac:dyDescent="0.15">
      <c r="A567" s="1">
        <f t="shared" si="8"/>
        <v>41699</v>
      </c>
      <c r="B567" s="17">
        <v>41724</v>
      </c>
      <c r="C567" s="18" t="s">
        <v>139</v>
      </c>
      <c r="D567" s="39" t="s">
        <v>651</v>
      </c>
      <c r="E567" s="10" t="s">
        <v>652</v>
      </c>
      <c r="F567" s="10">
        <v>400</v>
      </c>
      <c r="H567" s="10">
        <v>701231.04</v>
      </c>
    </row>
    <row r="568" spans="1:8" x14ac:dyDescent="0.15">
      <c r="A568" s="1">
        <f t="shared" si="8"/>
        <v>41699</v>
      </c>
      <c r="B568" s="14">
        <v>41724</v>
      </c>
      <c r="C568" s="10" t="s">
        <v>8</v>
      </c>
      <c r="D568" s="12" t="s">
        <v>653</v>
      </c>
      <c r="E568" s="15" t="s">
        <v>10</v>
      </c>
      <c r="F568" s="16">
        <v>15</v>
      </c>
      <c r="G568" s="16">
        <v>0</v>
      </c>
      <c r="H568" s="16">
        <v>58057.5</v>
      </c>
    </row>
    <row r="569" spans="1:8" x14ac:dyDescent="0.15">
      <c r="A569" s="1">
        <f t="shared" si="8"/>
        <v>41699</v>
      </c>
      <c r="B569" s="14">
        <v>41724</v>
      </c>
      <c r="C569" s="10" t="s">
        <v>8</v>
      </c>
      <c r="D569" s="12" t="s">
        <v>654</v>
      </c>
      <c r="E569" s="15" t="s">
        <v>10</v>
      </c>
      <c r="F569" s="16">
        <v>0</v>
      </c>
      <c r="G569" s="16">
        <v>40000</v>
      </c>
      <c r="H569" s="16">
        <v>98057.5</v>
      </c>
    </row>
    <row r="570" spans="1:8" x14ac:dyDescent="0.15">
      <c r="A570" s="1">
        <f t="shared" si="8"/>
        <v>41699</v>
      </c>
      <c r="B570" s="17">
        <v>41725</v>
      </c>
      <c r="C570" s="18" t="s">
        <v>139</v>
      </c>
      <c r="D570" s="39" t="s">
        <v>651</v>
      </c>
      <c r="E570" s="10" t="s">
        <v>655</v>
      </c>
      <c r="F570" s="10">
        <v>300</v>
      </c>
      <c r="H570" s="10">
        <v>700931.04</v>
      </c>
    </row>
    <row r="571" spans="1:8" x14ac:dyDescent="0.15">
      <c r="A571" s="1">
        <f t="shared" si="8"/>
        <v>41699</v>
      </c>
      <c r="B571" s="17">
        <v>41727</v>
      </c>
      <c r="C571" s="18" t="s">
        <v>139</v>
      </c>
      <c r="D571" s="39" t="s">
        <v>656</v>
      </c>
      <c r="E571" s="10" t="s">
        <v>175</v>
      </c>
      <c r="F571" s="10">
        <v>5.62</v>
      </c>
      <c r="H571" s="10">
        <v>700925.42</v>
      </c>
    </row>
    <row r="572" spans="1:8" x14ac:dyDescent="0.15">
      <c r="A572" s="1">
        <f t="shared" si="8"/>
        <v>41730</v>
      </c>
      <c r="B572" s="17">
        <v>41730</v>
      </c>
      <c r="C572" s="18" t="s">
        <v>139</v>
      </c>
      <c r="D572" s="39" t="s">
        <v>566</v>
      </c>
      <c r="E572" s="10" t="s">
        <v>175</v>
      </c>
      <c r="G572" s="10">
        <v>11921</v>
      </c>
      <c r="H572" s="10">
        <v>712846.42</v>
      </c>
    </row>
    <row r="573" spans="1:8" x14ac:dyDescent="0.15">
      <c r="A573" s="1">
        <f t="shared" si="8"/>
        <v>41730</v>
      </c>
      <c r="B573" s="17">
        <v>41730</v>
      </c>
      <c r="C573" s="18" t="s">
        <v>139</v>
      </c>
      <c r="D573" s="39" t="s">
        <v>657</v>
      </c>
      <c r="E573" s="10" t="s">
        <v>658</v>
      </c>
      <c r="F573" s="10">
        <v>400</v>
      </c>
      <c r="H573" s="10">
        <v>712446.42</v>
      </c>
    </row>
    <row r="574" spans="1:8" x14ac:dyDescent="0.15">
      <c r="A574" s="1">
        <f t="shared" si="8"/>
        <v>41730</v>
      </c>
      <c r="B574" s="17">
        <v>41735</v>
      </c>
      <c r="C574" s="18" t="s">
        <v>139</v>
      </c>
      <c r="D574" s="39" t="s">
        <v>659</v>
      </c>
      <c r="E574" s="10" t="s">
        <v>660</v>
      </c>
      <c r="F574" s="10">
        <v>4000</v>
      </c>
      <c r="H574" s="10">
        <v>708446.42</v>
      </c>
    </row>
    <row r="575" spans="1:8" x14ac:dyDescent="0.15">
      <c r="A575" s="1">
        <f t="shared" si="8"/>
        <v>41730</v>
      </c>
      <c r="B575" s="17">
        <v>41738</v>
      </c>
      <c r="C575" s="18" t="s">
        <v>139</v>
      </c>
      <c r="D575" s="39" t="s">
        <v>570</v>
      </c>
      <c r="E575" s="10" t="s">
        <v>661</v>
      </c>
      <c r="F575" s="10">
        <v>102</v>
      </c>
      <c r="H575" s="10">
        <v>708344.42</v>
      </c>
    </row>
    <row r="576" spans="1:8" x14ac:dyDescent="0.15">
      <c r="A576" s="1">
        <f t="shared" si="8"/>
        <v>41730</v>
      </c>
      <c r="B576" s="14">
        <v>41739</v>
      </c>
      <c r="C576" s="10" t="s">
        <v>8</v>
      </c>
      <c r="D576" s="12" t="s">
        <v>662</v>
      </c>
      <c r="E576" s="15" t="s">
        <v>10</v>
      </c>
      <c r="F576" s="16">
        <v>42172</v>
      </c>
      <c r="G576" s="16">
        <v>0</v>
      </c>
      <c r="H576" s="16">
        <v>55885.5</v>
      </c>
    </row>
    <row r="577" spans="1:8" x14ac:dyDescent="0.15">
      <c r="A577" s="1">
        <f t="shared" si="8"/>
        <v>41730</v>
      </c>
      <c r="B577" s="17">
        <v>41745</v>
      </c>
      <c r="C577" s="18" t="s">
        <v>139</v>
      </c>
      <c r="D577" s="39" t="s">
        <v>570</v>
      </c>
      <c r="E577" s="10" t="s">
        <v>663</v>
      </c>
      <c r="F577" s="10">
        <v>160</v>
      </c>
      <c r="H577" s="10">
        <v>708184.42</v>
      </c>
    </row>
    <row r="578" spans="1:8" x14ac:dyDescent="0.15">
      <c r="A578" s="1">
        <f t="shared" ref="A578:A641" si="9">DATE(YEAR(B578),MONTH(B578),1)</f>
        <v>41730</v>
      </c>
      <c r="B578" s="17">
        <v>41746</v>
      </c>
      <c r="C578" s="18" t="s">
        <v>139</v>
      </c>
      <c r="D578" s="39" t="s">
        <v>664</v>
      </c>
      <c r="E578" s="10" t="s">
        <v>665</v>
      </c>
      <c r="F578" s="10">
        <v>1799</v>
      </c>
      <c r="H578" s="10">
        <v>706385.42</v>
      </c>
    </row>
    <row r="579" spans="1:8" x14ac:dyDescent="0.15">
      <c r="A579" s="1">
        <f t="shared" si="9"/>
        <v>41730</v>
      </c>
      <c r="B579" s="17">
        <v>41749</v>
      </c>
      <c r="C579" s="18" t="s">
        <v>139</v>
      </c>
      <c r="D579" s="39" t="s">
        <v>666</v>
      </c>
      <c r="E579" s="10" t="s">
        <v>667</v>
      </c>
      <c r="F579" s="10">
        <v>2000</v>
      </c>
      <c r="H579" s="10">
        <v>704385.42</v>
      </c>
    </row>
    <row r="580" spans="1:8" x14ac:dyDescent="0.15">
      <c r="A580" s="1">
        <f t="shared" si="9"/>
        <v>41730</v>
      </c>
      <c r="B580" s="17">
        <v>41750</v>
      </c>
      <c r="C580" s="18" t="s">
        <v>139</v>
      </c>
      <c r="D580" s="39" t="s">
        <v>668</v>
      </c>
      <c r="E580" s="10" t="s">
        <v>669</v>
      </c>
      <c r="G580" s="10">
        <v>72233</v>
      </c>
      <c r="H580" s="10">
        <v>776618.42</v>
      </c>
    </row>
    <row r="581" spans="1:8" x14ac:dyDescent="0.15">
      <c r="A581" s="1">
        <f t="shared" si="9"/>
        <v>41730</v>
      </c>
      <c r="B581" s="17">
        <v>41757</v>
      </c>
      <c r="C581" s="18" t="s">
        <v>139</v>
      </c>
      <c r="D581" s="39" t="s">
        <v>670</v>
      </c>
      <c r="E581" s="10" t="s">
        <v>175</v>
      </c>
      <c r="F581" s="10">
        <v>16.850000000000001</v>
      </c>
      <c r="H581" s="10">
        <v>776601.57</v>
      </c>
    </row>
    <row r="582" spans="1:8" x14ac:dyDescent="0.15">
      <c r="A582" s="1">
        <f t="shared" si="9"/>
        <v>41730</v>
      </c>
      <c r="B582" s="14">
        <v>41757</v>
      </c>
      <c r="C582" s="10" t="s">
        <v>8</v>
      </c>
      <c r="D582" s="12" t="s">
        <v>671</v>
      </c>
      <c r="E582" s="15" t="s">
        <v>10</v>
      </c>
      <c r="F582" s="16">
        <v>0</v>
      </c>
      <c r="G582" s="16">
        <v>45000</v>
      </c>
      <c r="H582" s="16">
        <v>100885.5</v>
      </c>
    </row>
    <row r="583" spans="1:8" x14ac:dyDescent="0.15">
      <c r="A583" s="1">
        <f t="shared" si="9"/>
        <v>41730</v>
      </c>
      <c r="B583" s="17">
        <v>41758</v>
      </c>
      <c r="C583" s="18" t="s">
        <v>139</v>
      </c>
      <c r="D583" s="39" t="s">
        <v>651</v>
      </c>
      <c r="E583" s="10" t="s">
        <v>672</v>
      </c>
      <c r="F583" s="10">
        <v>1700</v>
      </c>
      <c r="H583" s="10">
        <v>774901.57</v>
      </c>
    </row>
    <row r="584" spans="1:8" x14ac:dyDescent="0.15">
      <c r="A584" s="1">
        <f t="shared" si="9"/>
        <v>41760</v>
      </c>
      <c r="B584" s="17">
        <v>41760</v>
      </c>
      <c r="C584" s="18" t="s">
        <v>139</v>
      </c>
      <c r="D584" s="39" t="s">
        <v>673</v>
      </c>
      <c r="E584" s="10" t="s">
        <v>674</v>
      </c>
      <c r="F584" s="10">
        <v>500</v>
      </c>
      <c r="H584" s="10">
        <v>774401.57</v>
      </c>
    </row>
    <row r="585" spans="1:8" x14ac:dyDescent="0.15">
      <c r="A585" s="1">
        <f t="shared" si="9"/>
        <v>41760</v>
      </c>
      <c r="B585" s="17">
        <v>41762</v>
      </c>
      <c r="C585" s="18" t="s">
        <v>139</v>
      </c>
      <c r="D585" s="39" t="s">
        <v>675</v>
      </c>
      <c r="E585" s="10" t="s">
        <v>676</v>
      </c>
      <c r="G585" s="10">
        <v>100</v>
      </c>
      <c r="H585" s="10">
        <v>774501.57</v>
      </c>
    </row>
    <row r="586" spans="1:8" x14ac:dyDescent="0.15">
      <c r="A586" s="1">
        <f t="shared" si="9"/>
        <v>41760</v>
      </c>
      <c r="B586" s="14">
        <v>41762</v>
      </c>
      <c r="C586" s="10" t="s">
        <v>8</v>
      </c>
      <c r="D586" s="12" t="s">
        <v>677</v>
      </c>
      <c r="E586" s="15" t="s">
        <v>10</v>
      </c>
      <c r="F586" s="16">
        <v>45000</v>
      </c>
      <c r="G586" s="16">
        <v>0</v>
      </c>
      <c r="H586" s="16">
        <v>55885.5</v>
      </c>
    </row>
    <row r="587" spans="1:8" x14ac:dyDescent="0.15">
      <c r="A587" s="1">
        <f t="shared" si="9"/>
        <v>41760</v>
      </c>
      <c r="B587" s="17">
        <v>41764</v>
      </c>
      <c r="C587" s="18" t="s">
        <v>139</v>
      </c>
      <c r="D587" s="39" t="s">
        <v>678</v>
      </c>
      <c r="E587" s="10" t="s">
        <v>679</v>
      </c>
      <c r="F587" s="10">
        <v>2804.15</v>
      </c>
      <c r="H587" s="10">
        <v>771697.42</v>
      </c>
    </row>
    <row r="588" spans="1:8" x14ac:dyDescent="0.15">
      <c r="A588" s="1">
        <f t="shared" si="9"/>
        <v>41760</v>
      </c>
      <c r="B588" s="17">
        <v>41765</v>
      </c>
      <c r="C588" s="18" t="s">
        <v>139</v>
      </c>
      <c r="D588" s="39" t="s">
        <v>680</v>
      </c>
      <c r="E588" s="10" t="s">
        <v>175</v>
      </c>
      <c r="F588" s="10">
        <v>10000</v>
      </c>
      <c r="H588" s="10">
        <v>761697.42</v>
      </c>
    </row>
    <row r="589" spans="1:8" x14ac:dyDescent="0.15">
      <c r="A589" s="1">
        <f t="shared" si="9"/>
        <v>41760</v>
      </c>
      <c r="B589" s="14">
        <v>41765</v>
      </c>
      <c r="C589" s="10" t="s">
        <v>8</v>
      </c>
      <c r="D589" s="12" t="s">
        <v>681</v>
      </c>
      <c r="E589" s="15" t="s">
        <v>10</v>
      </c>
      <c r="F589" s="16">
        <v>0</v>
      </c>
      <c r="G589" s="16">
        <v>10000</v>
      </c>
      <c r="H589" s="16">
        <v>65885.5</v>
      </c>
    </row>
    <row r="590" spans="1:8" x14ac:dyDescent="0.15">
      <c r="A590" s="1">
        <f t="shared" si="9"/>
        <v>41760</v>
      </c>
      <c r="B590" s="17">
        <v>41766</v>
      </c>
      <c r="C590" s="18" t="s">
        <v>139</v>
      </c>
      <c r="D590" s="39" t="s">
        <v>651</v>
      </c>
      <c r="E590" s="10" t="s">
        <v>682</v>
      </c>
      <c r="F590" s="10">
        <v>400</v>
      </c>
      <c r="H590" s="10">
        <v>761297.42</v>
      </c>
    </row>
    <row r="591" spans="1:8" x14ac:dyDescent="0.15">
      <c r="A591" s="1">
        <f t="shared" si="9"/>
        <v>41760</v>
      </c>
      <c r="B591" s="17">
        <v>41768</v>
      </c>
      <c r="C591" s="18" t="s">
        <v>139</v>
      </c>
      <c r="D591" s="39" t="s">
        <v>570</v>
      </c>
      <c r="E591" s="10" t="s">
        <v>683</v>
      </c>
      <c r="F591" s="10">
        <v>102</v>
      </c>
      <c r="H591" s="10">
        <v>761195.42</v>
      </c>
    </row>
    <row r="592" spans="1:8" x14ac:dyDescent="0.15">
      <c r="A592" s="1">
        <f t="shared" si="9"/>
        <v>41760</v>
      </c>
      <c r="B592" s="14">
        <v>41769</v>
      </c>
      <c r="C592" s="10" t="s">
        <v>8</v>
      </c>
      <c r="D592" s="12" t="s">
        <v>684</v>
      </c>
      <c r="E592" s="15" t="s">
        <v>10</v>
      </c>
      <c r="F592" s="16">
        <v>42172</v>
      </c>
      <c r="G592" s="16">
        <v>0</v>
      </c>
      <c r="H592" s="16">
        <v>23713.5</v>
      </c>
    </row>
    <row r="593" spans="1:8" x14ac:dyDescent="0.15">
      <c r="A593" s="1">
        <f t="shared" si="9"/>
        <v>41760</v>
      </c>
      <c r="B593" s="17">
        <v>41771</v>
      </c>
      <c r="C593" s="18" t="s">
        <v>139</v>
      </c>
      <c r="D593" s="39" t="s">
        <v>685</v>
      </c>
      <c r="E593" s="10" t="s">
        <v>686</v>
      </c>
      <c r="G593" s="10">
        <v>35000</v>
      </c>
      <c r="H593" s="10">
        <v>796195.42</v>
      </c>
    </row>
    <row r="594" spans="1:8" x14ac:dyDescent="0.15">
      <c r="A594" s="1">
        <f t="shared" si="9"/>
        <v>41760</v>
      </c>
      <c r="B594" s="17">
        <v>41774</v>
      </c>
      <c r="C594" s="18" t="s">
        <v>139</v>
      </c>
      <c r="D594" s="39" t="s">
        <v>651</v>
      </c>
      <c r="E594" s="10" t="s">
        <v>687</v>
      </c>
      <c r="F594" s="10">
        <v>400</v>
      </c>
      <c r="H594" s="10">
        <v>795795.42</v>
      </c>
    </row>
    <row r="595" spans="1:8" x14ac:dyDescent="0.15">
      <c r="A595" s="1">
        <f t="shared" si="9"/>
        <v>41760</v>
      </c>
      <c r="B595" s="17">
        <v>41779</v>
      </c>
      <c r="C595" s="18" t="s">
        <v>139</v>
      </c>
      <c r="D595" s="39" t="s">
        <v>688</v>
      </c>
      <c r="E595" s="10" t="s">
        <v>175</v>
      </c>
      <c r="F595" s="10">
        <v>2.81</v>
      </c>
      <c r="H595" s="10">
        <v>795792.61</v>
      </c>
    </row>
    <row r="596" spans="1:8" x14ac:dyDescent="0.15">
      <c r="A596" s="1">
        <f t="shared" si="9"/>
        <v>41760</v>
      </c>
      <c r="B596" s="17">
        <v>41780</v>
      </c>
      <c r="C596" s="18" t="s">
        <v>139</v>
      </c>
      <c r="D596" s="39" t="s">
        <v>689</v>
      </c>
      <c r="E596" s="10" t="s">
        <v>690</v>
      </c>
      <c r="G596" s="10">
        <v>58482</v>
      </c>
      <c r="H596" s="10">
        <v>854274.61</v>
      </c>
    </row>
    <row r="597" spans="1:8" x14ac:dyDescent="0.15">
      <c r="A597" s="1">
        <f t="shared" si="9"/>
        <v>41760</v>
      </c>
      <c r="B597" s="17">
        <v>41782</v>
      </c>
      <c r="C597" s="18" t="s">
        <v>139</v>
      </c>
      <c r="D597" s="39" t="s">
        <v>691</v>
      </c>
      <c r="E597" s="10" t="s">
        <v>692</v>
      </c>
      <c r="F597" s="10">
        <v>15464</v>
      </c>
      <c r="H597" s="10">
        <v>838810.61</v>
      </c>
    </row>
    <row r="598" spans="1:8" x14ac:dyDescent="0.15">
      <c r="A598" s="1">
        <f t="shared" si="9"/>
        <v>41760</v>
      </c>
      <c r="B598" s="17">
        <v>41783</v>
      </c>
      <c r="C598" s="18" t="s">
        <v>139</v>
      </c>
      <c r="D598" s="39" t="s">
        <v>693</v>
      </c>
      <c r="E598" s="10" t="s">
        <v>694</v>
      </c>
      <c r="F598" s="10">
        <v>600</v>
      </c>
      <c r="H598" s="10">
        <v>838210.61</v>
      </c>
    </row>
    <row r="599" spans="1:8" x14ac:dyDescent="0.15">
      <c r="A599" s="1">
        <f t="shared" si="9"/>
        <v>41760</v>
      </c>
      <c r="B599" s="17">
        <v>41783</v>
      </c>
      <c r="C599" s="18" t="s">
        <v>139</v>
      </c>
      <c r="D599" s="39" t="s">
        <v>579</v>
      </c>
      <c r="E599" s="10" t="s">
        <v>695</v>
      </c>
      <c r="F599" s="10">
        <v>389.3</v>
      </c>
      <c r="H599" s="10">
        <v>837821.31</v>
      </c>
    </row>
    <row r="600" spans="1:8" x14ac:dyDescent="0.15">
      <c r="A600" s="1">
        <f t="shared" si="9"/>
        <v>41760</v>
      </c>
      <c r="B600" s="17">
        <v>41790</v>
      </c>
      <c r="C600" s="18" t="s">
        <v>139</v>
      </c>
      <c r="D600" s="39" t="s">
        <v>615</v>
      </c>
      <c r="E600" s="10" t="s">
        <v>696</v>
      </c>
      <c r="F600" s="10">
        <v>1106.42</v>
      </c>
      <c r="H600" s="10">
        <v>836714.89</v>
      </c>
    </row>
    <row r="601" spans="1:8" x14ac:dyDescent="0.15">
      <c r="A601" s="1">
        <f t="shared" si="9"/>
        <v>41791</v>
      </c>
      <c r="B601" s="17">
        <v>41793</v>
      </c>
      <c r="C601" s="18" t="s">
        <v>139</v>
      </c>
      <c r="D601" s="39" t="s">
        <v>651</v>
      </c>
      <c r="E601" s="10" t="s">
        <v>697</v>
      </c>
      <c r="F601" s="10">
        <v>400</v>
      </c>
      <c r="H601" s="10">
        <v>836314.89</v>
      </c>
    </row>
    <row r="602" spans="1:8" x14ac:dyDescent="0.15">
      <c r="A602" s="1">
        <f t="shared" si="9"/>
        <v>41791</v>
      </c>
      <c r="B602" s="17">
        <v>41793</v>
      </c>
      <c r="C602" s="18" t="s">
        <v>139</v>
      </c>
      <c r="D602" s="39" t="s">
        <v>651</v>
      </c>
      <c r="E602" s="10" t="s">
        <v>697</v>
      </c>
      <c r="F602" s="10">
        <v>-400</v>
      </c>
      <c r="H602" s="10">
        <v>836714.89</v>
      </c>
    </row>
    <row r="603" spans="1:8" x14ac:dyDescent="0.15">
      <c r="A603" s="1">
        <f t="shared" si="9"/>
        <v>41791</v>
      </c>
      <c r="B603" s="17">
        <v>41793</v>
      </c>
      <c r="C603" s="18" t="s">
        <v>139</v>
      </c>
      <c r="D603" s="39" t="s">
        <v>651</v>
      </c>
      <c r="E603" s="10" t="s">
        <v>698</v>
      </c>
      <c r="F603" s="10">
        <v>400</v>
      </c>
      <c r="H603" s="10">
        <v>836314.89</v>
      </c>
    </row>
    <row r="604" spans="1:8" x14ac:dyDescent="0.15">
      <c r="A604" s="1">
        <f t="shared" si="9"/>
        <v>41791</v>
      </c>
      <c r="B604" s="14">
        <v>41794</v>
      </c>
      <c r="C604" s="10" t="s">
        <v>8</v>
      </c>
      <c r="D604" s="12" t="s">
        <v>699</v>
      </c>
      <c r="E604" s="15" t="s">
        <v>10</v>
      </c>
      <c r="F604" s="16">
        <v>0</v>
      </c>
      <c r="G604" s="16">
        <v>43000</v>
      </c>
      <c r="H604" s="16">
        <v>66713.5</v>
      </c>
    </row>
    <row r="605" spans="1:8" x14ac:dyDescent="0.15">
      <c r="A605" s="1">
        <f t="shared" si="9"/>
        <v>41791</v>
      </c>
      <c r="B605" s="14">
        <v>41795</v>
      </c>
      <c r="C605" s="10" t="s">
        <v>8</v>
      </c>
      <c r="D605" s="12" t="s">
        <v>700</v>
      </c>
      <c r="E605" s="15" t="s">
        <v>10</v>
      </c>
      <c r="F605" s="16">
        <v>0</v>
      </c>
      <c r="G605" s="16">
        <v>10880.87</v>
      </c>
      <c r="H605" s="16">
        <v>77594.37</v>
      </c>
    </row>
    <row r="606" spans="1:8" x14ac:dyDescent="0.15">
      <c r="A606" s="1">
        <f t="shared" si="9"/>
        <v>41791</v>
      </c>
      <c r="B606" s="17">
        <v>41798</v>
      </c>
      <c r="C606" s="18" t="s">
        <v>139</v>
      </c>
      <c r="D606" s="39" t="s">
        <v>701</v>
      </c>
      <c r="E606" s="10" t="s">
        <v>702</v>
      </c>
      <c r="F606" s="10">
        <v>602.47</v>
      </c>
      <c r="H606" s="10">
        <v>835712.42</v>
      </c>
    </row>
    <row r="607" spans="1:8" x14ac:dyDescent="0.15">
      <c r="A607" s="1">
        <f t="shared" si="9"/>
        <v>41791</v>
      </c>
      <c r="B607" s="17">
        <v>41799</v>
      </c>
      <c r="C607" s="18" t="s">
        <v>139</v>
      </c>
      <c r="D607" s="39" t="s">
        <v>570</v>
      </c>
      <c r="E607" s="10" t="s">
        <v>703</v>
      </c>
      <c r="F607" s="10">
        <v>147</v>
      </c>
      <c r="H607" s="10">
        <v>835565.42</v>
      </c>
    </row>
    <row r="608" spans="1:8" x14ac:dyDescent="0.15">
      <c r="A608" s="1">
        <f t="shared" si="9"/>
        <v>41791</v>
      </c>
      <c r="B608" s="17">
        <v>41799</v>
      </c>
      <c r="C608" s="18" t="s">
        <v>139</v>
      </c>
      <c r="D608" s="39" t="s">
        <v>704</v>
      </c>
      <c r="E608" s="10" t="s">
        <v>175</v>
      </c>
      <c r="F608" s="10">
        <v>12.18</v>
      </c>
      <c r="H608" s="10">
        <v>835553.24</v>
      </c>
    </row>
    <row r="609" spans="1:8" x14ac:dyDescent="0.15">
      <c r="A609" s="1">
        <f t="shared" si="9"/>
        <v>41791</v>
      </c>
      <c r="B609" s="14">
        <v>41799</v>
      </c>
      <c r="C609" s="10" t="s">
        <v>8</v>
      </c>
      <c r="D609" s="12" t="s">
        <v>705</v>
      </c>
      <c r="E609" s="15" t="s">
        <v>10</v>
      </c>
      <c r="F609" s="16">
        <v>0</v>
      </c>
      <c r="G609" s="16">
        <v>18739.259999999998</v>
      </c>
      <c r="H609" s="16">
        <v>96333.63</v>
      </c>
    </row>
    <row r="610" spans="1:8" x14ac:dyDescent="0.15">
      <c r="A610" s="1">
        <f t="shared" si="9"/>
        <v>41791</v>
      </c>
      <c r="B610" s="14">
        <v>41800</v>
      </c>
      <c r="C610" s="10" t="s">
        <v>8</v>
      </c>
      <c r="D610" s="12" t="s">
        <v>706</v>
      </c>
      <c r="E610" s="15" t="s">
        <v>10</v>
      </c>
      <c r="F610" s="16">
        <v>42172</v>
      </c>
      <c r="G610" s="16">
        <v>0</v>
      </c>
      <c r="H610" s="16">
        <v>54161.63</v>
      </c>
    </row>
    <row r="611" spans="1:8" x14ac:dyDescent="0.15">
      <c r="A611" s="1">
        <f t="shared" si="9"/>
        <v>41791</v>
      </c>
      <c r="B611" s="17">
        <v>41802</v>
      </c>
      <c r="C611" s="18" t="s">
        <v>139</v>
      </c>
      <c r="D611" s="39" t="s">
        <v>707</v>
      </c>
      <c r="E611" s="10" t="s">
        <v>175</v>
      </c>
      <c r="G611" s="10">
        <v>545</v>
      </c>
      <c r="H611" s="10">
        <v>836098.24</v>
      </c>
    </row>
    <row r="612" spans="1:8" x14ac:dyDescent="0.15">
      <c r="A612" s="1">
        <f t="shared" si="9"/>
        <v>41791</v>
      </c>
      <c r="B612" s="17">
        <v>41802</v>
      </c>
      <c r="C612" s="18" t="s">
        <v>139</v>
      </c>
      <c r="D612" s="39" t="s">
        <v>651</v>
      </c>
      <c r="E612" s="10" t="s">
        <v>708</v>
      </c>
      <c r="F612" s="10">
        <v>500</v>
      </c>
      <c r="H612" s="10">
        <v>835598.24</v>
      </c>
    </row>
    <row r="613" spans="1:8" x14ac:dyDescent="0.15">
      <c r="A613" s="1">
        <f t="shared" si="9"/>
        <v>41791</v>
      </c>
      <c r="B613" s="17">
        <v>41802</v>
      </c>
      <c r="C613" s="18" t="s">
        <v>139</v>
      </c>
      <c r="D613" s="39" t="s">
        <v>651</v>
      </c>
      <c r="E613" s="10" t="s">
        <v>708</v>
      </c>
      <c r="F613" s="10">
        <v>-500</v>
      </c>
      <c r="H613" s="10">
        <v>836098.24</v>
      </c>
    </row>
    <row r="614" spans="1:8" x14ac:dyDescent="0.15">
      <c r="A614" s="1">
        <f t="shared" si="9"/>
        <v>41791</v>
      </c>
      <c r="B614" s="17">
        <v>41802</v>
      </c>
      <c r="C614" s="18" t="s">
        <v>139</v>
      </c>
      <c r="D614" s="39" t="s">
        <v>651</v>
      </c>
      <c r="E614" s="10" t="s">
        <v>709</v>
      </c>
      <c r="F614" s="10">
        <v>500</v>
      </c>
      <c r="H614" s="10">
        <v>835598.24</v>
      </c>
    </row>
    <row r="615" spans="1:8" x14ac:dyDescent="0.15">
      <c r="A615" s="1">
        <f t="shared" si="9"/>
        <v>41791</v>
      </c>
      <c r="B615" s="17">
        <v>41805</v>
      </c>
      <c r="C615" s="18" t="s">
        <v>139</v>
      </c>
      <c r="D615" s="39" t="s">
        <v>710</v>
      </c>
      <c r="E615" s="10" t="s">
        <v>711</v>
      </c>
      <c r="F615" s="10">
        <v>2664</v>
      </c>
      <c r="H615" s="10">
        <v>832934.24</v>
      </c>
    </row>
    <row r="616" spans="1:8" x14ac:dyDescent="0.15">
      <c r="A616" s="1">
        <f t="shared" si="9"/>
        <v>41791</v>
      </c>
      <c r="B616" s="17">
        <v>41805</v>
      </c>
      <c r="C616" s="18" t="s">
        <v>139</v>
      </c>
      <c r="D616" s="39" t="s">
        <v>712</v>
      </c>
      <c r="E616" s="10" t="s">
        <v>713</v>
      </c>
      <c r="F616" s="10">
        <v>107</v>
      </c>
      <c r="H616" s="10">
        <v>832827.24</v>
      </c>
    </row>
    <row r="617" spans="1:8" x14ac:dyDescent="0.15">
      <c r="A617" s="1">
        <f t="shared" si="9"/>
        <v>41791</v>
      </c>
      <c r="B617" s="17">
        <v>41805</v>
      </c>
      <c r="C617" s="18" t="s">
        <v>139</v>
      </c>
      <c r="D617" s="39" t="s">
        <v>714</v>
      </c>
      <c r="E617" s="10" t="s">
        <v>715</v>
      </c>
      <c r="F617" s="10">
        <v>900</v>
      </c>
      <c r="H617" s="10">
        <v>831927.24</v>
      </c>
    </row>
    <row r="618" spans="1:8" x14ac:dyDescent="0.15">
      <c r="A618" s="1">
        <f t="shared" si="9"/>
        <v>41791</v>
      </c>
      <c r="B618" s="17">
        <v>41810</v>
      </c>
      <c r="C618" s="18" t="s">
        <v>139</v>
      </c>
      <c r="D618" s="39" t="s">
        <v>716</v>
      </c>
      <c r="E618" s="10" t="s">
        <v>717</v>
      </c>
      <c r="G618" s="10">
        <v>56299</v>
      </c>
      <c r="H618" s="10">
        <v>888226.24</v>
      </c>
    </row>
    <row r="619" spans="1:8" x14ac:dyDescent="0.15">
      <c r="A619" s="1">
        <f t="shared" si="9"/>
        <v>41791</v>
      </c>
      <c r="B619" s="17">
        <v>41813</v>
      </c>
      <c r="C619" s="18" t="s">
        <v>139</v>
      </c>
      <c r="D619" s="39" t="s">
        <v>651</v>
      </c>
      <c r="E619" s="10" t="s">
        <v>718</v>
      </c>
      <c r="F619" s="10">
        <v>400</v>
      </c>
      <c r="H619" s="10">
        <v>887826.24</v>
      </c>
    </row>
    <row r="620" spans="1:8" x14ac:dyDescent="0.15">
      <c r="A620" s="1">
        <f t="shared" si="9"/>
        <v>41791</v>
      </c>
      <c r="B620" s="14">
        <v>41814</v>
      </c>
      <c r="C620" s="10" t="s">
        <v>8</v>
      </c>
      <c r="D620" s="12" t="s">
        <v>719</v>
      </c>
      <c r="E620" s="15" t="s">
        <v>10</v>
      </c>
      <c r="F620" s="16">
        <v>12121</v>
      </c>
      <c r="G620" s="16">
        <v>0</v>
      </c>
      <c r="H620" s="16">
        <v>42040.63</v>
      </c>
    </row>
    <row r="621" spans="1:8" x14ac:dyDescent="0.15">
      <c r="A621" s="1">
        <f t="shared" si="9"/>
        <v>41791</v>
      </c>
      <c r="B621" s="17">
        <v>41817</v>
      </c>
      <c r="C621" s="18" t="s">
        <v>139</v>
      </c>
      <c r="D621" s="39" t="s">
        <v>720</v>
      </c>
      <c r="E621" s="10" t="s">
        <v>721</v>
      </c>
      <c r="F621" s="10">
        <v>800</v>
      </c>
      <c r="H621" s="10">
        <v>887026.24</v>
      </c>
    </row>
    <row r="622" spans="1:8" x14ac:dyDescent="0.15">
      <c r="A622" s="1">
        <f t="shared" si="9"/>
        <v>41791</v>
      </c>
      <c r="B622" s="17">
        <v>41818</v>
      </c>
      <c r="C622" s="18" t="s">
        <v>139</v>
      </c>
      <c r="D622" s="39" t="s">
        <v>722</v>
      </c>
      <c r="E622" s="10" t="s">
        <v>723</v>
      </c>
      <c r="F622" s="10">
        <v>1200</v>
      </c>
      <c r="H622" s="10">
        <v>885826.24</v>
      </c>
    </row>
    <row r="623" spans="1:8" x14ac:dyDescent="0.15">
      <c r="A623" s="1">
        <f t="shared" si="9"/>
        <v>41791</v>
      </c>
      <c r="B623" s="17">
        <v>41819</v>
      </c>
      <c r="C623" s="18" t="s">
        <v>139</v>
      </c>
      <c r="D623" s="39" t="s">
        <v>724</v>
      </c>
      <c r="E623" s="10" t="s">
        <v>725</v>
      </c>
      <c r="F623" s="10">
        <v>400</v>
      </c>
      <c r="H623" s="10">
        <v>885426.24</v>
      </c>
    </row>
    <row r="624" spans="1:8" x14ac:dyDescent="0.15">
      <c r="A624" s="1">
        <f t="shared" si="9"/>
        <v>41791</v>
      </c>
      <c r="B624" s="17">
        <v>41819</v>
      </c>
      <c r="C624" s="18" t="s">
        <v>139</v>
      </c>
      <c r="D624" s="39" t="s">
        <v>724</v>
      </c>
      <c r="E624" s="10" t="s">
        <v>726</v>
      </c>
      <c r="F624" s="10">
        <v>400</v>
      </c>
      <c r="H624" s="10">
        <v>885026.24</v>
      </c>
    </row>
    <row r="625" spans="1:8" x14ac:dyDescent="0.15">
      <c r="A625" s="1">
        <f t="shared" si="9"/>
        <v>41791</v>
      </c>
      <c r="B625" s="17">
        <v>41819</v>
      </c>
      <c r="C625" s="18" t="s">
        <v>139</v>
      </c>
      <c r="D625" s="39" t="s">
        <v>727</v>
      </c>
      <c r="E625" s="10" t="s">
        <v>728</v>
      </c>
      <c r="F625" s="10">
        <v>500</v>
      </c>
      <c r="H625" s="10">
        <v>884526.24</v>
      </c>
    </row>
    <row r="626" spans="1:8" x14ac:dyDescent="0.15">
      <c r="A626" s="1">
        <f t="shared" si="9"/>
        <v>41791</v>
      </c>
      <c r="B626" s="14">
        <v>41820</v>
      </c>
      <c r="C626" s="10" t="s">
        <v>8</v>
      </c>
      <c r="D626" s="12" t="s">
        <v>729</v>
      </c>
      <c r="E626" s="15" t="s">
        <v>10</v>
      </c>
      <c r="F626" s="16">
        <v>0</v>
      </c>
      <c r="G626" s="16">
        <v>1035</v>
      </c>
      <c r="H626" s="16">
        <v>43075.63</v>
      </c>
    </row>
    <row r="627" spans="1:8" x14ac:dyDescent="0.15">
      <c r="A627" s="1">
        <f t="shared" si="9"/>
        <v>41821</v>
      </c>
      <c r="B627" s="17">
        <v>41821</v>
      </c>
      <c r="C627" s="18" t="s">
        <v>139</v>
      </c>
      <c r="D627" s="39" t="s">
        <v>570</v>
      </c>
      <c r="E627" s="10" t="s">
        <v>730</v>
      </c>
      <c r="F627" s="10">
        <v>270</v>
      </c>
      <c r="H627" s="10">
        <v>884256.24</v>
      </c>
    </row>
    <row r="628" spans="1:8" x14ac:dyDescent="0.15">
      <c r="A628" s="1">
        <f t="shared" si="9"/>
        <v>41821</v>
      </c>
      <c r="B628" s="17">
        <v>41827</v>
      </c>
      <c r="C628" s="18" t="s">
        <v>139</v>
      </c>
      <c r="D628" s="39" t="s">
        <v>651</v>
      </c>
      <c r="E628" s="10" t="s">
        <v>731</v>
      </c>
      <c r="F628" s="10">
        <v>400</v>
      </c>
      <c r="H628" s="10">
        <v>883856.24</v>
      </c>
    </row>
    <row r="629" spans="1:8" x14ac:dyDescent="0.15">
      <c r="A629" s="1">
        <f t="shared" si="9"/>
        <v>41821</v>
      </c>
      <c r="B629" s="17">
        <v>41827</v>
      </c>
      <c r="C629" s="18" t="s">
        <v>139</v>
      </c>
      <c r="D629" s="39" t="s">
        <v>570</v>
      </c>
      <c r="E629" s="10" t="s">
        <v>732</v>
      </c>
      <c r="F629" s="10">
        <v>147</v>
      </c>
      <c r="H629" s="10">
        <v>883709.24</v>
      </c>
    </row>
    <row r="630" spans="1:8" x14ac:dyDescent="0.15">
      <c r="A630" s="1">
        <f t="shared" si="9"/>
        <v>41821</v>
      </c>
      <c r="B630" s="14">
        <v>41830</v>
      </c>
      <c r="C630" s="10" t="s">
        <v>8</v>
      </c>
      <c r="D630" s="12" t="s">
        <v>733</v>
      </c>
      <c r="E630" s="15" t="s">
        <v>10</v>
      </c>
      <c r="F630" s="16">
        <v>42172</v>
      </c>
      <c r="G630" s="16">
        <v>0</v>
      </c>
      <c r="H630" s="16">
        <v>903.63</v>
      </c>
    </row>
    <row r="631" spans="1:8" x14ac:dyDescent="0.15">
      <c r="A631" s="1">
        <f t="shared" si="9"/>
        <v>41821</v>
      </c>
      <c r="B631" s="17">
        <v>41834</v>
      </c>
      <c r="C631" s="18" t="s">
        <v>139</v>
      </c>
      <c r="D631" s="39" t="s">
        <v>651</v>
      </c>
      <c r="E631" s="10" t="s">
        <v>734</v>
      </c>
      <c r="F631" s="10">
        <v>400</v>
      </c>
      <c r="H631" s="10">
        <v>883309.24</v>
      </c>
    </row>
    <row r="632" spans="1:8" x14ac:dyDescent="0.15">
      <c r="A632" s="1">
        <f t="shared" si="9"/>
        <v>41821</v>
      </c>
      <c r="B632" s="17">
        <v>41835</v>
      </c>
      <c r="C632" s="18" t="s">
        <v>139</v>
      </c>
      <c r="D632" s="39" t="s">
        <v>615</v>
      </c>
      <c r="E632" s="10" t="s">
        <v>735</v>
      </c>
      <c r="F632" s="10">
        <v>1020</v>
      </c>
      <c r="H632" s="10">
        <v>882289.24</v>
      </c>
    </row>
    <row r="633" spans="1:8" x14ac:dyDescent="0.15">
      <c r="A633" s="1">
        <f t="shared" si="9"/>
        <v>41821</v>
      </c>
      <c r="B633" s="14">
        <v>41836</v>
      </c>
      <c r="C633" s="10" t="s">
        <v>8</v>
      </c>
      <c r="D633" s="12" t="s">
        <v>736</v>
      </c>
      <c r="E633" s="15" t="s">
        <v>10</v>
      </c>
      <c r="F633" s="16">
        <v>0</v>
      </c>
      <c r="G633" s="16">
        <v>55000</v>
      </c>
      <c r="H633" s="16">
        <v>55903.63</v>
      </c>
    </row>
    <row r="634" spans="1:8" x14ac:dyDescent="0.15">
      <c r="A634" s="1">
        <f t="shared" si="9"/>
        <v>41821</v>
      </c>
      <c r="B634" s="17">
        <v>41839</v>
      </c>
      <c r="C634" s="18" t="s">
        <v>139</v>
      </c>
      <c r="D634" s="39" t="s">
        <v>737</v>
      </c>
      <c r="E634" s="10" t="s">
        <v>738</v>
      </c>
      <c r="F634" s="10">
        <v>846</v>
      </c>
      <c r="H634" s="10">
        <v>881443.24</v>
      </c>
    </row>
    <row r="635" spans="1:8" x14ac:dyDescent="0.15">
      <c r="A635" s="1">
        <f t="shared" si="9"/>
        <v>41821</v>
      </c>
      <c r="B635" s="17">
        <v>41839</v>
      </c>
      <c r="C635" s="18" t="s">
        <v>139</v>
      </c>
      <c r="D635" s="39" t="s">
        <v>739</v>
      </c>
      <c r="E635" s="10" t="s">
        <v>740</v>
      </c>
      <c r="F635" s="10">
        <v>115</v>
      </c>
      <c r="H635" s="10">
        <v>881328.24</v>
      </c>
    </row>
    <row r="636" spans="1:8" x14ac:dyDescent="0.15">
      <c r="A636" s="1">
        <f t="shared" si="9"/>
        <v>41821</v>
      </c>
      <c r="B636" s="17">
        <v>41839</v>
      </c>
      <c r="C636" s="18" t="s">
        <v>139</v>
      </c>
      <c r="D636" s="39" t="s">
        <v>739</v>
      </c>
      <c r="E636" s="10" t="s">
        <v>741</v>
      </c>
      <c r="F636" s="10">
        <v>195</v>
      </c>
      <c r="H636" s="10">
        <v>881133.24</v>
      </c>
    </row>
    <row r="637" spans="1:8" x14ac:dyDescent="0.15">
      <c r="A637" s="1">
        <f t="shared" si="9"/>
        <v>41821</v>
      </c>
      <c r="B637" s="17">
        <v>41839</v>
      </c>
      <c r="C637" s="18" t="s">
        <v>139</v>
      </c>
      <c r="D637" s="39" t="s">
        <v>724</v>
      </c>
      <c r="E637" s="10" t="s">
        <v>742</v>
      </c>
      <c r="F637" s="10">
        <v>400</v>
      </c>
      <c r="H637" s="10">
        <v>880733.24</v>
      </c>
    </row>
    <row r="638" spans="1:8" x14ac:dyDescent="0.15">
      <c r="A638" s="1">
        <f t="shared" si="9"/>
        <v>41821</v>
      </c>
      <c r="B638" s="17">
        <v>41839</v>
      </c>
      <c r="C638" s="18" t="s">
        <v>139</v>
      </c>
      <c r="D638" s="39" t="s">
        <v>724</v>
      </c>
      <c r="E638" s="10" t="s">
        <v>743</v>
      </c>
      <c r="F638" s="10">
        <v>300</v>
      </c>
      <c r="H638" s="10">
        <v>880433.24</v>
      </c>
    </row>
    <row r="639" spans="1:8" x14ac:dyDescent="0.15">
      <c r="A639" s="1">
        <f t="shared" si="9"/>
        <v>41821</v>
      </c>
      <c r="B639" s="17">
        <v>41839</v>
      </c>
      <c r="C639" s="18" t="s">
        <v>139</v>
      </c>
      <c r="D639" s="39" t="s">
        <v>637</v>
      </c>
      <c r="E639" s="10" t="s">
        <v>744</v>
      </c>
      <c r="F639" s="10">
        <v>152</v>
      </c>
      <c r="H639" s="10">
        <v>880281.24</v>
      </c>
    </row>
    <row r="640" spans="1:8" x14ac:dyDescent="0.15">
      <c r="A640" s="1">
        <f t="shared" si="9"/>
        <v>41821</v>
      </c>
      <c r="B640" s="17">
        <v>41841</v>
      </c>
      <c r="C640" s="18" t="s">
        <v>139</v>
      </c>
      <c r="D640" s="39" t="s">
        <v>745</v>
      </c>
      <c r="E640" s="10" t="s">
        <v>746</v>
      </c>
      <c r="G640" s="10">
        <v>70199</v>
      </c>
      <c r="H640" s="10">
        <v>950480.24</v>
      </c>
    </row>
    <row r="641" spans="1:8" x14ac:dyDescent="0.15">
      <c r="A641" s="1">
        <f t="shared" si="9"/>
        <v>41821</v>
      </c>
      <c r="B641" s="14">
        <v>41848</v>
      </c>
      <c r="C641" s="10" t="s">
        <v>8</v>
      </c>
      <c r="D641" s="12" t="s">
        <v>747</v>
      </c>
      <c r="E641" s="15" t="s">
        <v>10</v>
      </c>
      <c r="F641" s="16">
        <v>0</v>
      </c>
      <c r="G641" s="16">
        <v>280</v>
      </c>
      <c r="H641" s="16">
        <v>56183.63</v>
      </c>
    </row>
    <row r="642" spans="1:8" x14ac:dyDescent="0.15">
      <c r="A642" s="1">
        <f t="shared" ref="A642:A705" si="10">DATE(YEAR(B642),MONTH(B642),1)</f>
        <v>41821</v>
      </c>
      <c r="B642" s="14">
        <v>41850</v>
      </c>
      <c r="C642" s="10" t="s">
        <v>8</v>
      </c>
      <c r="D642" s="12" t="s">
        <v>748</v>
      </c>
      <c r="E642" s="15" t="s">
        <v>10</v>
      </c>
      <c r="F642" s="16">
        <v>0</v>
      </c>
      <c r="G642" s="16">
        <v>208</v>
      </c>
      <c r="H642" s="16">
        <v>56391.63</v>
      </c>
    </row>
    <row r="643" spans="1:8" x14ac:dyDescent="0.15">
      <c r="A643" s="1">
        <f t="shared" si="10"/>
        <v>41821</v>
      </c>
      <c r="B643" s="14">
        <v>41851</v>
      </c>
      <c r="C643" s="10" t="s">
        <v>8</v>
      </c>
      <c r="D643" s="12" t="s">
        <v>749</v>
      </c>
      <c r="E643" s="15" t="s">
        <v>10</v>
      </c>
      <c r="F643" s="16">
        <v>0</v>
      </c>
      <c r="G643" s="16">
        <v>180</v>
      </c>
      <c r="H643" s="16">
        <v>56571.63</v>
      </c>
    </row>
    <row r="644" spans="1:8" x14ac:dyDescent="0.15">
      <c r="A644" s="1">
        <f t="shared" si="10"/>
        <v>41852</v>
      </c>
      <c r="B644" s="17">
        <v>41856</v>
      </c>
      <c r="C644" s="18" t="s">
        <v>139</v>
      </c>
      <c r="D644" s="39" t="s">
        <v>637</v>
      </c>
      <c r="E644" s="10" t="s">
        <v>750</v>
      </c>
      <c r="F644" s="10">
        <v>100</v>
      </c>
      <c r="H644" s="10">
        <v>950380.24</v>
      </c>
    </row>
    <row r="645" spans="1:8" x14ac:dyDescent="0.15">
      <c r="A645" s="1">
        <f t="shared" si="10"/>
        <v>41852</v>
      </c>
      <c r="B645" s="17">
        <v>41856</v>
      </c>
      <c r="C645" s="18" t="s">
        <v>139</v>
      </c>
      <c r="D645" s="39" t="s">
        <v>751</v>
      </c>
      <c r="E645" s="10" t="s">
        <v>752</v>
      </c>
      <c r="F645" s="10">
        <v>471</v>
      </c>
      <c r="H645" s="10">
        <v>949909.24</v>
      </c>
    </row>
    <row r="646" spans="1:8" x14ac:dyDescent="0.15">
      <c r="A646" s="1">
        <f t="shared" si="10"/>
        <v>41852</v>
      </c>
      <c r="B646" s="14">
        <v>41858</v>
      </c>
      <c r="C646" s="10" t="s">
        <v>8</v>
      </c>
      <c r="D646" s="12" t="s">
        <v>753</v>
      </c>
      <c r="E646" s="15" t="s">
        <v>10</v>
      </c>
      <c r="F646" s="16">
        <v>0</v>
      </c>
      <c r="G646" s="16">
        <v>150</v>
      </c>
      <c r="H646" s="16">
        <v>56721.63</v>
      </c>
    </row>
    <row r="647" spans="1:8" x14ac:dyDescent="0.15">
      <c r="A647" s="1">
        <f t="shared" si="10"/>
        <v>41852</v>
      </c>
      <c r="B647" s="17">
        <v>41859</v>
      </c>
      <c r="C647" s="18" t="s">
        <v>139</v>
      </c>
      <c r="D647" s="39" t="s">
        <v>754</v>
      </c>
      <c r="E647" s="10" t="s">
        <v>175</v>
      </c>
      <c r="F647" s="10">
        <v>16.850000000000001</v>
      </c>
      <c r="H647" s="10">
        <v>949892.39</v>
      </c>
    </row>
    <row r="648" spans="1:8" x14ac:dyDescent="0.15">
      <c r="A648" s="1">
        <f t="shared" si="10"/>
        <v>41852</v>
      </c>
      <c r="B648" s="14">
        <v>41862</v>
      </c>
      <c r="C648" s="10" t="s">
        <v>8</v>
      </c>
      <c r="D648" s="12" t="s">
        <v>755</v>
      </c>
      <c r="E648" s="15" t="s">
        <v>10</v>
      </c>
      <c r="F648" s="16">
        <v>42172</v>
      </c>
      <c r="G648" s="16">
        <v>0</v>
      </c>
      <c r="H648" s="16">
        <v>14549.63</v>
      </c>
    </row>
    <row r="649" spans="1:8" x14ac:dyDescent="0.15">
      <c r="A649" s="1">
        <f t="shared" si="10"/>
        <v>41852</v>
      </c>
      <c r="B649" s="17">
        <v>41863</v>
      </c>
      <c r="C649" s="18" t="s">
        <v>139</v>
      </c>
      <c r="D649" s="39" t="s">
        <v>651</v>
      </c>
      <c r="E649" s="10" t="s">
        <v>756</v>
      </c>
      <c r="F649" s="10">
        <v>400</v>
      </c>
      <c r="H649" s="10">
        <v>949492.39</v>
      </c>
    </row>
    <row r="650" spans="1:8" x14ac:dyDescent="0.15">
      <c r="A650" s="1">
        <f t="shared" si="10"/>
        <v>41852</v>
      </c>
      <c r="B650" s="17">
        <v>41866</v>
      </c>
      <c r="C650" s="18" t="s">
        <v>139</v>
      </c>
      <c r="D650" s="39" t="s">
        <v>570</v>
      </c>
      <c r="E650" s="10" t="s">
        <v>757</v>
      </c>
      <c r="F650" s="10">
        <v>102</v>
      </c>
      <c r="H650" s="10">
        <v>949390.39</v>
      </c>
    </row>
    <row r="651" spans="1:8" x14ac:dyDescent="0.15">
      <c r="A651" s="1">
        <f t="shared" si="10"/>
        <v>41852</v>
      </c>
      <c r="B651" s="14">
        <v>41867</v>
      </c>
      <c r="C651" s="10" t="s">
        <v>8</v>
      </c>
      <c r="D651" s="12" t="s">
        <v>758</v>
      </c>
      <c r="E651" s="15" t="s">
        <v>10</v>
      </c>
      <c r="F651" s="16">
        <v>0</v>
      </c>
      <c r="G651" s="16">
        <v>150</v>
      </c>
      <c r="H651" s="16">
        <v>14699.63</v>
      </c>
    </row>
    <row r="652" spans="1:8" x14ac:dyDescent="0.15">
      <c r="A652" s="1">
        <f t="shared" si="10"/>
        <v>41852</v>
      </c>
      <c r="B652" s="17">
        <v>41870</v>
      </c>
      <c r="C652" s="18" t="s">
        <v>139</v>
      </c>
      <c r="D652" s="39" t="s">
        <v>651</v>
      </c>
      <c r="E652" s="10" t="s">
        <v>759</v>
      </c>
      <c r="F652" s="10">
        <v>800</v>
      </c>
      <c r="H652" s="10">
        <v>948590.39</v>
      </c>
    </row>
    <row r="653" spans="1:8" x14ac:dyDescent="0.15">
      <c r="A653" s="1">
        <f t="shared" si="10"/>
        <v>41852</v>
      </c>
      <c r="B653" s="14">
        <v>41871</v>
      </c>
      <c r="C653" s="10" t="s">
        <v>8</v>
      </c>
      <c r="D653" s="12" t="s">
        <v>760</v>
      </c>
      <c r="E653" s="15" t="s">
        <v>10</v>
      </c>
      <c r="F653" s="16">
        <v>12000</v>
      </c>
      <c r="G653" s="16">
        <v>0</v>
      </c>
      <c r="H653" s="16">
        <v>2699.63</v>
      </c>
    </row>
    <row r="654" spans="1:8" x14ac:dyDescent="0.15">
      <c r="A654" s="1">
        <f t="shared" si="10"/>
        <v>41852</v>
      </c>
      <c r="B654" s="17">
        <v>41872</v>
      </c>
      <c r="C654" s="18" t="s">
        <v>139</v>
      </c>
      <c r="D654" s="39" t="s">
        <v>761</v>
      </c>
      <c r="E654" s="10" t="s">
        <v>762</v>
      </c>
      <c r="G654" s="10">
        <v>57465</v>
      </c>
      <c r="H654" s="10">
        <v>1006055.39</v>
      </c>
    </row>
    <row r="655" spans="1:8" x14ac:dyDescent="0.15">
      <c r="A655" s="1">
        <f t="shared" si="10"/>
        <v>41852</v>
      </c>
      <c r="B655" s="14">
        <v>41872</v>
      </c>
      <c r="C655" s="10" t="s">
        <v>8</v>
      </c>
      <c r="D655" s="12" t="s">
        <v>763</v>
      </c>
      <c r="E655" s="15" t="s">
        <v>10</v>
      </c>
      <c r="F655" s="16">
        <v>0</v>
      </c>
      <c r="G655" s="16">
        <v>300</v>
      </c>
      <c r="H655" s="16">
        <v>2999.63</v>
      </c>
    </row>
    <row r="656" spans="1:8" x14ac:dyDescent="0.15">
      <c r="A656" s="1">
        <f t="shared" si="10"/>
        <v>41852</v>
      </c>
      <c r="B656" s="17">
        <v>41877</v>
      </c>
      <c r="C656" s="18" t="s">
        <v>139</v>
      </c>
      <c r="D656" s="39" t="s">
        <v>651</v>
      </c>
      <c r="E656" s="10" t="s">
        <v>764</v>
      </c>
      <c r="F656" s="10">
        <v>400</v>
      </c>
      <c r="H656" s="10">
        <v>1005655.39</v>
      </c>
    </row>
    <row r="657" spans="1:8" x14ac:dyDescent="0.15">
      <c r="A657" s="1">
        <f t="shared" si="10"/>
        <v>41852</v>
      </c>
      <c r="B657" s="14">
        <v>41878</v>
      </c>
      <c r="C657" s="10" t="s">
        <v>8</v>
      </c>
      <c r="D657" s="12" t="s">
        <v>765</v>
      </c>
      <c r="E657" s="15" t="s">
        <v>10</v>
      </c>
      <c r="F657" s="16">
        <v>0</v>
      </c>
      <c r="G657" s="16">
        <v>40000</v>
      </c>
      <c r="H657" s="16">
        <v>42999.63</v>
      </c>
    </row>
    <row r="658" spans="1:8" x14ac:dyDescent="0.15">
      <c r="A658" s="1">
        <f t="shared" si="10"/>
        <v>41852</v>
      </c>
      <c r="B658" s="14">
        <v>41881</v>
      </c>
      <c r="C658" s="10" t="s">
        <v>8</v>
      </c>
      <c r="D658" s="12" t="s">
        <v>766</v>
      </c>
      <c r="E658" s="15" t="s">
        <v>10</v>
      </c>
      <c r="F658" s="16">
        <v>0</v>
      </c>
      <c r="G658" s="16">
        <v>437.5</v>
      </c>
      <c r="H658" s="16">
        <v>43437.13</v>
      </c>
    </row>
    <row r="659" spans="1:8" x14ac:dyDescent="0.15">
      <c r="A659" s="1">
        <f t="shared" si="10"/>
        <v>41852</v>
      </c>
      <c r="B659" s="17">
        <v>41882</v>
      </c>
      <c r="C659" s="18" t="s">
        <v>139</v>
      </c>
      <c r="D659" s="39" t="s">
        <v>612</v>
      </c>
      <c r="E659" s="10" t="s">
        <v>767</v>
      </c>
      <c r="F659" s="10">
        <v>2176</v>
      </c>
      <c r="H659" s="10">
        <v>1003479.39</v>
      </c>
    </row>
    <row r="660" spans="1:8" x14ac:dyDescent="0.15">
      <c r="A660" s="1">
        <f t="shared" si="10"/>
        <v>41883</v>
      </c>
      <c r="B660" s="17">
        <v>41889</v>
      </c>
      <c r="C660" s="18" t="s">
        <v>139</v>
      </c>
      <c r="D660" s="39" t="s">
        <v>768</v>
      </c>
      <c r="E660" s="10" t="s">
        <v>769</v>
      </c>
      <c r="F660" s="10">
        <v>2699</v>
      </c>
      <c r="H660" s="10">
        <v>1000780.39</v>
      </c>
    </row>
    <row r="661" spans="1:8" x14ac:dyDescent="0.15">
      <c r="A661" s="1">
        <f t="shared" si="10"/>
        <v>41883</v>
      </c>
      <c r="B661" s="17">
        <v>41890</v>
      </c>
      <c r="C661" s="18" t="s">
        <v>139</v>
      </c>
      <c r="D661" s="39" t="s">
        <v>770</v>
      </c>
      <c r="E661" s="10" t="s">
        <v>175</v>
      </c>
      <c r="G661" s="10">
        <v>2175.64</v>
      </c>
      <c r="H661" s="10">
        <v>1002956.03</v>
      </c>
    </row>
    <row r="662" spans="1:8" x14ac:dyDescent="0.15">
      <c r="A662" s="1">
        <f t="shared" si="10"/>
        <v>41883</v>
      </c>
      <c r="B662" s="17">
        <v>41892</v>
      </c>
      <c r="C662" s="18" t="s">
        <v>139</v>
      </c>
      <c r="D662" s="39" t="s">
        <v>570</v>
      </c>
      <c r="E662" s="10" t="s">
        <v>771</v>
      </c>
      <c r="F662" s="10">
        <v>147</v>
      </c>
      <c r="H662" s="10">
        <v>1002809.03</v>
      </c>
    </row>
    <row r="663" spans="1:8" x14ac:dyDescent="0.15">
      <c r="A663" s="1">
        <f t="shared" si="10"/>
        <v>41883</v>
      </c>
      <c r="B663" s="14">
        <v>41892</v>
      </c>
      <c r="C663" s="10" t="s">
        <v>8</v>
      </c>
      <c r="D663" s="12" t="s">
        <v>772</v>
      </c>
      <c r="E663" s="15" t="s">
        <v>10</v>
      </c>
      <c r="F663" s="16">
        <v>42172</v>
      </c>
      <c r="G663" s="16">
        <v>0</v>
      </c>
      <c r="H663" s="16">
        <v>1265.1300000000001</v>
      </c>
    </row>
    <row r="664" spans="1:8" x14ac:dyDescent="0.15">
      <c r="A664" s="1">
        <f t="shared" si="10"/>
        <v>41883</v>
      </c>
      <c r="B664" s="17">
        <v>41894</v>
      </c>
      <c r="C664" s="18" t="s">
        <v>139</v>
      </c>
      <c r="D664" s="39" t="s">
        <v>651</v>
      </c>
      <c r="E664" s="10" t="s">
        <v>773</v>
      </c>
      <c r="F664" s="10">
        <v>900</v>
      </c>
      <c r="H664" s="10">
        <v>1001909.03</v>
      </c>
    </row>
    <row r="665" spans="1:8" x14ac:dyDescent="0.15">
      <c r="A665" s="1">
        <f t="shared" si="10"/>
        <v>41883</v>
      </c>
      <c r="B665" s="17">
        <v>41895</v>
      </c>
      <c r="C665" s="18" t="s">
        <v>139</v>
      </c>
      <c r="D665" s="39" t="s">
        <v>774</v>
      </c>
      <c r="E665" s="10" t="s">
        <v>775</v>
      </c>
      <c r="F665" s="10">
        <v>700</v>
      </c>
      <c r="H665" s="10">
        <v>1001209.03</v>
      </c>
    </row>
    <row r="666" spans="1:8" x14ac:dyDescent="0.15">
      <c r="A666" s="1">
        <f t="shared" si="10"/>
        <v>41883</v>
      </c>
      <c r="B666" s="17">
        <v>41897</v>
      </c>
      <c r="C666" s="18" t="s">
        <v>139</v>
      </c>
      <c r="D666" s="39" t="s">
        <v>570</v>
      </c>
      <c r="E666" s="10" t="s">
        <v>776</v>
      </c>
      <c r="F666" s="10">
        <v>200</v>
      </c>
      <c r="H666" s="10">
        <v>1001009.03</v>
      </c>
    </row>
    <row r="667" spans="1:8" x14ac:dyDescent="0.15">
      <c r="A667" s="1">
        <f t="shared" si="10"/>
        <v>41883</v>
      </c>
      <c r="B667" s="14">
        <v>41897</v>
      </c>
      <c r="C667" s="10" t="s">
        <v>8</v>
      </c>
      <c r="D667" s="12" t="s">
        <v>777</v>
      </c>
      <c r="E667" s="15" t="s">
        <v>10</v>
      </c>
      <c r="F667" s="16">
        <v>0</v>
      </c>
      <c r="G667" s="16">
        <v>90</v>
      </c>
      <c r="H667" s="16">
        <v>1355.13</v>
      </c>
    </row>
    <row r="668" spans="1:8" x14ac:dyDescent="0.15">
      <c r="A668" s="1">
        <f t="shared" si="10"/>
        <v>41883</v>
      </c>
      <c r="B668" s="17">
        <v>41898</v>
      </c>
      <c r="C668" s="18" t="s">
        <v>139</v>
      </c>
      <c r="D668" s="39" t="s">
        <v>651</v>
      </c>
      <c r="E668" s="10" t="s">
        <v>778</v>
      </c>
      <c r="F668" s="10">
        <v>400</v>
      </c>
      <c r="H668" s="10">
        <v>1000609.03</v>
      </c>
    </row>
    <row r="669" spans="1:8" x14ac:dyDescent="0.15">
      <c r="A669" s="1">
        <f t="shared" si="10"/>
        <v>41883</v>
      </c>
      <c r="B669" s="14">
        <v>41900</v>
      </c>
      <c r="C669" s="10" t="s">
        <v>8</v>
      </c>
      <c r="D669" s="12" t="s">
        <v>779</v>
      </c>
      <c r="E669" s="15" t="s">
        <v>10</v>
      </c>
      <c r="F669" s="16">
        <v>0</v>
      </c>
      <c r="G669" s="16">
        <v>46000</v>
      </c>
      <c r="H669" s="16">
        <v>47355.13</v>
      </c>
    </row>
    <row r="670" spans="1:8" x14ac:dyDescent="0.15">
      <c r="A670" s="1">
        <f t="shared" si="10"/>
        <v>41883</v>
      </c>
      <c r="B670" s="14">
        <v>41900</v>
      </c>
      <c r="C670" s="10" t="s">
        <v>8</v>
      </c>
      <c r="D670" s="12" t="s">
        <v>780</v>
      </c>
      <c r="E670" s="15" t="s">
        <v>10</v>
      </c>
      <c r="F670" s="16">
        <v>46000</v>
      </c>
      <c r="G670" s="16">
        <v>0</v>
      </c>
      <c r="H670" s="16">
        <v>1355.13</v>
      </c>
    </row>
    <row r="671" spans="1:8" x14ac:dyDescent="0.15">
      <c r="A671" s="1">
        <f t="shared" si="10"/>
        <v>41883</v>
      </c>
      <c r="B671" s="14">
        <v>41900</v>
      </c>
      <c r="C671" s="10" t="s">
        <v>8</v>
      </c>
      <c r="D671" s="12" t="s">
        <v>781</v>
      </c>
      <c r="E671" s="15" t="s">
        <v>10</v>
      </c>
      <c r="F671" s="16">
        <v>112.36</v>
      </c>
      <c r="G671" s="16">
        <v>0</v>
      </c>
      <c r="H671" s="16">
        <v>1242.77</v>
      </c>
    </row>
    <row r="672" spans="1:8" x14ac:dyDescent="0.15">
      <c r="A672" s="1">
        <f t="shared" si="10"/>
        <v>41883</v>
      </c>
      <c r="B672" s="17">
        <v>41901</v>
      </c>
      <c r="C672" s="18" t="s">
        <v>139</v>
      </c>
      <c r="D672" s="39" t="s">
        <v>782</v>
      </c>
      <c r="E672" s="10" t="s">
        <v>783</v>
      </c>
      <c r="G672" s="10">
        <v>57465</v>
      </c>
      <c r="H672" s="10">
        <v>1058074.03</v>
      </c>
    </row>
    <row r="673" spans="1:8" x14ac:dyDescent="0.15">
      <c r="A673" s="1">
        <f t="shared" si="10"/>
        <v>41883</v>
      </c>
      <c r="B673" s="14">
        <v>41908</v>
      </c>
      <c r="C673" s="10" t="s">
        <v>8</v>
      </c>
      <c r="D673" s="12" t="s">
        <v>784</v>
      </c>
      <c r="E673" s="15" t="s">
        <v>10</v>
      </c>
      <c r="F673" s="16">
        <v>0</v>
      </c>
      <c r="G673" s="16">
        <v>300</v>
      </c>
      <c r="H673" s="16">
        <v>1542.77</v>
      </c>
    </row>
    <row r="674" spans="1:8" x14ac:dyDescent="0.15">
      <c r="A674" s="1">
        <f t="shared" si="10"/>
        <v>41883</v>
      </c>
      <c r="B674" s="14">
        <v>41908</v>
      </c>
      <c r="C674" s="10" t="s">
        <v>8</v>
      </c>
      <c r="D674" s="12" t="s">
        <v>785</v>
      </c>
      <c r="E674" s="15" t="s">
        <v>10</v>
      </c>
      <c r="F674" s="16">
        <v>0</v>
      </c>
      <c r="G674" s="16">
        <v>160</v>
      </c>
      <c r="H674" s="16">
        <v>1702.77</v>
      </c>
    </row>
    <row r="675" spans="1:8" x14ac:dyDescent="0.15">
      <c r="A675" s="1">
        <f t="shared" si="10"/>
        <v>41883</v>
      </c>
      <c r="B675" s="14">
        <v>41911</v>
      </c>
      <c r="C675" s="10" t="s">
        <v>8</v>
      </c>
      <c r="D675" s="12" t="s">
        <v>786</v>
      </c>
      <c r="E675" s="15" t="s">
        <v>10</v>
      </c>
      <c r="F675" s="16">
        <v>0</v>
      </c>
      <c r="G675" s="16">
        <v>120</v>
      </c>
      <c r="H675" s="16">
        <v>1822.77</v>
      </c>
    </row>
    <row r="676" spans="1:8" x14ac:dyDescent="0.15">
      <c r="A676" s="1">
        <f t="shared" si="10"/>
        <v>41883</v>
      </c>
      <c r="B676" s="14">
        <v>41912</v>
      </c>
      <c r="C676" s="10" t="s">
        <v>8</v>
      </c>
      <c r="D676" s="12" t="s">
        <v>787</v>
      </c>
      <c r="E676" s="15" t="s">
        <v>10</v>
      </c>
      <c r="F676" s="16">
        <v>0</v>
      </c>
      <c r="G676" s="16">
        <v>160</v>
      </c>
      <c r="H676" s="16">
        <v>1982.77</v>
      </c>
    </row>
    <row r="677" spans="1:8" x14ac:dyDescent="0.15">
      <c r="A677" s="1">
        <f t="shared" si="10"/>
        <v>41913</v>
      </c>
      <c r="B677" s="17">
        <v>41913</v>
      </c>
      <c r="C677" s="18" t="s">
        <v>139</v>
      </c>
      <c r="D677" s="39" t="s">
        <v>566</v>
      </c>
      <c r="E677" s="10" t="s">
        <v>175</v>
      </c>
      <c r="G677" s="10">
        <v>17681</v>
      </c>
      <c r="H677" s="10">
        <v>1075755.03</v>
      </c>
    </row>
    <row r="678" spans="1:8" x14ac:dyDescent="0.15">
      <c r="A678" s="1">
        <f t="shared" si="10"/>
        <v>41913</v>
      </c>
      <c r="B678" s="17">
        <v>41913</v>
      </c>
      <c r="C678" s="18" t="s">
        <v>139</v>
      </c>
      <c r="D678" s="39" t="s">
        <v>651</v>
      </c>
      <c r="E678" s="10" t="s">
        <v>788</v>
      </c>
      <c r="F678" s="10">
        <v>500</v>
      </c>
      <c r="H678" s="10">
        <v>1075255.03</v>
      </c>
    </row>
    <row r="679" spans="1:8" x14ac:dyDescent="0.15">
      <c r="A679" s="1">
        <f t="shared" si="10"/>
        <v>41913</v>
      </c>
      <c r="B679" s="17">
        <v>41920</v>
      </c>
      <c r="C679" s="18" t="s">
        <v>139</v>
      </c>
      <c r="D679" s="39" t="s">
        <v>789</v>
      </c>
      <c r="E679" s="10" t="s">
        <v>790</v>
      </c>
      <c r="F679" s="10">
        <v>100172.47</v>
      </c>
      <c r="H679" s="10">
        <v>975082.56</v>
      </c>
    </row>
    <row r="680" spans="1:8" x14ac:dyDescent="0.15">
      <c r="A680" s="1">
        <f t="shared" si="10"/>
        <v>41913</v>
      </c>
      <c r="B680" s="14">
        <v>41922</v>
      </c>
      <c r="C680" s="10" t="s">
        <v>8</v>
      </c>
      <c r="D680" s="12" t="s">
        <v>791</v>
      </c>
      <c r="E680" s="15" t="s">
        <v>10</v>
      </c>
      <c r="F680" s="16">
        <v>393.26</v>
      </c>
      <c r="G680" s="16">
        <v>0</v>
      </c>
      <c r="H680" s="16">
        <v>1589.51</v>
      </c>
    </row>
    <row r="681" spans="1:8" x14ac:dyDescent="0.15">
      <c r="A681" s="1">
        <f t="shared" si="10"/>
        <v>41913</v>
      </c>
      <c r="B681" s="14">
        <v>41932</v>
      </c>
      <c r="C681" s="10" t="s">
        <v>8</v>
      </c>
      <c r="D681" s="12" t="s">
        <v>792</v>
      </c>
      <c r="E681" s="15" t="s">
        <v>10</v>
      </c>
      <c r="F681" s="16">
        <v>393.26</v>
      </c>
      <c r="G681" s="16">
        <v>0</v>
      </c>
      <c r="H681" s="16">
        <v>1196.25</v>
      </c>
    </row>
    <row r="682" spans="1:8" x14ac:dyDescent="0.15">
      <c r="A682" s="1">
        <f t="shared" si="10"/>
        <v>41913</v>
      </c>
      <c r="B682" s="17">
        <v>41933</v>
      </c>
      <c r="C682" s="18" t="s">
        <v>139</v>
      </c>
      <c r="D682" s="39" t="s">
        <v>793</v>
      </c>
      <c r="E682" s="10" t="s">
        <v>794</v>
      </c>
      <c r="F682" s="10">
        <v>700</v>
      </c>
      <c r="H682" s="10">
        <v>974382.56</v>
      </c>
    </row>
    <row r="683" spans="1:8" x14ac:dyDescent="0.15">
      <c r="A683" s="1">
        <f t="shared" si="10"/>
        <v>41913</v>
      </c>
      <c r="B683" s="17">
        <v>41933</v>
      </c>
      <c r="C683" s="18" t="s">
        <v>139</v>
      </c>
      <c r="D683" s="39" t="s">
        <v>795</v>
      </c>
      <c r="E683" s="10" t="s">
        <v>796</v>
      </c>
      <c r="F683" s="10">
        <v>328</v>
      </c>
      <c r="H683" s="10">
        <v>974054.56</v>
      </c>
    </row>
    <row r="684" spans="1:8" x14ac:dyDescent="0.15">
      <c r="A684" s="1">
        <f t="shared" si="10"/>
        <v>41913</v>
      </c>
      <c r="B684" s="17">
        <v>41933</v>
      </c>
      <c r="C684" s="18" t="s">
        <v>139</v>
      </c>
      <c r="D684" s="39" t="s">
        <v>797</v>
      </c>
      <c r="E684" s="10" t="s">
        <v>798</v>
      </c>
      <c r="G684" s="10">
        <v>67297</v>
      </c>
      <c r="H684" s="10">
        <v>1041351.56</v>
      </c>
    </row>
    <row r="685" spans="1:8" x14ac:dyDescent="0.15">
      <c r="A685" s="1">
        <f t="shared" si="10"/>
        <v>41913</v>
      </c>
      <c r="B685" s="14">
        <v>41933</v>
      </c>
      <c r="C685" s="10" t="s">
        <v>8</v>
      </c>
      <c r="D685" s="12" t="s">
        <v>799</v>
      </c>
      <c r="E685" s="15" t="s">
        <v>10</v>
      </c>
      <c r="F685" s="16">
        <v>0</v>
      </c>
      <c r="G685" s="16">
        <v>42000</v>
      </c>
      <c r="H685" s="16">
        <v>43196.25</v>
      </c>
    </row>
    <row r="686" spans="1:8" x14ac:dyDescent="0.15">
      <c r="A686" s="1">
        <f t="shared" si="10"/>
        <v>41913</v>
      </c>
      <c r="B686" s="17">
        <v>41938</v>
      </c>
      <c r="C686" s="18" t="s">
        <v>139</v>
      </c>
      <c r="D686" s="39" t="s">
        <v>800</v>
      </c>
      <c r="E686" s="10" t="s">
        <v>175</v>
      </c>
      <c r="F686" s="10">
        <v>16768</v>
      </c>
      <c r="H686" s="10">
        <v>1024583.56</v>
      </c>
    </row>
    <row r="687" spans="1:8" x14ac:dyDescent="0.15">
      <c r="A687" s="1">
        <f t="shared" si="10"/>
        <v>41913</v>
      </c>
      <c r="B687" s="17">
        <v>41941</v>
      </c>
      <c r="C687" s="18" t="s">
        <v>139</v>
      </c>
      <c r="D687" s="39" t="s">
        <v>570</v>
      </c>
      <c r="E687" s="10" t="s">
        <v>801</v>
      </c>
      <c r="F687" s="10">
        <v>147</v>
      </c>
      <c r="H687" s="10">
        <v>1024436.56</v>
      </c>
    </row>
    <row r="688" spans="1:8" x14ac:dyDescent="0.15">
      <c r="A688" s="1">
        <f t="shared" si="10"/>
        <v>41913</v>
      </c>
      <c r="B688" s="14">
        <v>41942</v>
      </c>
      <c r="C688" s="10" t="s">
        <v>8</v>
      </c>
      <c r="D688" s="12" t="s">
        <v>802</v>
      </c>
      <c r="E688" s="15" t="s">
        <v>10</v>
      </c>
      <c r="F688" s="16">
        <v>15</v>
      </c>
      <c r="G688" s="16">
        <v>0</v>
      </c>
      <c r="H688" s="16">
        <v>43181.25</v>
      </c>
    </row>
    <row r="689" spans="1:8" x14ac:dyDescent="0.15">
      <c r="A689" s="1">
        <f t="shared" si="10"/>
        <v>41913</v>
      </c>
      <c r="B689" s="17">
        <v>41943</v>
      </c>
      <c r="C689" s="18" t="s">
        <v>139</v>
      </c>
      <c r="D689" s="39" t="s">
        <v>795</v>
      </c>
      <c r="E689" s="10" t="s">
        <v>803</v>
      </c>
      <c r="F689" s="10">
        <v>174.5</v>
      </c>
      <c r="H689" s="10">
        <v>1024262.06</v>
      </c>
    </row>
    <row r="690" spans="1:8" x14ac:dyDescent="0.15">
      <c r="A690" s="1">
        <f t="shared" si="10"/>
        <v>41944</v>
      </c>
      <c r="B690" s="17">
        <v>41947</v>
      </c>
      <c r="C690" s="18" t="s">
        <v>139</v>
      </c>
      <c r="D690" s="39" t="s">
        <v>804</v>
      </c>
      <c r="E690" s="10" t="s">
        <v>175</v>
      </c>
      <c r="F690" s="10">
        <v>16.850000000000001</v>
      </c>
      <c r="H690" s="10">
        <v>1024245.21</v>
      </c>
    </row>
    <row r="691" spans="1:8" x14ac:dyDescent="0.15">
      <c r="A691" s="1">
        <f t="shared" si="10"/>
        <v>41944</v>
      </c>
      <c r="B691" s="17">
        <v>41948</v>
      </c>
      <c r="C691" s="18" t="s">
        <v>139</v>
      </c>
      <c r="D691" s="39" t="s">
        <v>805</v>
      </c>
      <c r="E691" s="10" t="s">
        <v>806</v>
      </c>
      <c r="F691" s="10">
        <v>400</v>
      </c>
      <c r="H691" s="10">
        <v>1023845.21</v>
      </c>
    </row>
    <row r="692" spans="1:8" x14ac:dyDescent="0.15">
      <c r="A692" s="1">
        <f t="shared" si="10"/>
        <v>41944</v>
      </c>
      <c r="B692" s="17">
        <v>41949</v>
      </c>
      <c r="C692" s="18" t="s">
        <v>139</v>
      </c>
      <c r="D692" s="39" t="s">
        <v>807</v>
      </c>
      <c r="E692" s="10" t="s">
        <v>808</v>
      </c>
      <c r="F692" s="10">
        <v>852</v>
      </c>
      <c r="H692" s="10">
        <v>1022993.21</v>
      </c>
    </row>
    <row r="693" spans="1:8" x14ac:dyDescent="0.15">
      <c r="A693" s="1">
        <f t="shared" si="10"/>
        <v>41944</v>
      </c>
      <c r="B693" s="17">
        <v>41951</v>
      </c>
      <c r="C693" s="18" t="s">
        <v>139</v>
      </c>
      <c r="D693" s="39" t="s">
        <v>809</v>
      </c>
      <c r="E693" s="10" t="s">
        <v>175</v>
      </c>
      <c r="G693" s="10">
        <v>852</v>
      </c>
      <c r="H693" s="10">
        <v>1023845.21</v>
      </c>
    </row>
    <row r="694" spans="1:8" x14ac:dyDescent="0.15">
      <c r="A694" s="1">
        <f t="shared" si="10"/>
        <v>41944</v>
      </c>
      <c r="B694" s="17">
        <v>41953</v>
      </c>
      <c r="C694" s="18" t="s">
        <v>139</v>
      </c>
      <c r="D694" s="39" t="s">
        <v>810</v>
      </c>
      <c r="E694" s="10" t="s">
        <v>811</v>
      </c>
      <c r="F694" s="10">
        <v>3798</v>
      </c>
      <c r="H694" s="10">
        <v>1020047.21</v>
      </c>
    </row>
    <row r="695" spans="1:8" x14ac:dyDescent="0.15">
      <c r="A695" s="1">
        <f t="shared" si="10"/>
        <v>41944</v>
      </c>
      <c r="B695" s="17">
        <v>41954</v>
      </c>
      <c r="C695" s="18" t="s">
        <v>139</v>
      </c>
      <c r="D695" s="39" t="s">
        <v>812</v>
      </c>
      <c r="E695" s="10" t="s">
        <v>813</v>
      </c>
      <c r="F695" s="10">
        <v>2500</v>
      </c>
      <c r="H695" s="10">
        <v>1017547.21</v>
      </c>
    </row>
    <row r="696" spans="1:8" x14ac:dyDescent="0.15">
      <c r="A696" s="1">
        <f t="shared" si="10"/>
        <v>41944</v>
      </c>
      <c r="B696" s="17">
        <v>41954</v>
      </c>
      <c r="C696" s="18" t="s">
        <v>139</v>
      </c>
      <c r="D696" s="39" t="s">
        <v>814</v>
      </c>
      <c r="E696" s="10" t="s">
        <v>815</v>
      </c>
      <c r="F696" s="10">
        <v>25000</v>
      </c>
      <c r="H696" s="10">
        <v>992547.21</v>
      </c>
    </row>
    <row r="697" spans="1:8" x14ac:dyDescent="0.15">
      <c r="A697" s="1">
        <f t="shared" si="10"/>
        <v>41944</v>
      </c>
      <c r="B697" s="14">
        <v>41954</v>
      </c>
      <c r="C697" s="10" t="s">
        <v>8</v>
      </c>
      <c r="D697" s="12" t="s">
        <v>816</v>
      </c>
      <c r="E697" s="15" t="s">
        <v>10</v>
      </c>
      <c r="F697" s="16">
        <v>42172</v>
      </c>
      <c r="G697" s="16">
        <v>0</v>
      </c>
      <c r="H697" s="16">
        <v>1009.25</v>
      </c>
    </row>
    <row r="698" spans="1:8" x14ac:dyDescent="0.15">
      <c r="A698" s="1">
        <f t="shared" si="10"/>
        <v>41944</v>
      </c>
      <c r="B698" s="14">
        <v>41954</v>
      </c>
      <c r="C698" s="10" t="s">
        <v>8</v>
      </c>
      <c r="D698" s="12" t="s">
        <v>817</v>
      </c>
      <c r="E698" s="15" t="s">
        <v>10</v>
      </c>
      <c r="F698" s="16">
        <v>0</v>
      </c>
      <c r="G698" s="16">
        <v>25000</v>
      </c>
      <c r="H698" s="16">
        <v>26009.25</v>
      </c>
    </row>
    <row r="699" spans="1:8" x14ac:dyDescent="0.15">
      <c r="A699" s="1">
        <f t="shared" si="10"/>
        <v>41944</v>
      </c>
      <c r="B699" s="14">
        <v>41955</v>
      </c>
      <c r="C699" s="10" t="s">
        <v>8</v>
      </c>
      <c r="D699" s="12" t="s">
        <v>818</v>
      </c>
      <c r="E699" s="15" t="s">
        <v>819</v>
      </c>
      <c r="F699" s="16">
        <v>22556.27</v>
      </c>
      <c r="G699" s="16">
        <v>0</v>
      </c>
      <c r="H699" s="16">
        <v>3452.98</v>
      </c>
    </row>
    <row r="700" spans="1:8" x14ac:dyDescent="0.15">
      <c r="A700" s="1">
        <f t="shared" si="10"/>
        <v>41944</v>
      </c>
      <c r="B700" s="17">
        <v>41958</v>
      </c>
      <c r="C700" s="18" t="s">
        <v>139</v>
      </c>
      <c r="D700" s="39" t="s">
        <v>820</v>
      </c>
      <c r="E700" s="10" t="s">
        <v>821</v>
      </c>
      <c r="F700" s="10">
        <v>2000</v>
      </c>
      <c r="H700" s="10">
        <v>990547.21</v>
      </c>
    </row>
    <row r="701" spans="1:8" x14ac:dyDescent="0.15">
      <c r="A701" s="1">
        <f t="shared" si="10"/>
        <v>41944</v>
      </c>
      <c r="B701" s="17">
        <v>41960</v>
      </c>
      <c r="C701" s="18" t="s">
        <v>139</v>
      </c>
      <c r="D701" s="39" t="s">
        <v>822</v>
      </c>
      <c r="E701" s="10" t="s">
        <v>175</v>
      </c>
      <c r="F701" s="10">
        <v>5.62</v>
      </c>
      <c r="H701" s="10">
        <v>990541.59</v>
      </c>
    </row>
    <row r="702" spans="1:8" x14ac:dyDescent="0.15">
      <c r="A702" s="1">
        <f t="shared" si="10"/>
        <v>41944</v>
      </c>
      <c r="B702" s="17">
        <v>41964</v>
      </c>
      <c r="C702" s="18" t="s">
        <v>139</v>
      </c>
      <c r="D702" s="39" t="s">
        <v>823</v>
      </c>
      <c r="E702" s="10" t="s">
        <v>824</v>
      </c>
      <c r="G702" s="10">
        <v>57465</v>
      </c>
      <c r="H702" s="10">
        <v>1048006.59</v>
      </c>
    </row>
    <row r="703" spans="1:8" x14ac:dyDescent="0.15">
      <c r="A703" s="1">
        <f t="shared" si="10"/>
        <v>41974</v>
      </c>
      <c r="B703" s="17">
        <v>41975</v>
      </c>
      <c r="C703" s="18" t="s">
        <v>139</v>
      </c>
      <c r="D703" s="39" t="s">
        <v>825</v>
      </c>
      <c r="E703" s="10" t="s">
        <v>826</v>
      </c>
      <c r="F703" s="10">
        <v>20000</v>
      </c>
      <c r="H703" s="10">
        <v>1028006.59</v>
      </c>
    </row>
    <row r="704" spans="1:8" x14ac:dyDescent="0.15">
      <c r="A704" s="1">
        <f t="shared" si="10"/>
        <v>41974</v>
      </c>
      <c r="B704" s="14">
        <v>41975</v>
      </c>
      <c r="C704" s="10" t="s">
        <v>8</v>
      </c>
      <c r="D704" s="12" t="s">
        <v>827</v>
      </c>
      <c r="E704" s="15" t="s">
        <v>10</v>
      </c>
      <c r="F704" s="16">
        <v>0</v>
      </c>
      <c r="G704" s="16">
        <v>20000</v>
      </c>
      <c r="H704" s="16">
        <v>23452.98</v>
      </c>
    </row>
    <row r="705" spans="1:8" x14ac:dyDescent="0.15">
      <c r="A705" s="1">
        <f t="shared" si="10"/>
        <v>41974</v>
      </c>
      <c r="B705" s="14">
        <v>41975</v>
      </c>
      <c r="C705" s="10" t="s">
        <v>8</v>
      </c>
      <c r="D705" s="12" t="s">
        <v>828</v>
      </c>
      <c r="E705" s="15" t="s">
        <v>10</v>
      </c>
      <c r="F705" s="16">
        <v>20000</v>
      </c>
      <c r="G705" s="16">
        <v>0</v>
      </c>
      <c r="H705" s="16">
        <v>3452.98</v>
      </c>
    </row>
    <row r="706" spans="1:8" x14ac:dyDescent="0.15">
      <c r="A706" s="1">
        <f t="shared" ref="A706:A769" si="11">DATE(YEAR(B706),MONTH(B706),1)</f>
        <v>41974</v>
      </c>
      <c r="B706" s="17">
        <v>41978</v>
      </c>
      <c r="C706" s="18" t="s">
        <v>139</v>
      </c>
      <c r="D706" s="39" t="s">
        <v>570</v>
      </c>
      <c r="E706" s="10" t="s">
        <v>829</v>
      </c>
      <c r="F706" s="10">
        <v>155</v>
      </c>
      <c r="H706" s="10">
        <v>1027851.59</v>
      </c>
    </row>
    <row r="707" spans="1:8" x14ac:dyDescent="0.15">
      <c r="A707" s="1">
        <f t="shared" si="11"/>
        <v>41974</v>
      </c>
      <c r="B707" s="17">
        <v>41983</v>
      </c>
      <c r="C707" s="18" t="s">
        <v>139</v>
      </c>
      <c r="D707" s="39" t="s">
        <v>830</v>
      </c>
      <c r="E707" s="10" t="s">
        <v>175</v>
      </c>
      <c r="F707" s="10">
        <v>5.62</v>
      </c>
      <c r="H707" s="10">
        <v>1027845.97</v>
      </c>
    </row>
    <row r="708" spans="1:8" x14ac:dyDescent="0.15">
      <c r="A708" s="1">
        <f t="shared" si="11"/>
        <v>41974</v>
      </c>
      <c r="B708" s="14">
        <v>41983</v>
      </c>
      <c r="C708" s="10" t="s">
        <v>8</v>
      </c>
      <c r="D708" s="12" t="s">
        <v>831</v>
      </c>
      <c r="E708" s="15" t="s">
        <v>10</v>
      </c>
      <c r="F708" s="16">
        <v>393.26</v>
      </c>
      <c r="G708" s="16">
        <v>0</v>
      </c>
      <c r="H708" s="16">
        <v>3059.72</v>
      </c>
    </row>
    <row r="709" spans="1:8" x14ac:dyDescent="0.15">
      <c r="A709" s="1">
        <f t="shared" si="11"/>
        <v>41974</v>
      </c>
      <c r="B709" s="14">
        <v>41984</v>
      </c>
      <c r="C709" s="10" t="s">
        <v>8</v>
      </c>
      <c r="D709" s="12" t="s">
        <v>832</v>
      </c>
      <c r="E709" s="15" t="s">
        <v>10</v>
      </c>
      <c r="F709" s="16">
        <v>0</v>
      </c>
      <c r="G709" s="16">
        <v>42000</v>
      </c>
      <c r="H709" s="16">
        <v>45059.72</v>
      </c>
    </row>
    <row r="710" spans="1:8" x14ac:dyDescent="0.15">
      <c r="A710" s="1">
        <f t="shared" si="11"/>
        <v>41974</v>
      </c>
      <c r="B710" s="14">
        <v>41988</v>
      </c>
      <c r="C710" s="10" t="s">
        <v>8</v>
      </c>
      <c r="D710" s="12" t="s">
        <v>833</v>
      </c>
      <c r="E710" s="15" t="s">
        <v>10</v>
      </c>
      <c r="F710" s="16">
        <v>15</v>
      </c>
      <c r="G710" s="16">
        <v>0</v>
      </c>
      <c r="H710" s="16">
        <v>45044.72</v>
      </c>
    </row>
    <row r="711" spans="1:8" x14ac:dyDescent="0.15">
      <c r="A711" s="1">
        <f t="shared" si="11"/>
        <v>41974</v>
      </c>
      <c r="B711" s="17">
        <v>41992</v>
      </c>
      <c r="C711" s="18" t="s">
        <v>139</v>
      </c>
      <c r="D711" s="39" t="s">
        <v>834</v>
      </c>
      <c r="E711" s="10" t="s">
        <v>835</v>
      </c>
      <c r="G711" s="10">
        <v>57465</v>
      </c>
      <c r="H711" s="10">
        <v>1085310.97</v>
      </c>
    </row>
    <row r="712" spans="1:8" x14ac:dyDescent="0.15">
      <c r="A712" s="1">
        <f t="shared" si="11"/>
        <v>41974</v>
      </c>
      <c r="B712" s="14">
        <v>41992</v>
      </c>
      <c r="C712" s="10" t="s">
        <v>8</v>
      </c>
      <c r="D712" s="12" t="s">
        <v>836</v>
      </c>
      <c r="E712" s="15" t="s">
        <v>10</v>
      </c>
      <c r="F712" s="16">
        <v>42172</v>
      </c>
      <c r="G712" s="16">
        <v>0</v>
      </c>
      <c r="H712" s="16">
        <v>2872.72</v>
      </c>
    </row>
    <row r="713" spans="1:8" x14ac:dyDescent="0.15">
      <c r="A713" s="1">
        <f t="shared" si="11"/>
        <v>41974</v>
      </c>
      <c r="B713" s="14">
        <v>41992</v>
      </c>
      <c r="C713" s="10" t="s">
        <v>8</v>
      </c>
      <c r="D713" s="12" t="s">
        <v>837</v>
      </c>
      <c r="E713" s="15" t="s">
        <v>10</v>
      </c>
      <c r="F713" s="16">
        <v>0</v>
      </c>
      <c r="G713" s="16">
        <v>5000</v>
      </c>
      <c r="H713" s="16">
        <v>7872.72</v>
      </c>
    </row>
    <row r="714" spans="1:8" x14ac:dyDescent="0.15">
      <c r="A714" s="1">
        <f t="shared" si="11"/>
        <v>41974</v>
      </c>
      <c r="B714" s="17">
        <v>41995</v>
      </c>
      <c r="C714" s="18" t="s">
        <v>139</v>
      </c>
      <c r="D714" s="39" t="s">
        <v>570</v>
      </c>
      <c r="E714" s="10" t="s">
        <v>838</v>
      </c>
      <c r="F714" s="10">
        <v>170</v>
      </c>
      <c r="H714" s="10">
        <v>1085140.97</v>
      </c>
    </row>
    <row r="715" spans="1:8" x14ac:dyDescent="0.15">
      <c r="A715" s="1">
        <f t="shared" si="11"/>
        <v>41974</v>
      </c>
      <c r="B715" s="17">
        <v>42001</v>
      </c>
      <c r="C715" s="18" t="s">
        <v>139</v>
      </c>
      <c r="D715" s="39" t="s">
        <v>839</v>
      </c>
      <c r="E715" s="10" t="s">
        <v>840</v>
      </c>
      <c r="F715" s="10">
        <v>800</v>
      </c>
      <c r="H715" s="10">
        <v>1084340.97</v>
      </c>
    </row>
    <row r="716" spans="1:8" x14ac:dyDescent="0.15">
      <c r="A716" s="1">
        <f t="shared" si="11"/>
        <v>41974</v>
      </c>
      <c r="B716" s="14">
        <v>42002</v>
      </c>
      <c r="C716" s="10" t="s">
        <v>8</v>
      </c>
      <c r="D716" s="12" t="s">
        <v>841</v>
      </c>
      <c r="E716" s="15" t="s">
        <v>10</v>
      </c>
      <c r="F716" s="16">
        <v>168.54</v>
      </c>
      <c r="G716" s="16">
        <v>0</v>
      </c>
      <c r="H716" s="16">
        <v>7704.18</v>
      </c>
    </row>
    <row r="717" spans="1:8" x14ac:dyDescent="0.15">
      <c r="A717" s="1">
        <f t="shared" si="11"/>
        <v>41974</v>
      </c>
      <c r="B717" s="14">
        <v>42004</v>
      </c>
      <c r="C717" s="10" t="s">
        <v>8</v>
      </c>
      <c r="D717" s="12" t="s">
        <v>842</v>
      </c>
      <c r="E717" s="15" t="s">
        <v>10</v>
      </c>
      <c r="F717" s="16">
        <v>0</v>
      </c>
      <c r="G717" s="16">
        <v>461</v>
      </c>
      <c r="H717" s="16">
        <v>8165.18</v>
      </c>
    </row>
    <row r="718" spans="1:8" x14ac:dyDescent="0.15">
      <c r="A718" s="1">
        <f t="shared" si="11"/>
        <v>42005</v>
      </c>
      <c r="B718" s="17">
        <v>42008</v>
      </c>
      <c r="C718" s="18" t="s">
        <v>139</v>
      </c>
      <c r="D718" s="39" t="s">
        <v>570</v>
      </c>
      <c r="E718" s="10" t="s">
        <v>843</v>
      </c>
      <c r="F718" s="10">
        <v>147</v>
      </c>
      <c r="H718" s="10">
        <v>1084193.97</v>
      </c>
    </row>
    <row r="719" spans="1:8" x14ac:dyDescent="0.15">
      <c r="A719" s="1">
        <f t="shared" si="11"/>
        <v>42005</v>
      </c>
      <c r="B719" s="17">
        <v>42010</v>
      </c>
      <c r="C719" s="18" t="s">
        <v>139</v>
      </c>
      <c r="D719" s="39" t="s">
        <v>805</v>
      </c>
      <c r="E719" s="10" t="s">
        <v>844</v>
      </c>
      <c r="F719" s="10">
        <v>3000</v>
      </c>
      <c r="H719" s="10">
        <v>1081193.97</v>
      </c>
    </row>
    <row r="720" spans="1:8" x14ac:dyDescent="0.15">
      <c r="A720" s="1">
        <f t="shared" si="11"/>
        <v>42005</v>
      </c>
      <c r="B720" s="17">
        <v>42012</v>
      </c>
      <c r="C720" s="18" t="s">
        <v>139</v>
      </c>
      <c r="D720" s="39" t="s">
        <v>845</v>
      </c>
      <c r="E720" s="10" t="s">
        <v>846</v>
      </c>
      <c r="F720" s="10">
        <v>45000</v>
      </c>
      <c r="H720" s="10">
        <v>1036193.97</v>
      </c>
    </row>
    <row r="721" spans="1:8" x14ac:dyDescent="0.15">
      <c r="A721" s="1">
        <f t="shared" si="11"/>
        <v>42005</v>
      </c>
      <c r="B721" s="17">
        <v>42012</v>
      </c>
      <c r="C721" s="18" t="s">
        <v>139</v>
      </c>
      <c r="D721" s="39" t="s">
        <v>847</v>
      </c>
      <c r="E721" s="10" t="s">
        <v>848</v>
      </c>
      <c r="G721" s="10">
        <v>100</v>
      </c>
      <c r="H721" s="10">
        <v>1036293.97</v>
      </c>
    </row>
    <row r="722" spans="1:8" x14ac:dyDescent="0.15">
      <c r="A722" s="1">
        <f t="shared" si="11"/>
        <v>42005</v>
      </c>
      <c r="B722" s="14">
        <v>42012</v>
      </c>
      <c r="C722" s="10" t="s">
        <v>8</v>
      </c>
      <c r="D722" s="12" t="s">
        <v>849</v>
      </c>
      <c r="E722" s="15" t="s">
        <v>10</v>
      </c>
      <c r="F722" s="16">
        <v>0</v>
      </c>
      <c r="G722" s="16">
        <v>45000</v>
      </c>
      <c r="H722" s="16">
        <v>53165.18</v>
      </c>
    </row>
    <row r="723" spans="1:8" x14ac:dyDescent="0.15">
      <c r="A723" s="1">
        <f t="shared" si="11"/>
        <v>42005</v>
      </c>
      <c r="B723" s="14">
        <v>42014</v>
      </c>
      <c r="C723" s="10" t="s">
        <v>8</v>
      </c>
      <c r="D723" s="12" t="s">
        <v>850</v>
      </c>
      <c r="E723" s="15" t="s">
        <v>10</v>
      </c>
      <c r="F723" s="16">
        <v>42172</v>
      </c>
      <c r="G723" s="16">
        <v>0</v>
      </c>
      <c r="H723" s="16">
        <v>10993.18</v>
      </c>
    </row>
    <row r="724" spans="1:8" x14ac:dyDescent="0.15">
      <c r="A724" s="1">
        <f t="shared" si="11"/>
        <v>42005</v>
      </c>
      <c r="B724" s="14">
        <v>42016</v>
      </c>
      <c r="C724" s="10" t="s">
        <v>8</v>
      </c>
      <c r="D724" s="12" t="s">
        <v>851</v>
      </c>
      <c r="E724" s="15" t="s">
        <v>10</v>
      </c>
      <c r="F724" s="16">
        <v>15</v>
      </c>
      <c r="G724" s="16">
        <v>0</v>
      </c>
      <c r="H724" s="16">
        <v>10978.18</v>
      </c>
    </row>
    <row r="725" spans="1:8" x14ac:dyDescent="0.15">
      <c r="A725" s="1">
        <f t="shared" si="11"/>
        <v>42005</v>
      </c>
      <c r="B725" s="17">
        <v>42017</v>
      </c>
      <c r="C725" s="18" t="s">
        <v>139</v>
      </c>
      <c r="D725" s="39" t="s">
        <v>852</v>
      </c>
      <c r="E725" s="10" t="s">
        <v>175</v>
      </c>
      <c r="F725" s="10">
        <v>5.62</v>
      </c>
      <c r="H725" s="10">
        <v>1036288.35</v>
      </c>
    </row>
    <row r="726" spans="1:8" x14ac:dyDescent="0.15">
      <c r="A726" s="1">
        <f t="shared" si="11"/>
        <v>42005</v>
      </c>
      <c r="B726" s="17">
        <v>42018</v>
      </c>
      <c r="C726" s="18" t="s">
        <v>139</v>
      </c>
      <c r="D726" s="39" t="s">
        <v>805</v>
      </c>
      <c r="E726" s="10" t="s">
        <v>853</v>
      </c>
      <c r="F726" s="10">
        <v>1000</v>
      </c>
      <c r="H726" s="10">
        <v>1035288.35</v>
      </c>
    </row>
    <row r="727" spans="1:8" x14ac:dyDescent="0.15">
      <c r="A727" s="1">
        <f t="shared" si="11"/>
        <v>42005</v>
      </c>
      <c r="B727" s="17">
        <v>42023</v>
      </c>
      <c r="C727" s="18" t="s">
        <v>139</v>
      </c>
      <c r="D727" s="39" t="s">
        <v>854</v>
      </c>
      <c r="E727" s="10" t="s">
        <v>855</v>
      </c>
      <c r="G727" s="10">
        <v>100000</v>
      </c>
      <c r="H727" s="10">
        <v>1135288.3500000001</v>
      </c>
    </row>
    <row r="728" spans="1:8" x14ac:dyDescent="0.15">
      <c r="A728" s="1">
        <f t="shared" si="11"/>
        <v>42005</v>
      </c>
      <c r="B728" s="17">
        <v>42024</v>
      </c>
      <c r="C728" s="18" t="s">
        <v>139</v>
      </c>
      <c r="D728" s="39" t="s">
        <v>856</v>
      </c>
      <c r="E728" s="10" t="s">
        <v>857</v>
      </c>
      <c r="G728" s="10">
        <v>72130</v>
      </c>
      <c r="H728" s="10">
        <v>1207418.3500000001</v>
      </c>
    </row>
    <row r="729" spans="1:8" x14ac:dyDescent="0.15">
      <c r="A729" s="1">
        <f t="shared" si="11"/>
        <v>42005</v>
      </c>
      <c r="B729" s="17">
        <v>42032</v>
      </c>
      <c r="C729" s="18" t="s">
        <v>139</v>
      </c>
      <c r="D729" s="39" t="s">
        <v>858</v>
      </c>
      <c r="E729" s="10" t="s">
        <v>175</v>
      </c>
      <c r="F729" s="10">
        <v>16.850000000000001</v>
      </c>
      <c r="H729" s="10">
        <v>1207401.5</v>
      </c>
    </row>
    <row r="730" spans="1:8" x14ac:dyDescent="0.15">
      <c r="A730" s="1">
        <f t="shared" si="11"/>
        <v>42005</v>
      </c>
      <c r="B730" s="17">
        <v>42033</v>
      </c>
      <c r="C730" s="18" t="s">
        <v>139</v>
      </c>
      <c r="D730" s="39" t="s">
        <v>570</v>
      </c>
      <c r="E730" s="10" t="s">
        <v>859</v>
      </c>
      <c r="F730" s="10">
        <v>170</v>
      </c>
      <c r="H730" s="10">
        <v>1207231.5</v>
      </c>
    </row>
    <row r="731" spans="1:8" x14ac:dyDescent="0.15">
      <c r="A731" s="1">
        <f t="shared" si="11"/>
        <v>42005</v>
      </c>
      <c r="B731" s="17">
        <v>42034</v>
      </c>
      <c r="C731" s="18" t="s">
        <v>139</v>
      </c>
      <c r="D731" s="39" t="s">
        <v>570</v>
      </c>
      <c r="E731" s="10" t="s">
        <v>860</v>
      </c>
      <c r="F731" s="10">
        <v>147</v>
      </c>
      <c r="H731" s="10">
        <v>1207084.5</v>
      </c>
    </row>
    <row r="732" spans="1:8" x14ac:dyDescent="0.15">
      <c r="A732" s="1">
        <f t="shared" si="11"/>
        <v>42036</v>
      </c>
      <c r="B732" s="14">
        <v>42041</v>
      </c>
      <c r="C732" s="10" t="s">
        <v>8</v>
      </c>
      <c r="D732" s="12" t="s">
        <v>861</v>
      </c>
      <c r="E732" s="15" t="s">
        <v>10</v>
      </c>
      <c r="F732" s="16">
        <v>0</v>
      </c>
      <c r="G732" s="16">
        <v>40000</v>
      </c>
      <c r="H732" s="16">
        <v>50978.18</v>
      </c>
    </row>
    <row r="733" spans="1:8" x14ac:dyDescent="0.15">
      <c r="A733" s="1">
        <f t="shared" si="11"/>
        <v>42036</v>
      </c>
      <c r="B733" s="17">
        <v>42044</v>
      </c>
      <c r="C733" s="18" t="s">
        <v>139</v>
      </c>
      <c r="D733" s="39" t="s">
        <v>805</v>
      </c>
      <c r="E733" s="10" t="s">
        <v>862</v>
      </c>
      <c r="F733" s="10">
        <v>1000</v>
      </c>
      <c r="H733" s="10">
        <v>1206084.5</v>
      </c>
    </row>
    <row r="734" spans="1:8" x14ac:dyDescent="0.15">
      <c r="A734" s="1">
        <f t="shared" si="11"/>
        <v>42036</v>
      </c>
      <c r="B734" s="14">
        <v>42046</v>
      </c>
      <c r="C734" s="10" t="s">
        <v>8</v>
      </c>
      <c r="D734" s="12" t="s">
        <v>863</v>
      </c>
      <c r="E734" s="15" t="s">
        <v>10</v>
      </c>
      <c r="F734" s="16">
        <v>42172</v>
      </c>
      <c r="G734" s="16">
        <v>0</v>
      </c>
      <c r="H734" s="16">
        <v>8806.18</v>
      </c>
    </row>
    <row r="735" spans="1:8" x14ac:dyDescent="0.15">
      <c r="A735" s="1">
        <f t="shared" si="11"/>
        <v>42036</v>
      </c>
      <c r="B735" s="14">
        <v>42047</v>
      </c>
      <c r="C735" s="10" t="s">
        <v>8</v>
      </c>
      <c r="D735" s="12" t="s">
        <v>864</v>
      </c>
      <c r="E735" s="15" t="s">
        <v>10</v>
      </c>
      <c r="F735" s="16">
        <v>0</v>
      </c>
      <c r="G735" s="16">
        <v>19500</v>
      </c>
      <c r="H735" s="16">
        <v>28306.18</v>
      </c>
    </row>
    <row r="736" spans="1:8" x14ac:dyDescent="0.15">
      <c r="A736" s="1">
        <f t="shared" si="11"/>
        <v>42036</v>
      </c>
      <c r="B736" s="17">
        <v>42050</v>
      </c>
      <c r="C736" s="18" t="s">
        <v>139</v>
      </c>
      <c r="D736" s="39" t="s">
        <v>865</v>
      </c>
      <c r="E736" s="10" t="s">
        <v>866</v>
      </c>
      <c r="F736" s="10">
        <v>900</v>
      </c>
      <c r="H736" s="10">
        <v>1205184.5</v>
      </c>
    </row>
    <row r="737" spans="1:8" x14ac:dyDescent="0.15">
      <c r="A737" s="1">
        <f t="shared" si="11"/>
        <v>42036</v>
      </c>
      <c r="B737" s="17">
        <v>42055</v>
      </c>
      <c r="C737" s="18" t="s">
        <v>139</v>
      </c>
      <c r="D737" s="39" t="s">
        <v>867</v>
      </c>
      <c r="E737" s="10" t="s">
        <v>868</v>
      </c>
      <c r="G737" s="10">
        <v>51195</v>
      </c>
      <c r="H737" s="10">
        <v>1256379.5</v>
      </c>
    </row>
    <row r="738" spans="1:8" x14ac:dyDescent="0.15">
      <c r="A738" s="1">
        <f t="shared" si="11"/>
        <v>42036</v>
      </c>
      <c r="B738" s="17">
        <v>42056</v>
      </c>
      <c r="C738" s="18" t="s">
        <v>139</v>
      </c>
      <c r="D738" s="39" t="s">
        <v>570</v>
      </c>
      <c r="E738" s="10" t="s">
        <v>869</v>
      </c>
      <c r="F738" s="10">
        <v>250</v>
      </c>
      <c r="H738" s="10">
        <v>1256129.5</v>
      </c>
    </row>
    <row r="739" spans="1:8" x14ac:dyDescent="0.15">
      <c r="A739" s="1">
        <f t="shared" si="11"/>
        <v>42036</v>
      </c>
      <c r="B739" s="17">
        <v>42058</v>
      </c>
      <c r="C739" s="18" t="s">
        <v>139</v>
      </c>
      <c r="D739" s="39" t="s">
        <v>570</v>
      </c>
      <c r="E739" s="10" t="s">
        <v>870</v>
      </c>
      <c r="F739" s="10">
        <v>251</v>
      </c>
      <c r="H739" s="10">
        <v>1255878.5</v>
      </c>
    </row>
    <row r="740" spans="1:8" x14ac:dyDescent="0.15">
      <c r="A740" s="1">
        <f t="shared" si="11"/>
        <v>42064</v>
      </c>
      <c r="B740" s="17">
        <v>42065</v>
      </c>
      <c r="C740" s="18" t="s">
        <v>139</v>
      </c>
      <c r="D740" s="39" t="s">
        <v>805</v>
      </c>
      <c r="E740" s="10" t="s">
        <v>871</v>
      </c>
      <c r="F740" s="10">
        <v>1000</v>
      </c>
      <c r="H740" s="10">
        <v>1254878.5</v>
      </c>
    </row>
    <row r="741" spans="1:8" x14ac:dyDescent="0.15">
      <c r="A741" s="1">
        <f t="shared" si="11"/>
        <v>42064</v>
      </c>
      <c r="B741" s="14">
        <v>42073</v>
      </c>
      <c r="C741" s="10" t="s">
        <v>8</v>
      </c>
      <c r="D741" s="12" t="s">
        <v>872</v>
      </c>
      <c r="E741" s="15" t="s">
        <v>10</v>
      </c>
      <c r="F741" s="16">
        <v>393.26</v>
      </c>
      <c r="G741" s="16">
        <v>0</v>
      </c>
      <c r="H741" s="16">
        <v>27912.92</v>
      </c>
    </row>
    <row r="742" spans="1:8" x14ac:dyDescent="0.15">
      <c r="A742" s="1">
        <f t="shared" si="11"/>
        <v>42064</v>
      </c>
      <c r="B742" s="14">
        <v>42079</v>
      </c>
      <c r="C742" s="10" t="s">
        <v>8</v>
      </c>
      <c r="D742" s="12" t="s">
        <v>873</v>
      </c>
      <c r="E742" s="15" t="s">
        <v>10</v>
      </c>
      <c r="F742" s="16">
        <v>15</v>
      </c>
      <c r="G742" s="16">
        <v>0</v>
      </c>
      <c r="H742" s="16">
        <v>27897.919999999998</v>
      </c>
    </row>
    <row r="743" spans="1:8" x14ac:dyDescent="0.15">
      <c r="A743" s="1">
        <f t="shared" si="11"/>
        <v>42064</v>
      </c>
      <c r="B743" s="17">
        <v>42081</v>
      </c>
      <c r="C743" s="18" t="s">
        <v>139</v>
      </c>
      <c r="D743" s="39" t="s">
        <v>874</v>
      </c>
      <c r="E743" s="10" t="s">
        <v>875</v>
      </c>
      <c r="F743" s="10">
        <v>28000</v>
      </c>
      <c r="H743" s="10">
        <v>1226878.5</v>
      </c>
    </row>
    <row r="744" spans="1:8" x14ac:dyDescent="0.15">
      <c r="A744" s="1">
        <f t="shared" si="11"/>
        <v>42064</v>
      </c>
      <c r="B744" s="17">
        <v>42081</v>
      </c>
      <c r="C744" s="18" t="s">
        <v>139</v>
      </c>
      <c r="D744" s="39" t="s">
        <v>805</v>
      </c>
      <c r="E744" s="10" t="s">
        <v>876</v>
      </c>
      <c r="F744" s="10">
        <v>900</v>
      </c>
      <c r="H744" s="10">
        <v>1225978.5</v>
      </c>
    </row>
    <row r="745" spans="1:8" x14ac:dyDescent="0.15">
      <c r="A745" s="1">
        <f t="shared" si="11"/>
        <v>42064</v>
      </c>
      <c r="B745" s="17">
        <v>42081</v>
      </c>
      <c r="C745" s="18" t="s">
        <v>139</v>
      </c>
      <c r="D745" s="39" t="s">
        <v>751</v>
      </c>
      <c r="E745" s="10" t="s">
        <v>877</v>
      </c>
      <c r="F745" s="10">
        <v>570</v>
      </c>
      <c r="H745" s="10">
        <v>1225408.5</v>
      </c>
    </row>
    <row r="746" spans="1:8" x14ac:dyDescent="0.15">
      <c r="A746" s="1">
        <f t="shared" si="11"/>
        <v>42064</v>
      </c>
      <c r="B746" s="14">
        <v>42081</v>
      </c>
      <c r="C746" s="10" t="s">
        <v>8</v>
      </c>
      <c r="D746" s="12" t="s">
        <v>878</v>
      </c>
      <c r="E746" s="15" t="s">
        <v>10</v>
      </c>
      <c r="F746" s="16">
        <v>0</v>
      </c>
      <c r="G746" s="16">
        <v>28000</v>
      </c>
      <c r="H746" s="16">
        <v>55897.919999999998</v>
      </c>
    </row>
    <row r="747" spans="1:8" x14ac:dyDescent="0.15">
      <c r="A747" s="1">
        <f t="shared" si="11"/>
        <v>42064</v>
      </c>
      <c r="B747" s="14">
        <v>42082</v>
      </c>
      <c r="C747" s="10" t="s">
        <v>8</v>
      </c>
      <c r="D747" s="12" t="s">
        <v>879</v>
      </c>
      <c r="E747" s="15" t="s">
        <v>10</v>
      </c>
      <c r="F747" s="16">
        <v>0</v>
      </c>
      <c r="G747" s="16">
        <v>40000</v>
      </c>
      <c r="H747" s="16">
        <v>95897.919999999998</v>
      </c>
    </row>
    <row r="748" spans="1:8" x14ac:dyDescent="0.15">
      <c r="A748" s="1">
        <f t="shared" si="11"/>
        <v>42064</v>
      </c>
      <c r="B748" s="17">
        <v>42083</v>
      </c>
      <c r="C748" s="18" t="s">
        <v>139</v>
      </c>
      <c r="D748" s="39" t="s">
        <v>880</v>
      </c>
      <c r="E748" s="10" t="s">
        <v>175</v>
      </c>
      <c r="F748" s="10">
        <v>5.62</v>
      </c>
      <c r="H748" s="10">
        <v>1225402.8799999999</v>
      </c>
    </row>
    <row r="749" spans="1:8" x14ac:dyDescent="0.15">
      <c r="A749" s="1">
        <f t="shared" si="11"/>
        <v>42064</v>
      </c>
      <c r="B749" s="17">
        <v>42083</v>
      </c>
      <c r="C749" s="18" t="s">
        <v>139</v>
      </c>
      <c r="D749" s="39" t="s">
        <v>881</v>
      </c>
      <c r="E749" s="10" t="s">
        <v>882</v>
      </c>
      <c r="G749" s="10">
        <v>85687</v>
      </c>
      <c r="H749" s="10">
        <v>1311089.8799999999</v>
      </c>
    </row>
    <row r="750" spans="1:8" x14ac:dyDescent="0.15">
      <c r="A750" s="1">
        <f t="shared" si="11"/>
        <v>42064</v>
      </c>
      <c r="B750" s="14">
        <v>42083</v>
      </c>
      <c r="C750" s="10" t="s">
        <v>8</v>
      </c>
      <c r="D750" s="12" t="s">
        <v>44</v>
      </c>
      <c r="E750" s="15" t="s">
        <v>10</v>
      </c>
      <c r="F750" s="16">
        <v>0</v>
      </c>
      <c r="G750" s="16">
        <v>19500</v>
      </c>
      <c r="H750" s="16">
        <v>115397.92</v>
      </c>
    </row>
    <row r="751" spans="1:8" x14ac:dyDescent="0.15">
      <c r="A751" s="1">
        <f t="shared" si="11"/>
        <v>42064</v>
      </c>
      <c r="B751" s="14">
        <v>42089</v>
      </c>
      <c r="C751" s="10" t="s">
        <v>8</v>
      </c>
      <c r="D751" s="12" t="s">
        <v>883</v>
      </c>
      <c r="E751" s="15" t="s">
        <v>10</v>
      </c>
      <c r="F751" s="16">
        <v>42172</v>
      </c>
      <c r="G751" s="16">
        <v>0</v>
      </c>
      <c r="H751" s="16">
        <v>73225.919999999998</v>
      </c>
    </row>
    <row r="752" spans="1:8" x14ac:dyDescent="0.15">
      <c r="A752" s="1">
        <f t="shared" si="11"/>
        <v>42064</v>
      </c>
      <c r="B752" s="14">
        <v>42090</v>
      </c>
      <c r="C752" s="10" t="s">
        <v>8</v>
      </c>
      <c r="D752" s="12" t="s">
        <v>884</v>
      </c>
      <c r="E752" s="15" t="s">
        <v>10</v>
      </c>
      <c r="F752" s="16">
        <v>0</v>
      </c>
      <c r="G752" s="16">
        <v>11911</v>
      </c>
      <c r="H752" s="16">
        <v>85136.92</v>
      </c>
    </row>
    <row r="753" spans="1:8" x14ac:dyDescent="0.15">
      <c r="A753" s="1">
        <f t="shared" si="11"/>
        <v>42064</v>
      </c>
      <c r="B753" s="17">
        <v>42091</v>
      </c>
      <c r="C753" s="18" t="s">
        <v>139</v>
      </c>
      <c r="D753" s="39" t="s">
        <v>885</v>
      </c>
      <c r="E753" s="10" t="s">
        <v>886</v>
      </c>
      <c r="F753" s="10">
        <v>2300</v>
      </c>
      <c r="H753" s="10">
        <v>1308789.8799999999</v>
      </c>
    </row>
    <row r="754" spans="1:8" x14ac:dyDescent="0.15">
      <c r="A754" s="1">
        <f t="shared" si="11"/>
        <v>42095</v>
      </c>
      <c r="B754" s="17">
        <v>42095</v>
      </c>
      <c r="C754" s="18" t="s">
        <v>139</v>
      </c>
      <c r="D754" s="39" t="s">
        <v>566</v>
      </c>
      <c r="E754" s="10" t="s">
        <v>175</v>
      </c>
      <c r="G754" s="10">
        <v>22262</v>
      </c>
      <c r="H754" s="10">
        <v>1331051.8799999999</v>
      </c>
    </row>
    <row r="755" spans="1:8" x14ac:dyDescent="0.15">
      <c r="A755" s="1">
        <f t="shared" si="11"/>
        <v>42095</v>
      </c>
      <c r="B755" s="17">
        <v>42097</v>
      </c>
      <c r="C755" s="18" t="s">
        <v>139</v>
      </c>
      <c r="D755" s="39" t="s">
        <v>887</v>
      </c>
      <c r="E755" s="10" t="s">
        <v>888</v>
      </c>
      <c r="F755" s="10">
        <v>4000</v>
      </c>
      <c r="H755" s="10">
        <v>1327051.8799999999</v>
      </c>
    </row>
    <row r="756" spans="1:8" x14ac:dyDescent="0.15">
      <c r="A756" s="1">
        <f t="shared" si="11"/>
        <v>42095</v>
      </c>
      <c r="B756" s="17">
        <v>42098</v>
      </c>
      <c r="C756" s="18" t="s">
        <v>139</v>
      </c>
      <c r="D756" s="39" t="s">
        <v>570</v>
      </c>
      <c r="E756" s="10" t="s">
        <v>889</v>
      </c>
      <c r="F756" s="10">
        <v>147</v>
      </c>
      <c r="H756" s="10">
        <v>1326904.8799999999</v>
      </c>
    </row>
    <row r="757" spans="1:8" x14ac:dyDescent="0.15">
      <c r="A757" s="1">
        <f t="shared" si="11"/>
        <v>42095</v>
      </c>
      <c r="B757" s="14">
        <v>42104</v>
      </c>
      <c r="C757" s="10" t="s">
        <v>8</v>
      </c>
      <c r="D757" s="12" t="s">
        <v>890</v>
      </c>
      <c r="E757" s="15" t="s">
        <v>10</v>
      </c>
      <c r="F757" s="16">
        <v>0</v>
      </c>
      <c r="G757" s="16">
        <v>19500</v>
      </c>
      <c r="H757" s="16">
        <v>104636.92</v>
      </c>
    </row>
    <row r="758" spans="1:8" x14ac:dyDescent="0.15">
      <c r="A758" s="1">
        <f t="shared" si="11"/>
        <v>42095</v>
      </c>
      <c r="B758" s="14">
        <v>42104</v>
      </c>
      <c r="C758" s="10" t="s">
        <v>8</v>
      </c>
      <c r="D758" s="12" t="s">
        <v>891</v>
      </c>
      <c r="E758" s="15" t="s">
        <v>10</v>
      </c>
      <c r="F758" s="16">
        <v>42172</v>
      </c>
      <c r="G758" s="16">
        <v>0</v>
      </c>
      <c r="H758" s="16">
        <v>62464.92</v>
      </c>
    </row>
    <row r="759" spans="1:8" x14ac:dyDescent="0.15">
      <c r="A759" s="1">
        <f t="shared" si="11"/>
        <v>42095</v>
      </c>
      <c r="B759" s="17">
        <v>42106</v>
      </c>
      <c r="C759" s="18" t="s">
        <v>139</v>
      </c>
      <c r="D759" s="39" t="s">
        <v>570</v>
      </c>
      <c r="E759" s="10" t="s">
        <v>892</v>
      </c>
      <c r="F759" s="10">
        <v>200</v>
      </c>
      <c r="H759" s="10">
        <v>1326704.8799999999</v>
      </c>
    </row>
    <row r="760" spans="1:8" x14ac:dyDescent="0.15">
      <c r="A760" s="1">
        <f t="shared" si="11"/>
        <v>42095</v>
      </c>
      <c r="B760" s="17">
        <v>42115</v>
      </c>
      <c r="C760" s="18" t="s">
        <v>139</v>
      </c>
      <c r="D760" s="39" t="s">
        <v>893</v>
      </c>
      <c r="E760" s="10" t="s">
        <v>894</v>
      </c>
      <c r="G760" s="10">
        <v>78494</v>
      </c>
      <c r="H760" s="10">
        <v>1405198.88</v>
      </c>
    </row>
    <row r="761" spans="1:8" x14ac:dyDescent="0.15">
      <c r="A761" s="1">
        <f t="shared" si="11"/>
        <v>42095</v>
      </c>
      <c r="B761" s="17">
        <v>42119</v>
      </c>
      <c r="C761" s="18" t="s">
        <v>139</v>
      </c>
      <c r="D761" s="39" t="s">
        <v>895</v>
      </c>
      <c r="E761" s="10" t="s">
        <v>896</v>
      </c>
      <c r="F761" s="10">
        <v>801</v>
      </c>
      <c r="H761" s="10">
        <v>1404397.88</v>
      </c>
    </row>
    <row r="762" spans="1:8" x14ac:dyDescent="0.15">
      <c r="A762" s="1">
        <f t="shared" si="11"/>
        <v>42095</v>
      </c>
      <c r="B762" s="17">
        <v>42120</v>
      </c>
      <c r="C762" s="18" t="s">
        <v>139</v>
      </c>
      <c r="D762" s="39" t="s">
        <v>897</v>
      </c>
      <c r="E762" s="10" t="s">
        <v>898</v>
      </c>
      <c r="F762" s="10">
        <v>20000</v>
      </c>
      <c r="H762" s="10">
        <v>1384397.88</v>
      </c>
    </row>
    <row r="763" spans="1:8" x14ac:dyDescent="0.15">
      <c r="A763" s="1">
        <f t="shared" si="11"/>
        <v>42125</v>
      </c>
      <c r="B763" s="17">
        <v>42125</v>
      </c>
      <c r="C763" s="18" t="s">
        <v>139</v>
      </c>
      <c r="D763" s="39" t="s">
        <v>897</v>
      </c>
      <c r="E763" s="10" t="s">
        <v>899</v>
      </c>
      <c r="F763" s="10">
        <v>2000</v>
      </c>
      <c r="H763" s="10">
        <v>1382397.88</v>
      </c>
    </row>
    <row r="764" spans="1:8" x14ac:dyDescent="0.15">
      <c r="A764" s="1">
        <f t="shared" si="11"/>
        <v>42125</v>
      </c>
      <c r="B764" s="17">
        <v>42127</v>
      </c>
      <c r="C764" s="18" t="s">
        <v>139</v>
      </c>
      <c r="D764" s="39" t="s">
        <v>900</v>
      </c>
      <c r="E764" s="10" t="s">
        <v>901</v>
      </c>
      <c r="F764" s="10">
        <v>13414</v>
      </c>
      <c r="H764" s="10">
        <v>1368983.88</v>
      </c>
    </row>
    <row r="765" spans="1:8" x14ac:dyDescent="0.15">
      <c r="A765" s="1">
        <f t="shared" si="11"/>
        <v>42125</v>
      </c>
      <c r="B765" s="17">
        <v>42128</v>
      </c>
      <c r="C765" s="18" t="s">
        <v>139</v>
      </c>
      <c r="D765" s="39" t="s">
        <v>902</v>
      </c>
      <c r="E765" s="10" t="s">
        <v>903</v>
      </c>
      <c r="F765" s="10">
        <v>138.75</v>
      </c>
      <c r="H765" s="10">
        <v>1368845.13</v>
      </c>
    </row>
    <row r="766" spans="1:8" x14ac:dyDescent="0.15">
      <c r="A766" s="1">
        <f t="shared" si="11"/>
        <v>42125</v>
      </c>
      <c r="B766" s="14">
        <v>42131</v>
      </c>
      <c r="C766" s="10" t="s">
        <v>8</v>
      </c>
      <c r="D766" s="12" t="s">
        <v>904</v>
      </c>
      <c r="E766" s="15" t="s">
        <v>10</v>
      </c>
      <c r="F766" s="16">
        <v>12000</v>
      </c>
      <c r="G766" s="16">
        <v>0</v>
      </c>
      <c r="H766" s="16">
        <v>50464.92</v>
      </c>
    </row>
    <row r="767" spans="1:8" x14ac:dyDescent="0.15">
      <c r="A767" s="1">
        <f t="shared" si="11"/>
        <v>42125</v>
      </c>
      <c r="B767" s="17">
        <v>42133</v>
      </c>
      <c r="C767" s="18" t="s">
        <v>139</v>
      </c>
      <c r="D767" s="39" t="s">
        <v>905</v>
      </c>
      <c r="E767" s="10" t="s">
        <v>906</v>
      </c>
      <c r="F767" s="10">
        <v>1500</v>
      </c>
      <c r="H767" s="10">
        <v>1367345.13</v>
      </c>
    </row>
    <row r="768" spans="1:8" x14ac:dyDescent="0.15">
      <c r="A768" s="1">
        <f t="shared" si="11"/>
        <v>42125</v>
      </c>
      <c r="B768" s="17">
        <v>42135</v>
      </c>
      <c r="C768" s="18" t="s">
        <v>139</v>
      </c>
      <c r="D768" s="39" t="s">
        <v>907</v>
      </c>
      <c r="E768" s="10" t="s">
        <v>908</v>
      </c>
      <c r="F768" s="10">
        <v>1400</v>
      </c>
      <c r="H768" s="10">
        <v>1365945.13</v>
      </c>
    </row>
    <row r="769" spans="1:8" x14ac:dyDescent="0.15">
      <c r="A769" s="1">
        <f t="shared" si="11"/>
        <v>42125</v>
      </c>
      <c r="B769" s="14">
        <v>42135</v>
      </c>
      <c r="C769" s="10" t="s">
        <v>8</v>
      </c>
      <c r="D769" s="12" t="s">
        <v>909</v>
      </c>
      <c r="E769" s="15" t="s">
        <v>10</v>
      </c>
      <c r="F769" s="16">
        <v>42172</v>
      </c>
      <c r="G769" s="16">
        <v>0</v>
      </c>
      <c r="H769" s="16">
        <v>8292.92</v>
      </c>
    </row>
    <row r="770" spans="1:8" x14ac:dyDescent="0.15">
      <c r="A770" s="1">
        <f t="shared" ref="A770:A833" si="12">DATE(YEAR(B770),MONTH(B770),1)</f>
        <v>42125</v>
      </c>
      <c r="B770" s="17">
        <v>42139</v>
      </c>
      <c r="C770" s="18" t="s">
        <v>139</v>
      </c>
      <c r="D770" s="39" t="s">
        <v>570</v>
      </c>
      <c r="E770" s="10" t="s">
        <v>910</v>
      </c>
      <c r="F770" s="10">
        <v>147</v>
      </c>
      <c r="H770" s="10">
        <v>1365798.13</v>
      </c>
    </row>
    <row r="771" spans="1:8" x14ac:dyDescent="0.15">
      <c r="A771" s="1">
        <f t="shared" si="12"/>
        <v>42125</v>
      </c>
      <c r="B771" s="17">
        <v>42141</v>
      </c>
      <c r="C771" s="18" t="s">
        <v>139</v>
      </c>
      <c r="D771" s="39" t="s">
        <v>911</v>
      </c>
      <c r="E771" s="10" t="s">
        <v>912</v>
      </c>
      <c r="F771" s="10">
        <v>75</v>
      </c>
      <c r="H771" s="10">
        <v>1365723.13</v>
      </c>
    </row>
    <row r="772" spans="1:8" x14ac:dyDescent="0.15">
      <c r="A772" s="1">
        <f t="shared" si="12"/>
        <v>42125</v>
      </c>
      <c r="B772" s="17">
        <v>42141</v>
      </c>
      <c r="C772" s="18" t="s">
        <v>139</v>
      </c>
      <c r="D772" s="39" t="s">
        <v>911</v>
      </c>
      <c r="E772" s="10" t="s">
        <v>913</v>
      </c>
      <c r="F772" s="10">
        <v>36</v>
      </c>
      <c r="H772" s="10">
        <v>1365687.13</v>
      </c>
    </row>
    <row r="773" spans="1:8" x14ac:dyDescent="0.15">
      <c r="A773" s="1">
        <f t="shared" si="12"/>
        <v>42125</v>
      </c>
      <c r="B773" s="17">
        <v>42142</v>
      </c>
      <c r="C773" s="18" t="s">
        <v>139</v>
      </c>
      <c r="D773" s="39" t="s">
        <v>914</v>
      </c>
      <c r="E773" s="10" t="s">
        <v>915</v>
      </c>
      <c r="F773" s="10">
        <v>170</v>
      </c>
      <c r="H773" s="10">
        <v>1365517.13</v>
      </c>
    </row>
    <row r="774" spans="1:8" x14ac:dyDescent="0.15">
      <c r="A774" s="1">
        <f t="shared" si="12"/>
        <v>42125</v>
      </c>
      <c r="B774" s="14">
        <v>42142</v>
      </c>
      <c r="C774" s="10" t="s">
        <v>8</v>
      </c>
      <c r="D774" s="12" t="s">
        <v>916</v>
      </c>
      <c r="E774" s="15" t="s">
        <v>10</v>
      </c>
      <c r="F774" s="16">
        <v>0</v>
      </c>
      <c r="G774" s="16">
        <v>5000</v>
      </c>
      <c r="H774" s="16">
        <v>13292.92</v>
      </c>
    </row>
    <row r="775" spans="1:8" x14ac:dyDescent="0.15">
      <c r="A775" s="1">
        <f t="shared" si="12"/>
        <v>42125</v>
      </c>
      <c r="B775" s="14">
        <v>42143</v>
      </c>
      <c r="C775" s="10" t="s">
        <v>8</v>
      </c>
      <c r="D775" s="12" t="s">
        <v>917</v>
      </c>
      <c r="E775" s="15" t="s">
        <v>10</v>
      </c>
      <c r="F775" s="16">
        <v>0</v>
      </c>
      <c r="G775" s="16">
        <v>5000</v>
      </c>
      <c r="H775" s="16">
        <v>18292.919999999998</v>
      </c>
    </row>
    <row r="776" spans="1:8" x14ac:dyDescent="0.15">
      <c r="A776" s="1">
        <f t="shared" si="12"/>
        <v>42125</v>
      </c>
      <c r="B776" s="17">
        <v>42145</v>
      </c>
      <c r="C776" s="18" t="s">
        <v>139</v>
      </c>
      <c r="D776" s="39" t="s">
        <v>918</v>
      </c>
      <c r="E776" s="10" t="s">
        <v>919</v>
      </c>
      <c r="G776" s="10">
        <v>63726</v>
      </c>
      <c r="H776" s="10">
        <v>1429243.13</v>
      </c>
    </row>
    <row r="777" spans="1:8" x14ac:dyDescent="0.15">
      <c r="A777" s="1">
        <f t="shared" si="12"/>
        <v>42125</v>
      </c>
      <c r="B777" s="17">
        <v>42145</v>
      </c>
      <c r="C777" s="18" t="s">
        <v>139</v>
      </c>
      <c r="D777" s="39" t="s">
        <v>751</v>
      </c>
      <c r="E777" s="10" t="s">
        <v>920</v>
      </c>
      <c r="F777" s="10">
        <v>495</v>
      </c>
      <c r="H777" s="10">
        <v>1428748.13</v>
      </c>
    </row>
    <row r="778" spans="1:8" x14ac:dyDescent="0.15">
      <c r="A778" s="1">
        <f t="shared" si="12"/>
        <v>42125</v>
      </c>
      <c r="B778" s="14">
        <v>42145</v>
      </c>
      <c r="C778" s="10" t="s">
        <v>8</v>
      </c>
      <c r="D778" s="12" t="s">
        <v>921</v>
      </c>
      <c r="E778" s="15" t="s">
        <v>10</v>
      </c>
      <c r="F778" s="16">
        <v>0</v>
      </c>
      <c r="G778" s="16">
        <v>810</v>
      </c>
      <c r="H778" s="16">
        <v>19102.919999999998</v>
      </c>
    </row>
    <row r="779" spans="1:8" x14ac:dyDescent="0.15">
      <c r="A779" s="1">
        <f t="shared" si="12"/>
        <v>42125</v>
      </c>
      <c r="B779" s="14">
        <v>42145</v>
      </c>
      <c r="C779" s="10" t="s">
        <v>8</v>
      </c>
      <c r="D779" s="12" t="s">
        <v>922</v>
      </c>
      <c r="E779" s="15" t="s">
        <v>10</v>
      </c>
      <c r="F779" s="16">
        <v>100</v>
      </c>
      <c r="G779" s="16">
        <v>0</v>
      </c>
      <c r="H779" s="16">
        <v>19002.919999999998</v>
      </c>
    </row>
    <row r="780" spans="1:8" x14ac:dyDescent="0.15">
      <c r="A780" s="1">
        <f t="shared" si="12"/>
        <v>42125</v>
      </c>
      <c r="B780" s="17">
        <v>42146</v>
      </c>
      <c r="C780" s="18" t="s">
        <v>139</v>
      </c>
      <c r="D780" s="39" t="s">
        <v>895</v>
      </c>
      <c r="E780" s="10" t="s">
        <v>923</v>
      </c>
      <c r="F780" s="10">
        <v>913</v>
      </c>
      <c r="H780" s="10">
        <v>1427835.13</v>
      </c>
    </row>
    <row r="781" spans="1:8" x14ac:dyDescent="0.15">
      <c r="A781" s="1">
        <f t="shared" si="12"/>
        <v>42125</v>
      </c>
      <c r="B781" s="17">
        <v>42149</v>
      </c>
      <c r="C781" s="18" t="s">
        <v>139</v>
      </c>
      <c r="D781" s="39" t="s">
        <v>924</v>
      </c>
      <c r="E781" s="10" t="s">
        <v>925</v>
      </c>
      <c r="F781" s="10">
        <v>750</v>
      </c>
      <c r="H781" s="10">
        <v>1427085.13</v>
      </c>
    </row>
    <row r="782" spans="1:8" x14ac:dyDescent="0.15">
      <c r="A782" s="1">
        <f t="shared" si="12"/>
        <v>42125</v>
      </c>
      <c r="B782" s="17">
        <v>42149</v>
      </c>
      <c r="C782" s="18" t="s">
        <v>139</v>
      </c>
      <c r="D782" s="39" t="s">
        <v>911</v>
      </c>
      <c r="E782" s="10" t="s">
        <v>926</v>
      </c>
      <c r="F782" s="10">
        <v>249</v>
      </c>
      <c r="H782" s="10">
        <v>1426836.13</v>
      </c>
    </row>
    <row r="783" spans="1:8" x14ac:dyDescent="0.15">
      <c r="A783" s="1">
        <f t="shared" si="12"/>
        <v>42156</v>
      </c>
      <c r="B783" s="17">
        <v>42157</v>
      </c>
      <c r="C783" s="18" t="s">
        <v>139</v>
      </c>
      <c r="D783" s="39" t="s">
        <v>927</v>
      </c>
      <c r="E783" s="10" t="s">
        <v>928</v>
      </c>
      <c r="G783" s="10">
        <v>7000</v>
      </c>
      <c r="H783" s="10">
        <v>1433836.13</v>
      </c>
    </row>
    <row r="784" spans="1:8" x14ac:dyDescent="0.15">
      <c r="A784" s="1">
        <f t="shared" si="12"/>
        <v>42156</v>
      </c>
      <c r="B784" s="17">
        <v>42159</v>
      </c>
      <c r="C784" s="18" t="s">
        <v>139</v>
      </c>
      <c r="D784" s="39" t="s">
        <v>701</v>
      </c>
      <c r="E784" s="10" t="s">
        <v>929</v>
      </c>
      <c r="F784" s="10">
        <v>920.6</v>
      </c>
      <c r="H784" s="10">
        <v>1432915.53</v>
      </c>
    </row>
    <row r="785" spans="1:8" x14ac:dyDescent="0.15">
      <c r="A785" s="1">
        <f t="shared" si="12"/>
        <v>42156</v>
      </c>
      <c r="B785" s="17">
        <v>42160</v>
      </c>
      <c r="C785" s="18" t="s">
        <v>139</v>
      </c>
      <c r="D785" s="39" t="s">
        <v>930</v>
      </c>
      <c r="E785" s="10" t="s">
        <v>175</v>
      </c>
      <c r="F785" s="10">
        <v>11.4</v>
      </c>
      <c r="H785" s="10">
        <v>1432904.13</v>
      </c>
    </row>
    <row r="786" spans="1:8" x14ac:dyDescent="0.15">
      <c r="A786" s="1">
        <f t="shared" si="12"/>
        <v>42156</v>
      </c>
      <c r="B786" s="14">
        <v>42164</v>
      </c>
      <c r="C786" s="10" t="s">
        <v>8</v>
      </c>
      <c r="D786" s="12" t="s">
        <v>931</v>
      </c>
      <c r="E786" s="15" t="s">
        <v>10</v>
      </c>
      <c r="F786" s="16">
        <v>0</v>
      </c>
      <c r="G786" s="16">
        <v>25000</v>
      </c>
      <c r="H786" s="16">
        <v>44002.92</v>
      </c>
    </row>
    <row r="787" spans="1:8" x14ac:dyDescent="0.15">
      <c r="A787" s="1">
        <f t="shared" si="12"/>
        <v>42156</v>
      </c>
      <c r="B787" s="14">
        <v>42165</v>
      </c>
      <c r="C787" s="10" t="s">
        <v>8</v>
      </c>
      <c r="D787" s="12" t="s">
        <v>932</v>
      </c>
      <c r="E787" s="15" t="s">
        <v>10</v>
      </c>
      <c r="F787" s="16">
        <v>42172</v>
      </c>
      <c r="G787" s="16">
        <v>0</v>
      </c>
      <c r="H787" s="16">
        <v>1830.92</v>
      </c>
    </row>
    <row r="788" spans="1:8" x14ac:dyDescent="0.15">
      <c r="A788" s="1">
        <f t="shared" si="12"/>
        <v>42156</v>
      </c>
      <c r="B788" s="14">
        <v>42165</v>
      </c>
      <c r="C788" s="10" t="s">
        <v>8</v>
      </c>
      <c r="D788" s="12" t="s">
        <v>933</v>
      </c>
      <c r="E788" s="15" t="s">
        <v>10</v>
      </c>
      <c r="F788" s="16">
        <v>0</v>
      </c>
      <c r="G788" s="16">
        <v>25000</v>
      </c>
      <c r="H788" s="16">
        <v>26830.92</v>
      </c>
    </row>
    <row r="789" spans="1:8" x14ac:dyDescent="0.15">
      <c r="A789" s="1">
        <f t="shared" si="12"/>
        <v>42156</v>
      </c>
      <c r="B789" s="17">
        <v>42167</v>
      </c>
      <c r="C789" s="18" t="s">
        <v>139</v>
      </c>
      <c r="D789" s="39" t="s">
        <v>911</v>
      </c>
      <c r="E789" s="10" t="s">
        <v>934</v>
      </c>
      <c r="F789" s="10">
        <v>147</v>
      </c>
      <c r="H789" s="10">
        <v>1432757.13</v>
      </c>
    </row>
    <row r="790" spans="1:8" x14ac:dyDescent="0.15">
      <c r="A790" s="1">
        <f t="shared" si="12"/>
        <v>42156</v>
      </c>
      <c r="B790" s="17">
        <v>42167</v>
      </c>
      <c r="C790" s="18" t="s">
        <v>139</v>
      </c>
      <c r="D790" s="39" t="s">
        <v>935</v>
      </c>
      <c r="E790" s="10" t="s">
        <v>936</v>
      </c>
      <c r="F790" s="10">
        <v>1850</v>
      </c>
      <c r="H790" s="10">
        <v>1430907.13</v>
      </c>
    </row>
    <row r="791" spans="1:8" x14ac:dyDescent="0.15">
      <c r="A791" s="1">
        <f t="shared" si="12"/>
        <v>42156</v>
      </c>
      <c r="B791" s="17">
        <v>42171</v>
      </c>
      <c r="C791" s="18" t="s">
        <v>139</v>
      </c>
      <c r="D791" s="39" t="s">
        <v>937</v>
      </c>
      <c r="E791" s="10" t="s">
        <v>938</v>
      </c>
      <c r="F791" s="10">
        <v>12000</v>
      </c>
      <c r="H791" s="10">
        <v>1418907.13</v>
      </c>
    </row>
    <row r="792" spans="1:8" x14ac:dyDescent="0.15">
      <c r="A792" s="1">
        <f t="shared" si="12"/>
        <v>42156</v>
      </c>
      <c r="B792" s="17">
        <v>42172</v>
      </c>
      <c r="C792" s="18" t="s">
        <v>139</v>
      </c>
      <c r="D792" s="39" t="s">
        <v>805</v>
      </c>
      <c r="E792" s="10" t="s">
        <v>939</v>
      </c>
      <c r="F792" s="10">
        <v>1500</v>
      </c>
      <c r="H792" s="10">
        <v>1417407.13</v>
      </c>
    </row>
    <row r="793" spans="1:8" x14ac:dyDescent="0.15">
      <c r="A793" s="1">
        <f t="shared" si="12"/>
        <v>42156</v>
      </c>
      <c r="B793" s="14">
        <v>42172</v>
      </c>
      <c r="C793" s="10" t="s">
        <v>8</v>
      </c>
      <c r="D793" s="12" t="s">
        <v>940</v>
      </c>
      <c r="E793" s="15" t="s">
        <v>10</v>
      </c>
      <c r="F793" s="16">
        <v>171</v>
      </c>
      <c r="G793" s="16">
        <v>0</v>
      </c>
      <c r="H793" s="16">
        <v>26659.919999999998</v>
      </c>
    </row>
    <row r="794" spans="1:8" x14ac:dyDescent="0.15">
      <c r="A794" s="1">
        <f t="shared" si="12"/>
        <v>42156</v>
      </c>
      <c r="B794" s="17">
        <v>42174</v>
      </c>
      <c r="C794" s="18" t="s">
        <v>139</v>
      </c>
      <c r="D794" s="39" t="s">
        <v>941</v>
      </c>
      <c r="E794" s="10" t="s">
        <v>942</v>
      </c>
      <c r="G794" s="10">
        <v>61542</v>
      </c>
      <c r="H794" s="10">
        <v>1478949.13</v>
      </c>
    </row>
    <row r="795" spans="1:8" x14ac:dyDescent="0.15">
      <c r="A795" s="1">
        <f t="shared" si="12"/>
        <v>42156</v>
      </c>
      <c r="B795" s="17">
        <v>42175</v>
      </c>
      <c r="C795" s="18" t="s">
        <v>139</v>
      </c>
      <c r="D795" s="39" t="s">
        <v>943</v>
      </c>
      <c r="E795" s="10" t="s">
        <v>175</v>
      </c>
      <c r="G795" s="10">
        <v>780</v>
      </c>
      <c r="H795" s="10">
        <v>1479729.13</v>
      </c>
    </row>
    <row r="796" spans="1:8" x14ac:dyDescent="0.15">
      <c r="A796" s="1">
        <f t="shared" si="12"/>
        <v>42156</v>
      </c>
      <c r="B796" s="17">
        <v>42175</v>
      </c>
      <c r="C796" s="18" t="s">
        <v>139</v>
      </c>
      <c r="D796" s="39" t="s">
        <v>615</v>
      </c>
      <c r="E796" s="10" t="s">
        <v>944</v>
      </c>
      <c r="F796" s="10">
        <v>1335</v>
      </c>
      <c r="H796" s="10">
        <v>1478394.13</v>
      </c>
    </row>
    <row r="797" spans="1:8" x14ac:dyDescent="0.15">
      <c r="A797" s="1">
        <f t="shared" si="12"/>
        <v>42156</v>
      </c>
      <c r="B797" s="17">
        <v>42176</v>
      </c>
      <c r="C797" s="18" t="s">
        <v>139</v>
      </c>
      <c r="D797" s="39" t="s">
        <v>945</v>
      </c>
      <c r="E797" s="10" t="s">
        <v>946</v>
      </c>
      <c r="F797" s="10">
        <v>20000</v>
      </c>
      <c r="H797" s="10">
        <v>1458394.13</v>
      </c>
    </row>
    <row r="798" spans="1:8" x14ac:dyDescent="0.15">
      <c r="A798" s="1">
        <f t="shared" si="12"/>
        <v>42156</v>
      </c>
      <c r="B798" s="14">
        <v>42176</v>
      </c>
      <c r="C798" s="10" t="s">
        <v>8</v>
      </c>
      <c r="D798" s="12" t="s">
        <v>947</v>
      </c>
      <c r="E798" s="15" t="s">
        <v>10</v>
      </c>
      <c r="F798" s="16">
        <v>18000</v>
      </c>
      <c r="G798" s="16">
        <v>0</v>
      </c>
      <c r="H798" s="16">
        <v>8659.92</v>
      </c>
    </row>
    <row r="799" spans="1:8" x14ac:dyDescent="0.15">
      <c r="A799" s="1">
        <f t="shared" si="12"/>
        <v>42156</v>
      </c>
      <c r="B799" s="14">
        <v>42177</v>
      </c>
      <c r="C799" s="10" t="s">
        <v>8</v>
      </c>
      <c r="D799" s="12" t="s">
        <v>948</v>
      </c>
      <c r="E799" s="15" t="s">
        <v>10</v>
      </c>
      <c r="F799" s="16">
        <v>0</v>
      </c>
      <c r="G799" s="16">
        <v>20000</v>
      </c>
      <c r="H799" s="16">
        <v>28659.919999999998</v>
      </c>
    </row>
    <row r="800" spans="1:8" x14ac:dyDescent="0.15">
      <c r="A800" s="1">
        <f t="shared" si="12"/>
        <v>42156</v>
      </c>
      <c r="B800" s="14">
        <v>42180</v>
      </c>
      <c r="C800" s="10" t="s">
        <v>8</v>
      </c>
      <c r="D800" s="12" t="s">
        <v>949</v>
      </c>
      <c r="E800" s="15" t="s">
        <v>10</v>
      </c>
      <c r="F800" s="16">
        <v>15</v>
      </c>
      <c r="G800" s="16">
        <v>0</v>
      </c>
      <c r="H800" s="16">
        <v>28644.92</v>
      </c>
    </row>
    <row r="801" spans="1:8" x14ac:dyDescent="0.15">
      <c r="A801" s="1">
        <f t="shared" si="12"/>
        <v>42156</v>
      </c>
      <c r="B801" s="17">
        <v>42182</v>
      </c>
      <c r="C801" s="18" t="s">
        <v>139</v>
      </c>
      <c r="D801" s="39" t="s">
        <v>950</v>
      </c>
      <c r="E801" s="10" t="s">
        <v>951</v>
      </c>
      <c r="F801" s="10">
        <v>22603</v>
      </c>
      <c r="H801" s="10">
        <v>1435791.13</v>
      </c>
    </row>
    <row r="802" spans="1:8" x14ac:dyDescent="0.15">
      <c r="A802" s="1">
        <f t="shared" si="12"/>
        <v>42156</v>
      </c>
      <c r="B802" s="17">
        <v>42184</v>
      </c>
      <c r="C802" s="18" t="s">
        <v>139</v>
      </c>
      <c r="D802" s="39" t="s">
        <v>950</v>
      </c>
      <c r="E802" s="10" t="s">
        <v>952</v>
      </c>
      <c r="F802" s="10">
        <v>72280</v>
      </c>
      <c r="H802" s="10">
        <v>1363511.13</v>
      </c>
    </row>
    <row r="803" spans="1:8" x14ac:dyDescent="0.15">
      <c r="A803" s="1">
        <f t="shared" si="12"/>
        <v>42156</v>
      </c>
      <c r="B803" s="14">
        <v>42185</v>
      </c>
      <c r="C803" s="10" t="s">
        <v>8</v>
      </c>
      <c r="D803" s="12" t="s">
        <v>953</v>
      </c>
      <c r="E803" s="15" t="s">
        <v>10</v>
      </c>
      <c r="F803" s="16">
        <v>0</v>
      </c>
      <c r="G803" s="16">
        <v>738</v>
      </c>
      <c r="H803" s="16">
        <v>29382.92</v>
      </c>
    </row>
    <row r="804" spans="1:8" x14ac:dyDescent="0.15">
      <c r="A804" s="1">
        <f t="shared" si="12"/>
        <v>42186</v>
      </c>
      <c r="B804" s="17">
        <v>42186</v>
      </c>
      <c r="C804" s="18" t="s">
        <v>139</v>
      </c>
      <c r="D804" s="39" t="s">
        <v>911</v>
      </c>
      <c r="E804" s="10" t="s">
        <v>954</v>
      </c>
      <c r="F804" s="10">
        <v>700</v>
      </c>
      <c r="H804" s="10">
        <v>1362811.13</v>
      </c>
    </row>
    <row r="805" spans="1:8" x14ac:dyDescent="0.15">
      <c r="A805" s="1">
        <f t="shared" si="12"/>
        <v>42186</v>
      </c>
      <c r="B805" s="17">
        <v>42187</v>
      </c>
      <c r="C805" s="18" t="s">
        <v>139</v>
      </c>
      <c r="D805" s="39" t="s">
        <v>955</v>
      </c>
      <c r="E805" s="10" t="s">
        <v>956</v>
      </c>
      <c r="G805" s="10">
        <v>900</v>
      </c>
      <c r="H805" s="10">
        <v>1363711.13</v>
      </c>
    </row>
    <row r="806" spans="1:8" x14ac:dyDescent="0.15">
      <c r="A806" s="1">
        <f t="shared" si="12"/>
        <v>42186</v>
      </c>
      <c r="B806" s="17">
        <v>42190</v>
      </c>
      <c r="C806" s="18" t="s">
        <v>139</v>
      </c>
      <c r="D806" s="39" t="s">
        <v>957</v>
      </c>
      <c r="E806" s="10" t="s">
        <v>175</v>
      </c>
      <c r="G806" s="10">
        <v>4763</v>
      </c>
      <c r="H806" s="10">
        <v>1368474.13</v>
      </c>
    </row>
    <row r="807" spans="1:8" x14ac:dyDescent="0.15">
      <c r="A807" s="1">
        <f t="shared" si="12"/>
        <v>42186</v>
      </c>
      <c r="B807" s="14">
        <v>42195</v>
      </c>
      <c r="C807" s="10" t="s">
        <v>8</v>
      </c>
      <c r="D807" s="12" t="s">
        <v>958</v>
      </c>
      <c r="E807" s="15" t="s">
        <v>10</v>
      </c>
      <c r="F807" s="16">
        <v>399</v>
      </c>
      <c r="G807" s="16">
        <v>0</v>
      </c>
      <c r="H807" s="16">
        <v>28983.919999999998</v>
      </c>
    </row>
    <row r="808" spans="1:8" x14ac:dyDescent="0.15">
      <c r="A808" s="1">
        <f t="shared" si="12"/>
        <v>42186</v>
      </c>
      <c r="B808" s="17">
        <v>42197</v>
      </c>
      <c r="C808" s="18" t="s">
        <v>139</v>
      </c>
      <c r="D808" s="39" t="s">
        <v>959</v>
      </c>
      <c r="E808" s="10" t="s">
        <v>960</v>
      </c>
      <c r="F808" s="10">
        <v>1853</v>
      </c>
      <c r="H808" s="10">
        <v>1366621.13</v>
      </c>
    </row>
    <row r="809" spans="1:8" x14ac:dyDescent="0.15">
      <c r="A809" s="1">
        <f t="shared" si="12"/>
        <v>42186</v>
      </c>
      <c r="B809" s="17">
        <v>42198</v>
      </c>
      <c r="C809" s="18" t="s">
        <v>139</v>
      </c>
      <c r="D809" s="39" t="s">
        <v>805</v>
      </c>
      <c r="E809" s="10" t="s">
        <v>961</v>
      </c>
      <c r="F809" s="10">
        <v>15000</v>
      </c>
      <c r="H809" s="10">
        <v>1351621.13</v>
      </c>
    </row>
    <row r="810" spans="1:8" x14ac:dyDescent="0.15">
      <c r="A810" s="1">
        <f t="shared" si="12"/>
        <v>42186</v>
      </c>
      <c r="B810" s="17">
        <v>42199</v>
      </c>
      <c r="C810" s="18" t="s">
        <v>139</v>
      </c>
      <c r="D810" s="39" t="s">
        <v>805</v>
      </c>
      <c r="E810" s="10" t="s">
        <v>962</v>
      </c>
      <c r="F810" s="10">
        <v>11000</v>
      </c>
      <c r="H810" s="10">
        <v>1340621.1299999999</v>
      </c>
    </row>
    <row r="811" spans="1:8" x14ac:dyDescent="0.15">
      <c r="A811" s="1">
        <f t="shared" si="12"/>
        <v>42186</v>
      </c>
      <c r="B811" s="17">
        <v>42201</v>
      </c>
      <c r="C811" s="18" t="s">
        <v>139</v>
      </c>
      <c r="D811" s="39" t="s">
        <v>887</v>
      </c>
      <c r="E811" s="10" t="s">
        <v>963</v>
      </c>
      <c r="F811" s="10">
        <v>6000</v>
      </c>
      <c r="H811" s="10">
        <v>1334621.1299999999</v>
      </c>
    </row>
    <row r="812" spans="1:8" x14ac:dyDescent="0.15">
      <c r="A812" s="1">
        <f t="shared" si="12"/>
        <v>42186</v>
      </c>
      <c r="B812" s="14">
        <v>42202</v>
      </c>
      <c r="C812" s="10" t="s">
        <v>8</v>
      </c>
      <c r="D812" s="12" t="s">
        <v>964</v>
      </c>
      <c r="E812" s="15" t="s">
        <v>10</v>
      </c>
      <c r="F812" s="16">
        <v>0</v>
      </c>
      <c r="G812" s="16">
        <v>141</v>
      </c>
      <c r="H812" s="16">
        <v>29124.92</v>
      </c>
    </row>
    <row r="813" spans="1:8" x14ac:dyDescent="0.15">
      <c r="A813" s="1">
        <f t="shared" si="12"/>
        <v>42186</v>
      </c>
      <c r="B813" s="17">
        <v>42206</v>
      </c>
      <c r="C813" s="18" t="s">
        <v>139</v>
      </c>
      <c r="D813" s="39" t="s">
        <v>965</v>
      </c>
      <c r="E813" s="10" t="s">
        <v>966</v>
      </c>
      <c r="G813" s="10">
        <v>61543</v>
      </c>
      <c r="H813" s="10">
        <v>1396164.13</v>
      </c>
    </row>
    <row r="814" spans="1:8" x14ac:dyDescent="0.15">
      <c r="A814" s="1">
        <f t="shared" si="12"/>
        <v>42186</v>
      </c>
      <c r="B814" s="14">
        <v>42207</v>
      </c>
      <c r="C814" s="10" t="s">
        <v>8</v>
      </c>
      <c r="D814" s="12" t="s">
        <v>967</v>
      </c>
      <c r="E814" s="15" t="s">
        <v>10</v>
      </c>
      <c r="F814" s="16">
        <v>0</v>
      </c>
      <c r="G814" s="16">
        <v>200</v>
      </c>
      <c r="H814" s="16">
        <v>29324.92</v>
      </c>
    </row>
    <row r="815" spans="1:8" x14ac:dyDescent="0.15">
      <c r="A815" s="1">
        <f t="shared" si="12"/>
        <v>42186</v>
      </c>
      <c r="B815" s="14">
        <v>42207</v>
      </c>
      <c r="C815" s="10" t="s">
        <v>8</v>
      </c>
      <c r="D815" s="12" t="s">
        <v>968</v>
      </c>
      <c r="E815" s="15" t="s">
        <v>10</v>
      </c>
      <c r="F815" s="16">
        <v>399</v>
      </c>
      <c r="G815" s="16">
        <v>0</v>
      </c>
      <c r="H815" s="16">
        <v>28925.919999999998</v>
      </c>
    </row>
    <row r="816" spans="1:8" x14ac:dyDescent="0.15">
      <c r="A816" s="1">
        <f t="shared" si="12"/>
        <v>42186</v>
      </c>
      <c r="B816" s="14">
        <v>42208</v>
      </c>
      <c r="C816" s="10" t="s">
        <v>8</v>
      </c>
      <c r="D816" s="12" t="s">
        <v>969</v>
      </c>
      <c r="E816" s="15" t="s">
        <v>10</v>
      </c>
      <c r="F816" s="16">
        <v>0</v>
      </c>
      <c r="G816" s="16">
        <v>350</v>
      </c>
      <c r="H816" s="16">
        <v>29275.919999999998</v>
      </c>
    </row>
    <row r="817" spans="1:8" x14ac:dyDescent="0.15">
      <c r="A817" s="1">
        <f t="shared" si="12"/>
        <v>42186</v>
      </c>
      <c r="B817" s="14">
        <v>42210</v>
      </c>
      <c r="C817" s="10" t="s">
        <v>8</v>
      </c>
      <c r="D817" s="12" t="s">
        <v>970</v>
      </c>
      <c r="E817" s="15" t="s">
        <v>10</v>
      </c>
      <c r="F817" s="16">
        <v>0</v>
      </c>
      <c r="G817" s="16">
        <v>230</v>
      </c>
      <c r="H817" s="16">
        <v>29505.919999999998</v>
      </c>
    </row>
    <row r="818" spans="1:8" x14ac:dyDescent="0.15">
      <c r="A818" s="1">
        <f t="shared" si="12"/>
        <v>42186</v>
      </c>
      <c r="B818" s="14">
        <v>42212</v>
      </c>
      <c r="C818" s="10" t="s">
        <v>8</v>
      </c>
      <c r="D818" s="12" t="s">
        <v>971</v>
      </c>
      <c r="E818" s="15" t="s">
        <v>10</v>
      </c>
      <c r="F818" s="16">
        <v>0</v>
      </c>
      <c r="G818" s="16">
        <v>128</v>
      </c>
      <c r="H818" s="16">
        <v>29633.919999999998</v>
      </c>
    </row>
    <row r="819" spans="1:8" x14ac:dyDescent="0.15">
      <c r="A819" s="1">
        <f t="shared" si="12"/>
        <v>42186</v>
      </c>
      <c r="B819" s="14">
        <v>42212</v>
      </c>
      <c r="C819" s="10" t="s">
        <v>8</v>
      </c>
      <c r="D819" s="12" t="s">
        <v>972</v>
      </c>
      <c r="E819" s="15" t="s">
        <v>10</v>
      </c>
      <c r="F819" s="16">
        <v>0</v>
      </c>
      <c r="G819" s="16">
        <v>300</v>
      </c>
      <c r="H819" s="16">
        <v>29933.919999999998</v>
      </c>
    </row>
    <row r="820" spans="1:8" x14ac:dyDescent="0.15">
      <c r="A820" s="1">
        <f t="shared" si="12"/>
        <v>42217</v>
      </c>
      <c r="B820" s="14">
        <v>42217</v>
      </c>
      <c r="C820" s="10" t="s">
        <v>8</v>
      </c>
      <c r="D820" s="12" t="s">
        <v>973</v>
      </c>
      <c r="E820" s="15" t="s">
        <v>10</v>
      </c>
      <c r="F820" s="16">
        <v>0</v>
      </c>
      <c r="G820" s="16">
        <v>200</v>
      </c>
      <c r="H820" s="16">
        <v>30133.919999999998</v>
      </c>
    </row>
    <row r="821" spans="1:8" x14ac:dyDescent="0.15">
      <c r="A821" s="1">
        <f t="shared" si="12"/>
        <v>42217</v>
      </c>
      <c r="B821" s="17">
        <v>42219</v>
      </c>
      <c r="C821" s="18" t="s">
        <v>139</v>
      </c>
      <c r="D821" s="39" t="s">
        <v>974</v>
      </c>
      <c r="E821" s="10" t="s">
        <v>975</v>
      </c>
      <c r="F821" s="10">
        <v>147</v>
      </c>
      <c r="H821" s="10">
        <v>1396017.13</v>
      </c>
    </row>
    <row r="822" spans="1:8" x14ac:dyDescent="0.15">
      <c r="A822" s="1">
        <f t="shared" si="12"/>
        <v>42217</v>
      </c>
      <c r="B822" s="14">
        <v>42222</v>
      </c>
      <c r="C822" s="10" t="s">
        <v>8</v>
      </c>
      <c r="D822" s="12" t="s">
        <v>976</v>
      </c>
      <c r="E822" s="15" t="s">
        <v>10</v>
      </c>
      <c r="F822" s="16">
        <v>15</v>
      </c>
      <c r="G822" s="16">
        <v>0</v>
      </c>
      <c r="H822" s="16">
        <v>30118.92</v>
      </c>
    </row>
    <row r="823" spans="1:8" x14ac:dyDescent="0.15">
      <c r="A823" s="1">
        <f t="shared" si="12"/>
        <v>42217</v>
      </c>
      <c r="B823" s="14">
        <v>42223</v>
      </c>
      <c r="C823" s="10" t="s">
        <v>8</v>
      </c>
      <c r="D823" s="12" t="s">
        <v>977</v>
      </c>
      <c r="E823" s="15" t="s">
        <v>10</v>
      </c>
      <c r="F823" s="16">
        <v>0</v>
      </c>
      <c r="G823" s="16">
        <v>120</v>
      </c>
      <c r="H823" s="16">
        <v>30238.92</v>
      </c>
    </row>
    <row r="824" spans="1:8" x14ac:dyDescent="0.15">
      <c r="A824" s="1">
        <f t="shared" si="12"/>
        <v>42217</v>
      </c>
      <c r="B824" s="14">
        <v>42224</v>
      </c>
      <c r="C824" s="10" t="s">
        <v>8</v>
      </c>
      <c r="D824" s="12" t="s">
        <v>978</v>
      </c>
      <c r="E824" s="15" t="s">
        <v>10</v>
      </c>
      <c r="F824" s="16">
        <v>0</v>
      </c>
      <c r="G824" s="16">
        <v>29829</v>
      </c>
      <c r="H824" s="16">
        <v>60067.92</v>
      </c>
    </row>
    <row r="825" spans="1:8" x14ac:dyDescent="0.15">
      <c r="A825" s="1">
        <f t="shared" si="12"/>
        <v>42217</v>
      </c>
      <c r="B825" s="14">
        <v>42226</v>
      </c>
      <c r="C825" s="10" t="s">
        <v>8</v>
      </c>
      <c r="D825" s="12" t="s">
        <v>979</v>
      </c>
      <c r="E825" s="15" t="s">
        <v>10</v>
      </c>
      <c r="F825" s="16">
        <v>42172</v>
      </c>
      <c r="G825" s="16">
        <v>0</v>
      </c>
      <c r="H825" s="16">
        <v>17895.919999999998</v>
      </c>
    </row>
    <row r="826" spans="1:8" x14ac:dyDescent="0.15">
      <c r="A826" s="1">
        <f t="shared" si="12"/>
        <v>42217</v>
      </c>
      <c r="B826" s="14">
        <v>42228</v>
      </c>
      <c r="C826" s="10" t="s">
        <v>8</v>
      </c>
      <c r="D826" s="12" t="s">
        <v>758</v>
      </c>
      <c r="E826" s="15" t="s">
        <v>10</v>
      </c>
      <c r="F826" s="16">
        <v>0</v>
      </c>
      <c r="G826" s="16">
        <v>150</v>
      </c>
      <c r="H826" s="16">
        <v>18045.919999999998</v>
      </c>
    </row>
    <row r="827" spans="1:8" x14ac:dyDescent="0.15">
      <c r="A827" s="1">
        <f t="shared" si="12"/>
        <v>42217</v>
      </c>
      <c r="B827" s="17">
        <v>42233</v>
      </c>
      <c r="C827" s="18" t="s">
        <v>139</v>
      </c>
      <c r="D827" s="39" t="s">
        <v>980</v>
      </c>
      <c r="E827" s="10" t="s">
        <v>981</v>
      </c>
      <c r="G827" s="10">
        <v>25000</v>
      </c>
      <c r="H827" s="10">
        <v>1421017.13</v>
      </c>
    </row>
    <row r="828" spans="1:8" x14ac:dyDescent="0.15">
      <c r="A828" s="1">
        <f t="shared" si="12"/>
        <v>42217</v>
      </c>
      <c r="B828" s="17">
        <v>42237</v>
      </c>
      <c r="C828" s="18" t="s">
        <v>139</v>
      </c>
      <c r="D828" s="39" t="s">
        <v>982</v>
      </c>
      <c r="E828" s="10" t="s">
        <v>983</v>
      </c>
      <c r="G828" s="10">
        <v>61790</v>
      </c>
      <c r="H828" s="10">
        <v>1482807.13</v>
      </c>
    </row>
    <row r="829" spans="1:8" x14ac:dyDescent="0.15">
      <c r="A829" s="1">
        <f t="shared" si="12"/>
        <v>42217</v>
      </c>
      <c r="B829" s="17">
        <v>42237</v>
      </c>
      <c r="C829" s="18" t="s">
        <v>139</v>
      </c>
      <c r="D829" s="39" t="s">
        <v>984</v>
      </c>
      <c r="E829" s="10" t="s">
        <v>985</v>
      </c>
      <c r="F829" s="10">
        <v>1924.5</v>
      </c>
      <c r="H829" s="10">
        <v>1480882.63</v>
      </c>
    </row>
    <row r="830" spans="1:8" x14ac:dyDescent="0.15">
      <c r="A830" s="1">
        <f t="shared" si="12"/>
        <v>42248</v>
      </c>
      <c r="B830" s="17">
        <v>42249</v>
      </c>
      <c r="C830" s="18" t="s">
        <v>139</v>
      </c>
      <c r="D830" s="39" t="s">
        <v>986</v>
      </c>
      <c r="E830" s="10" t="s">
        <v>987</v>
      </c>
      <c r="G830" s="10">
        <v>25000</v>
      </c>
      <c r="H830" s="10">
        <v>1505882.63</v>
      </c>
    </row>
    <row r="831" spans="1:8" x14ac:dyDescent="0.15">
      <c r="A831" s="1">
        <f t="shared" si="12"/>
        <v>42248</v>
      </c>
      <c r="B831" s="17">
        <v>42251</v>
      </c>
      <c r="C831" s="18" t="s">
        <v>139</v>
      </c>
      <c r="D831" s="39" t="s">
        <v>974</v>
      </c>
      <c r="E831" s="10" t="s">
        <v>988</v>
      </c>
      <c r="F831" s="10">
        <v>147</v>
      </c>
      <c r="H831" s="10">
        <v>1505735.63</v>
      </c>
    </row>
    <row r="832" spans="1:8" x14ac:dyDescent="0.15">
      <c r="A832" s="1">
        <f t="shared" si="12"/>
        <v>42248</v>
      </c>
      <c r="B832" s="17">
        <v>42251</v>
      </c>
      <c r="C832" s="18" t="s">
        <v>139</v>
      </c>
      <c r="D832" s="39" t="s">
        <v>989</v>
      </c>
      <c r="E832" s="10" t="s">
        <v>990</v>
      </c>
      <c r="F832" s="10">
        <v>397.8</v>
      </c>
      <c r="H832" s="10">
        <v>1505337.83</v>
      </c>
    </row>
    <row r="833" spans="1:8" x14ac:dyDescent="0.15">
      <c r="A833" s="1">
        <f t="shared" si="12"/>
        <v>42248</v>
      </c>
      <c r="B833" s="17">
        <v>42252</v>
      </c>
      <c r="C833" s="18" t="s">
        <v>139</v>
      </c>
      <c r="D833" s="39" t="s">
        <v>991</v>
      </c>
      <c r="E833" s="10" t="s">
        <v>175</v>
      </c>
      <c r="F833" s="10">
        <v>8.16</v>
      </c>
      <c r="H833" s="10">
        <v>1505329.67</v>
      </c>
    </row>
    <row r="834" spans="1:8" x14ac:dyDescent="0.15">
      <c r="A834" s="1">
        <f t="shared" ref="A834:A897" si="13">DATE(YEAR(B834),MONTH(B834),1)</f>
        <v>42248</v>
      </c>
      <c r="B834" s="17">
        <v>42257</v>
      </c>
      <c r="C834" s="18" t="s">
        <v>139</v>
      </c>
      <c r="D834" s="39" t="s">
        <v>992</v>
      </c>
      <c r="E834" s="10" t="s">
        <v>993</v>
      </c>
      <c r="G834" s="10">
        <v>11989.74</v>
      </c>
      <c r="H834" s="10">
        <v>1517319.41</v>
      </c>
    </row>
    <row r="835" spans="1:8" x14ac:dyDescent="0.15">
      <c r="A835" s="1">
        <f t="shared" si="13"/>
        <v>42248</v>
      </c>
      <c r="B835" s="14">
        <v>42257</v>
      </c>
      <c r="C835" s="10" t="s">
        <v>8</v>
      </c>
      <c r="D835" s="12" t="s">
        <v>994</v>
      </c>
      <c r="E835" s="15" t="s">
        <v>10</v>
      </c>
      <c r="F835" s="16">
        <v>399</v>
      </c>
      <c r="G835" s="16">
        <v>0</v>
      </c>
      <c r="H835" s="16">
        <v>17646.919999999998</v>
      </c>
    </row>
    <row r="836" spans="1:8" x14ac:dyDescent="0.15">
      <c r="A836" s="1">
        <f t="shared" si="13"/>
        <v>42248</v>
      </c>
      <c r="B836" s="17">
        <v>42258</v>
      </c>
      <c r="C836" s="18" t="s">
        <v>139</v>
      </c>
      <c r="D836" s="39" t="s">
        <v>995</v>
      </c>
      <c r="E836" s="10" t="s">
        <v>996</v>
      </c>
      <c r="F836" s="10">
        <v>4500</v>
      </c>
      <c r="H836" s="10">
        <v>1512819.41</v>
      </c>
    </row>
    <row r="837" spans="1:8" x14ac:dyDescent="0.15">
      <c r="A837" s="1">
        <f t="shared" si="13"/>
        <v>42248</v>
      </c>
      <c r="B837" s="17">
        <v>42259</v>
      </c>
      <c r="C837" s="18" t="s">
        <v>139</v>
      </c>
      <c r="D837" s="39" t="s">
        <v>997</v>
      </c>
      <c r="E837" s="10" t="s">
        <v>998</v>
      </c>
      <c r="F837" s="10">
        <v>136</v>
      </c>
      <c r="H837" s="10">
        <v>1512683.41</v>
      </c>
    </row>
    <row r="838" spans="1:8" x14ac:dyDescent="0.15">
      <c r="A838" s="1">
        <f t="shared" si="13"/>
        <v>42248</v>
      </c>
      <c r="B838" s="17">
        <v>42266</v>
      </c>
      <c r="C838" s="18" t="s">
        <v>139</v>
      </c>
      <c r="D838" s="39" t="s">
        <v>997</v>
      </c>
      <c r="E838" s="10" t="s">
        <v>999</v>
      </c>
      <c r="F838" s="10">
        <v>228.4</v>
      </c>
      <c r="H838" s="10">
        <v>1512455.01</v>
      </c>
    </row>
    <row r="839" spans="1:8" x14ac:dyDescent="0.15">
      <c r="A839" s="1">
        <f t="shared" si="13"/>
        <v>42248</v>
      </c>
      <c r="B839" s="17">
        <v>42268</v>
      </c>
      <c r="C839" s="18" t="s">
        <v>139</v>
      </c>
      <c r="D839" s="39" t="s">
        <v>1000</v>
      </c>
      <c r="E839" s="10" t="s">
        <v>1001</v>
      </c>
      <c r="G839" s="10">
        <v>61790</v>
      </c>
      <c r="H839" s="10">
        <v>1574245.01</v>
      </c>
    </row>
    <row r="840" spans="1:8" x14ac:dyDescent="0.15">
      <c r="A840" s="1">
        <f t="shared" si="13"/>
        <v>42248</v>
      </c>
      <c r="B840" s="14">
        <v>42268</v>
      </c>
      <c r="C840" s="10" t="s">
        <v>8</v>
      </c>
      <c r="D840" s="12" t="s">
        <v>1002</v>
      </c>
      <c r="E840" s="15" t="s">
        <v>10</v>
      </c>
      <c r="F840" s="16">
        <v>399</v>
      </c>
      <c r="G840" s="16">
        <v>0</v>
      </c>
      <c r="H840" s="16">
        <v>17247.919999999998</v>
      </c>
    </row>
    <row r="841" spans="1:8" x14ac:dyDescent="0.15">
      <c r="A841" s="1">
        <f t="shared" si="13"/>
        <v>42248</v>
      </c>
      <c r="B841" s="17">
        <v>42272</v>
      </c>
      <c r="C841" s="18" t="s">
        <v>139</v>
      </c>
      <c r="D841" s="39" t="s">
        <v>997</v>
      </c>
      <c r="E841" s="10" t="s">
        <v>1003</v>
      </c>
      <c r="F841" s="10">
        <v>456.02</v>
      </c>
      <c r="H841" s="10">
        <v>1573788.99</v>
      </c>
    </row>
    <row r="842" spans="1:8" x14ac:dyDescent="0.15">
      <c r="A842" s="1">
        <f t="shared" si="13"/>
        <v>42248</v>
      </c>
      <c r="B842" s="17">
        <v>42272</v>
      </c>
      <c r="C842" s="18" t="s">
        <v>139</v>
      </c>
      <c r="D842" s="39" t="s">
        <v>1004</v>
      </c>
      <c r="E842" s="10" t="s">
        <v>1005</v>
      </c>
      <c r="F842" s="10">
        <v>129</v>
      </c>
      <c r="H842" s="10">
        <v>1573659.99</v>
      </c>
    </row>
    <row r="843" spans="1:8" x14ac:dyDescent="0.15">
      <c r="A843" s="1">
        <f t="shared" si="13"/>
        <v>42248</v>
      </c>
      <c r="B843" s="17">
        <v>42272</v>
      </c>
      <c r="C843" s="18" t="s">
        <v>139</v>
      </c>
      <c r="D843" s="39" t="s">
        <v>1006</v>
      </c>
      <c r="E843" s="10" t="s">
        <v>1007</v>
      </c>
      <c r="F843" s="10">
        <v>58.62</v>
      </c>
      <c r="H843" s="10">
        <v>1573601.37</v>
      </c>
    </row>
    <row r="844" spans="1:8" x14ac:dyDescent="0.15">
      <c r="A844" s="1">
        <f t="shared" si="13"/>
        <v>42248</v>
      </c>
      <c r="B844" s="17">
        <v>42273</v>
      </c>
      <c r="C844" s="18" t="s">
        <v>139</v>
      </c>
      <c r="D844" s="39" t="s">
        <v>1008</v>
      </c>
      <c r="E844" s="10" t="s">
        <v>1009</v>
      </c>
      <c r="F844" s="10">
        <v>50000</v>
      </c>
      <c r="H844" s="10">
        <v>1523601.37</v>
      </c>
    </row>
    <row r="845" spans="1:8" x14ac:dyDescent="0.15">
      <c r="A845" s="1">
        <f t="shared" si="13"/>
        <v>42248</v>
      </c>
      <c r="B845" s="14">
        <v>42275</v>
      </c>
      <c r="C845" s="10" t="s">
        <v>8</v>
      </c>
      <c r="D845" s="12" t="s">
        <v>1010</v>
      </c>
      <c r="E845" s="15" t="s">
        <v>10</v>
      </c>
      <c r="F845" s="16">
        <v>0</v>
      </c>
      <c r="G845" s="16">
        <v>50000</v>
      </c>
      <c r="H845" s="16">
        <v>67247.92</v>
      </c>
    </row>
    <row r="846" spans="1:8" x14ac:dyDescent="0.15">
      <c r="A846" s="1">
        <f t="shared" si="13"/>
        <v>42248</v>
      </c>
      <c r="B846" s="17">
        <v>42277</v>
      </c>
      <c r="C846" s="18" t="s">
        <v>139</v>
      </c>
      <c r="D846" s="39" t="s">
        <v>1011</v>
      </c>
      <c r="E846" s="10" t="s">
        <v>1012</v>
      </c>
      <c r="F846" s="10">
        <v>3500</v>
      </c>
      <c r="H846" s="10">
        <v>1520101.37</v>
      </c>
    </row>
    <row r="847" spans="1:8" x14ac:dyDescent="0.15">
      <c r="A847" s="1">
        <f t="shared" si="13"/>
        <v>42278</v>
      </c>
      <c r="B847" s="17">
        <v>42278</v>
      </c>
      <c r="C847" s="18" t="s">
        <v>139</v>
      </c>
      <c r="D847" s="39" t="s">
        <v>566</v>
      </c>
      <c r="E847" s="10" t="s">
        <v>175</v>
      </c>
      <c r="G847" s="10">
        <v>28400</v>
      </c>
      <c r="H847" s="10">
        <v>1548501.37</v>
      </c>
    </row>
    <row r="848" spans="1:8" x14ac:dyDescent="0.15">
      <c r="A848" s="1">
        <f t="shared" si="13"/>
        <v>42278</v>
      </c>
      <c r="B848" s="17">
        <v>42278</v>
      </c>
      <c r="C848" s="18" t="s">
        <v>139</v>
      </c>
      <c r="D848" s="39" t="s">
        <v>997</v>
      </c>
      <c r="E848" s="10" t="s">
        <v>1013</v>
      </c>
      <c r="F848" s="10">
        <v>531.6</v>
      </c>
      <c r="H848" s="10">
        <v>1547969.77</v>
      </c>
    </row>
    <row r="849" spans="1:8" x14ac:dyDescent="0.15">
      <c r="A849" s="1">
        <f t="shared" si="13"/>
        <v>42278</v>
      </c>
      <c r="B849" s="17">
        <v>42279</v>
      </c>
      <c r="C849" s="18" t="s">
        <v>139</v>
      </c>
      <c r="D849" s="39" t="s">
        <v>1006</v>
      </c>
      <c r="E849" s="10" t="s">
        <v>1014</v>
      </c>
      <c r="F849" s="10">
        <v>126.5</v>
      </c>
      <c r="H849" s="10">
        <v>1547843.27</v>
      </c>
    </row>
    <row r="850" spans="1:8" x14ac:dyDescent="0.15">
      <c r="A850" s="1">
        <f t="shared" si="13"/>
        <v>42278</v>
      </c>
      <c r="B850" s="14">
        <v>42282</v>
      </c>
      <c r="C850" s="10" t="s">
        <v>8</v>
      </c>
      <c r="D850" s="12" t="s">
        <v>1015</v>
      </c>
      <c r="E850" s="15" t="s">
        <v>10</v>
      </c>
      <c r="F850" s="16">
        <v>0</v>
      </c>
      <c r="G850" s="16">
        <v>264</v>
      </c>
      <c r="H850" s="16">
        <v>67511.92</v>
      </c>
    </row>
    <row r="851" spans="1:8" x14ac:dyDescent="0.15">
      <c r="A851" s="1">
        <f t="shared" si="13"/>
        <v>42278</v>
      </c>
      <c r="B851" s="14">
        <v>42282</v>
      </c>
      <c r="C851" s="10" t="s">
        <v>8</v>
      </c>
      <c r="D851" s="12" t="s">
        <v>1016</v>
      </c>
      <c r="E851" s="15" t="s">
        <v>10</v>
      </c>
      <c r="F851" s="16">
        <v>0</v>
      </c>
      <c r="G851" s="16">
        <v>50</v>
      </c>
      <c r="H851" s="16">
        <v>67561.919999999998</v>
      </c>
    </row>
    <row r="852" spans="1:8" x14ac:dyDescent="0.15">
      <c r="A852" s="1">
        <f t="shared" si="13"/>
        <v>42278</v>
      </c>
      <c r="B852" s="17">
        <v>42286</v>
      </c>
      <c r="C852" s="18" t="s">
        <v>139</v>
      </c>
      <c r="D852" s="39" t="s">
        <v>1017</v>
      </c>
      <c r="E852" s="10" t="s">
        <v>1018</v>
      </c>
      <c r="F852" s="10">
        <v>147</v>
      </c>
      <c r="H852" s="10">
        <v>1547696.27</v>
      </c>
    </row>
    <row r="853" spans="1:8" x14ac:dyDescent="0.15">
      <c r="A853" s="1">
        <f t="shared" si="13"/>
        <v>42278</v>
      </c>
      <c r="B853" s="17">
        <v>42288</v>
      </c>
      <c r="C853" s="18" t="s">
        <v>139</v>
      </c>
      <c r="D853" s="39" t="s">
        <v>1019</v>
      </c>
      <c r="E853" s="10" t="s">
        <v>1020</v>
      </c>
      <c r="F853" s="10">
        <v>845.6</v>
      </c>
      <c r="H853" s="10">
        <v>1546850.67</v>
      </c>
    </row>
    <row r="854" spans="1:8" x14ac:dyDescent="0.15">
      <c r="A854" s="1">
        <f t="shared" si="13"/>
        <v>42278</v>
      </c>
      <c r="B854" s="17">
        <v>42288</v>
      </c>
      <c r="C854" s="18" t="s">
        <v>139</v>
      </c>
      <c r="D854" s="39" t="s">
        <v>1021</v>
      </c>
      <c r="E854" s="10" t="s">
        <v>1022</v>
      </c>
      <c r="F854" s="10">
        <v>4000</v>
      </c>
      <c r="H854" s="10">
        <v>1542850.67</v>
      </c>
    </row>
    <row r="855" spans="1:8" x14ac:dyDescent="0.15">
      <c r="A855" s="1">
        <f t="shared" si="13"/>
        <v>42278</v>
      </c>
      <c r="B855" s="17">
        <v>42289</v>
      </c>
      <c r="C855" s="18" t="s">
        <v>139</v>
      </c>
      <c r="D855" s="39" t="s">
        <v>1023</v>
      </c>
      <c r="E855" s="10" t="s">
        <v>175</v>
      </c>
      <c r="F855" s="10">
        <v>11.4</v>
      </c>
      <c r="H855" s="10">
        <v>1542839.27</v>
      </c>
    </row>
    <row r="856" spans="1:8" x14ac:dyDescent="0.15">
      <c r="A856" s="1">
        <f t="shared" si="13"/>
        <v>42278</v>
      </c>
      <c r="B856" s="14">
        <v>42289</v>
      </c>
      <c r="C856" s="10" t="s">
        <v>8</v>
      </c>
      <c r="D856" s="12" t="s">
        <v>1024</v>
      </c>
      <c r="E856" s="15" t="s">
        <v>10</v>
      </c>
      <c r="F856" s="16">
        <v>42172</v>
      </c>
      <c r="G856" s="16">
        <v>0</v>
      </c>
      <c r="H856" s="16">
        <v>25389.919999999998</v>
      </c>
    </row>
    <row r="857" spans="1:8" x14ac:dyDescent="0.15">
      <c r="A857" s="1">
        <f t="shared" si="13"/>
        <v>42278</v>
      </c>
      <c r="B857" s="17">
        <v>42291</v>
      </c>
      <c r="C857" s="18" t="s">
        <v>139</v>
      </c>
      <c r="D857" s="39" t="s">
        <v>1019</v>
      </c>
      <c r="E857" s="10" t="s">
        <v>1025</v>
      </c>
      <c r="F857" s="10">
        <v>122.8</v>
      </c>
      <c r="H857" s="10">
        <v>1542716.47</v>
      </c>
    </row>
    <row r="858" spans="1:8" x14ac:dyDescent="0.15">
      <c r="A858" s="1">
        <f t="shared" si="13"/>
        <v>42278</v>
      </c>
      <c r="B858" s="17">
        <v>42292</v>
      </c>
      <c r="C858" s="18" t="s">
        <v>139</v>
      </c>
      <c r="D858" s="39" t="s">
        <v>1026</v>
      </c>
      <c r="E858" s="10" t="s">
        <v>175</v>
      </c>
      <c r="F858" s="10">
        <v>11.4</v>
      </c>
      <c r="H858" s="10">
        <v>1542705.07</v>
      </c>
    </row>
    <row r="859" spans="1:8" x14ac:dyDescent="0.15">
      <c r="A859" s="1">
        <f t="shared" si="13"/>
        <v>42278</v>
      </c>
      <c r="B859" s="17">
        <v>42292</v>
      </c>
      <c r="C859" s="18" t="s">
        <v>139</v>
      </c>
      <c r="D859" s="39" t="s">
        <v>1019</v>
      </c>
      <c r="E859" s="10" t="s">
        <v>1027</v>
      </c>
      <c r="F859" s="10">
        <v>132.80000000000001</v>
      </c>
      <c r="H859" s="10">
        <v>1542572.27</v>
      </c>
    </row>
    <row r="860" spans="1:8" x14ac:dyDescent="0.15">
      <c r="A860" s="1">
        <f t="shared" si="13"/>
        <v>42278</v>
      </c>
      <c r="B860" s="17">
        <v>42293</v>
      </c>
      <c r="C860" s="18" t="s">
        <v>139</v>
      </c>
      <c r="D860" s="39" t="s">
        <v>1028</v>
      </c>
      <c r="E860" s="10" t="s">
        <v>175</v>
      </c>
      <c r="F860" s="10">
        <v>11.4</v>
      </c>
      <c r="H860" s="10">
        <v>1542560.87</v>
      </c>
    </row>
    <row r="861" spans="1:8" x14ac:dyDescent="0.15">
      <c r="A861" s="1">
        <f t="shared" si="13"/>
        <v>42278</v>
      </c>
      <c r="B861" s="17">
        <v>42293</v>
      </c>
      <c r="C861" s="18" t="s">
        <v>139</v>
      </c>
      <c r="D861" s="39" t="s">
        <v>995</v>
      </c>
      <c r="E861" s="10" t="s">
        <v>1029</v>
      </c>
      <c r="F861" s="10">
        <v>3000</v>
      </c>
      <c r="H861" s="10">
        <v>1539560.87</v>
      </c>
    </row>
    <row r="862" spans="1:8" x14ac:dyDescent="0.15">
      <c r="A862" s="1">
        <f t="shared" si="13"/>
        <v>42278</v>
      </c>
      <c r="B862" s="17">
        <v>42295</v>
      </c>
      <c r="C862" s="18" t="s">
        <v>139</v>
      </c>
      <c r="D862" s="39" t="s">
        <v>1030</v>
      </c>
      <c r="E862" s="10" t="s">
        <v>175</v>
      </c>
      <c r="G862" s="10">
        <v>70</v>
      </c>
      <c r="H862" s="10">
        <v>1539630.87</v>
      </c>
    </row>
    <row r="863" spans="1:8" x14ac:dyDescent="0.15">
      <c r="A863" s="1">
        <f t="shared" si="13"/>
        <v>42278</v>
      </c>
      <c r="B863" s="17">
        <v>42302</v>
      </c>
      <c r="C863" s="18" t="s">
        <v>139</v>
      </c>
      <c r="D863" s="39" t="s">
        <v>1031</v>
      </c>
      <c r="E863" s="10" t="s">
        <v>1032</v>
      </c>
      <c r="F863" s="10">
        <v>8000</v>
      </c>
      <c r="H863" s="10">
        <v>1531630.87</v>
      </c>
    </row>
    <row r="864" spans="1:8" x14ac:dyDescent="0.15">
      <c r="A864" s="1">
        <f t="shared" si="13"/>
        <v>42278</v>
      </c>
      <c r="B864" s="17">
        <v>42302</v>
      </c>
      <c r="C864" s="18" t="s">
        <v>139</v>
      </c>
      <c r="D864" s="39" t="s">
        <v>1033</v>
      </c>
      <c r="E864" s="10" t="s">
        <v>1034</v>
      </c>
      <c r="F864" s="10">
        <v>380</v>
      </c>
      <c r="H864" s="10">
        <v>1531250.87</v>
      </c>
    </row>
    <row r="865" spans="1:8" x14ac:dyDescent="0.15">
      <c r="A865" s="1">
        <f t="shared" si="13"/>
        <v>42278</v>
      </c>
      <c r="B865" s="17">
        <v>42302</v>
      </c>
      <c r="C865" s="18" t="s">
        <v>139</v>
      </c>
      <c r="D865" s="39" t="s">
        <v>1035</v>
      </c>
      <c r="E865" s="10" t="s">
        <v>1036</v>
      </c>
      <c r="F865" s="10">
        <v>155</v>
      </c>
      <c r="H865" s="10">
        <v>1531095.87</v>
      </c>
    </row>
    <row r="866" spans="1:8" x14ac:dyDescent="0.15">
      <c r="A866" s="1">
        <f t="shared" si="13"/>
        <v>42278</v>
      </c>
      <c r="B866" s="17">
        <v>42302</v>
      </c>
      <c r="C866" s="18" t="s">
        <v>139</v>
      </c>
      <c r="D866" s="39" t="s">
        <v>1037</v>
      </c>
      <c r="E866" s="10" t="s">
        <v>1038</v>
      </c>
      <c r="F866" s="10">
        <v>5000</v>
      </c>
      <c r="H866" s="10">
        <v>1526095.87</v>
      </c>
    </row>
    <row r="867" spans="1:8" x14ac:dyDescent="0.15">
      <c r="A867" s="1">
        <f t="shared" si="13"/>
        <v>42278</v>
      </c>
      <c r="B867" s="17">
        <v>42303</v>
      </c>
      <c r="C867" s="18" t="s">
        <v>139</v>
      </c>
      <c r="D867" s="39" t="s">
        <v>1039</v>
      </c>
      <c r="E867" s="10" t="s">
        <v>1040</v>
      </c>
      <c r="F867" s="10">
        <v>290</v>
      </c>
      <c r="H867" s="10">
        <v>1525805.87</v>
      </c>
    </row>
    <row r="868" spans="1:8" x14ac:dyDescent="0.15">
      <c r="A868" s="1">
        <f t="shared" si="13"/>
        <v>42278</v>
      </c>
      <c r="B868" s="14">
        <v>42303</v>
      </c>
      <c r="C868" s="10" t="s">
        <v>8</v>
      </c>
      <c r="D868" s="12" t="s">
        <v>1041</v>
      </c>
      <c r="E868" s="15" t="s">
        <v>10</v>
      </c>
      <c r="F868" s="16">
        <v>0</v>
      </c>
      <c r="G868" s="16">
        <v>600</v>
      </c>
      <c r="H868" s="16">
        <v>25989.919999999998</v>
      </c>
    </row>
    <row r="869" spans="1:8" x14ac:dyDescent="0.15">
      <c r="A869" s="1">
        <f t="shared" si="13"/>
        <v>42278</v>
      </c>
      <c r="B869" s="17">
        <v>42304</v>
      </c>
      <c r="C869" s="18" t="s">
        <v>139</v>
      </c>
      <c r="D869" s="39" t="s">
        <v>1019</v>
      </c>
      <c r="E869" s="10" t="s">
        <v>1042</v>
      </c>
      <c r="F869" s="10">
        <v>1930.6</v>
      </c>
      <c r="H869" s="10">
        <v>1523875.27</v>
      </c>
    </row>
    <row r="870" spans="1:8" x14ac:dyDescent="0.15">
      <c r="A870" s="1">
        <f t="shared" si="13"/>
        <v>42278</v>
      </c>
      <c r="B870" s="17">
        <v>42305</v>
      </c>
      <c r="C870" s="18" t="s">
        <v>139</v>
      </c>
      <c r="D870" s="39" t="s">
        <v>1043</v>
      </c>
      <c r="E870" s="10" t="s">
        <v>175</v>
      </c>
      <c r="F870" s="10">
        <v>11.4</v>
      </c>
      <c r="H870" s="10">
        <v>1523863.87</v>
      </c>
    </row>
    <row r="871" spans="1:8" x14ac:dyDescent="0.15">
      <c r="A871" s="1">
        <f t="shared" si="13"/>
        <v>42278</v>
      </c>
      <c r="B871" s="17">
        <v>42305</v>
      </c>
      <c r="C871" s="18" t="s">
        <v>139</v>
      </c>
      <c r="D871" s="39" t="s">
        <v>1019</v>
      </c>
      <c r="E871" s="10" t="s">
        <v>1044</v>
      </c>
      <c r="F871" s="10">
        <v>3815.6</v>
      </c>
      <c r="H871" s="10">
        <v>1520048.27</v>
      </c>
    </row>
    <row r="872" spans="1:8" x14ac:dyDescent="0.15">
      <c r="A872" s="1">
        <f t="shared" si="13"/>
        <v>42278</v>
      </c>
      <c r="B872" s="17">
        <v>42306</v>
      </c>
      <c r="C872" s="18" t="s">
        <v>139</v>
      </c>
      <c r="D872" s="39" t="s">
        <v>1045</v>
      </c>
      <c r="E872" s="10" t="s">
        <v>175</v>
      </c>
      <c r="F872" s="10">
        <v>11.4</v>
      </c>
      <c r="H872" s="10">
        <v>1520036.87</v>
      </c>
    </row>
    <row r="873" spans="1:8" x14ac:dyDescent="0.15">
      <c r="A873" s="1">
        <f t="shared" si="13"/>
        <v>42278</v>
      </c>
      <c r="B873" s="17">
        <v>42306</v>
      </c>
      <c r="C873" s="18" t="s">
        <v>139</v>
      </c>
      <c r="D873" s="39" t="s">
        <v>1019</v>
      </c>
      <c r="E873" s="10" t="s">
        <v>1046</v>
      </c>
      <c r="F873" s="10">
        <v>3735.6</v>
      </c>
      <c r="H873" s="10">
        <v>1516301.27</v>
      </c>
    </row>
    <row r="874" spans="1:8" x14ac:dyDescent="0.15">
      <c r="A874" s="1">
        <f t="shared" si="13"/>
        <v>42278</v>
      </c>
      <c r="B874" s="17">
        <v>42307</v>
      </c>
      <c r="C874" s="18" t="s">
        <v>139</v>
      </c>
      <c r="D874" s="39" t="s">
        <v>1047</v>
      </c>
      <c r="E874" s="10" t="s">
        <v>175</v>
      </c>
      <c r="F874" s="10">
        <v>11.4</v>
      </c>
      <c r="H874" s="10">
        <v>1516289.87</v>
      </c>
    </row>
    <row r="875" spans="1:8" x14ac:dyDescent="0.15">
      <c r="A875" s="1">
        <f t="shared" si="13"/>
        <v>42278</v>
      </c>
      <c r="B875" s="17">
        <v>42308</v>
      </c>
      <c r="C875" s="18" t="s">
        <v>139</v>
      </c>
      <c r="D875" s="39" t="s">
        <v>1048</v>
      </c>
      <c r="E875" s="10" t="s">
        <v>1049</v>
      </c>
      <c r="F875" s="10">
        <v>15000</v>
      </c>
      <c r="H875" s="10">
        <v>1501289.87</v>
      </c>
    </row>
    <row r="876" spans="1:8" x14ac:dyDescent="0.15">
      <c r="A876" s="1">
        <f t="shared" si="13"/>
        <v>42278</v>
      </c>
      <c r="B876" s="17">
        <v>42308</v>
      </c>
      <c r="C876" s="18" t="s">
        <v>139</v>
      </c>
      <c r="D876" s="39" t="s">
        <v>1050</v>
      </c>
      <c r="E876" s="10" t="s">
        <v>175</v>
      </c>
      <c r="G876" s="10">
        <v>34651</v>
      </c>
      <c r="H876" s="10">
        <v>1535940.87</v>
      </c>
    </row>
    <row r="877" spans="1:8" x14ac:dyDescent="0.15">
      <c r="A877" s="1">
        <f t="shared" si="13"/>
        <v>42278</v>
      </c>
      <c r="B877" s="17">
        <v>42308</v>
      </c>
      <c r="C877" s="18" t="s">
        <v>139</v>
      </c>
      <c r="D877" s="39" t="s">
        <v>1037</v>
      </c>
      <c r="E877" s="10" t="s">
        <v>1051</v>
      </c>
      <c r="F877" s="10">
        <v>5000</v>
      </c>
      <c r="H877" s="10">
        <v>1530940.87</v>
      </c>
    </row>
    <row r="878" spans="1:8" x14ac:dyDescent="0.15">
      <c r="A878" s="1">
        <f t="shared" si="13"/>
        <v>42309</v>
      </c>
      <c r="B878" s="17">
        <v>42309</v>
      </c>
      <c r="C878" s="18" t="s">
        <v>139</v>
      </c>
      <c r="D878" s="39" t="s">
        <v>1052</v>
      </c>
      <c r="E878" s="10" t="s">
        <v>175</v>
      </c>
      <c r="G878" s="10">
        <v>1850</v>
      </c>
      <c r="H878" s="10">
        <v>1532790.87</v>
      </c>
    </row>
    <row r="879" spans="1:8" x14ac:dyDescent="0.15">
      <c r="A879" s="1">
        <f t="shared" si="13"/>
        <v>42309</v>
      </c>
      <c r="B879" s="17">
        <v>42309</v>
      </c>
      <c r="C879" s="18" t="s">
        <v>139</v>
      </c>
      <c r="D879" s="39" t="s">
        <v>1053</v>
      </c>
      <c r="E879" s="10" t="s">
        <v>1054</v>
      </c>
      <c r="F879" s="10">
        <v>6099</v>
      </c>
      <c r="H879" s="10">
        <v>1526691.87</v>
      </c>
    </row>
    <row r="880" spans="1:8" x14ac:dyDescent="0.15">
      <c r="A880" s="1">
        <f t="shared" si="13"/>
        <v>42309</v>
      </c>
      <c r="B880" s="14">
        <v>42311</v>
      </c>
      <c r="C880" s="10" t="s">
        <v>8</v>
      </c>
      <c r="D880" s="12" t="s">
        <v>1055</v>
      </c>
      <c r="E880" s="15" t="s">
        <v>10</v>
      </c>
      <c r="F880" s="16">
        <v>5</v>
      </c>
      <c r="G880" s="16">
        <v>0</v>
      </c>
      <c r="H880" s="16">
        <v>25984.92</v>
      </c>
    </row>
    <row r="881" spans="1:8" x14ac:dyDescent="0.15">
      <c r="A881" s="1">
        <f t="shared" si="13"/>
        <v>42309</v>
      </c>
      <c r="B881" s="14">
        <v>42312</v>
      </c>
      <c r="C881" s="10" t="s">
        <v>8</v>
      </c>
      <c r="D881" s="12" t="s">
        <v>1056</v>
      </c>
      <c r="E881" s="15" t="s">
        <v>10</v>
      </c>
      <c r="F881" s="16">
        <v>0</v>
      </c>
      <c r="G881" s="16">
        <v>120</v>
      </c>
      <c r="H881" s="16">
        <v>26104.92</v>
      </c>
    </row>
    <row r="882" spans="1:8" x14ac:dyDescent="0.15">
      <c r="A882" s="1">
        <f t="shared" si="13"/>
        <v>42309</v>
      </c>
      <c r="B882" s="14">
        <v>42313</v>
      </c>
      <c r="C882" s="10" t="s">
        <v>8</v>
      </c>
      <c r="D882" s="12" t="s">
        <v>1057</v>
      </c>
      <c r="E882" s="15" t="s">
        <v>10</v>
      </c>
      <c r="F882" s="16">
        <v>0</v>
      </c>
      <c r="G882" s="16">
        <v>42000</v>
      </c>
      <c r="H882" s="16">
        <v>68104.92</v>
      </c>
    </row>
    <row r="883" spans="1:8" x14ac:dyDescent="0.15">
      <c r="A883" s="1">
        <f t="shared" si="13"/>
        <v>42309</v>
      </c>
      <c r="B883" s="17">
        <v>42314</v>
      </c>
      <c r="C883" s="18" t="s">
        <v>139</v>
      </c>
      <c r="D883" s="39" t="s">
        <v>1058</v>
      </c>
      <c r="E883" s="10" t="s">
        <v>1059</v>
      </c>
      <c r="F883" s="10">
        <v>8379</v>
      </c>
      <c r="H883" s="10">
        <v>1518312.87</v>
      </c>
    </row>
    <row r="884" spans="1:8" x14ac:dyDescent="0.15">
      <c r="A884" s="1">
        <f t="shared" si="13"/>
        <v>42309</v>
      </c>
      <c r="B884" s="17">
        <v>42314</v>
      </c>
      <c r="C884" s="18" t="s">
        <v>139</v>
      </c>
      <c r="D884" s="39" t="s">
        <v>1060</v>
      </c>
      <c r="E884" s="10" t="s">
        <v>175</v>
      </c>
      <c r="G884" s="10">
        <v>3700</v>
      </c>
      <c r="H884" s="10">
        <v>1522012.87</v>
      </c>
    </row>
    <row r="885" spans="1:8" x14ac:dyDescent="0.15">
      <c r="A885" s="1">
        <f t="shared" si="13"/>
        <v>42309</v>
      </c>
      <c r="B885" s="14">
        <v>42314</v>
      </c>
      <c r="C885" s="10" t="s">
        <v>8</v>
      </c>
      <c r="D885" s="12" t="s">
        <v>1061</v>
      </c>
      <c r="E885" s="15" t="s">
        <v>10</v>
      </c>
      <c r="F885" s="16">
        <v>0</v>
      </c>
      <c r="G885" s="16">
        <v>210</v>
      </c>
      <c r="H885" s="16">
        <v>68314.92</v>
      </c>
    </row>
    <row r="886" spans="1:8" x14ac:dyDescent="0.15">
      <c r="A886" s="1">
        <f t="shared" si="13"/>
        <v>42309</v>
      </c>
      <c r="B886" s="17">
        <v>42315</v>
      </c>
      <c r="C886" s="18" t="s">
        <v>139</v>
      </c>
      <c r="D886" s="39" t="s">
        <v>1062</v>
      </c>
      <c r="E886" s="10" t="s">
        <v>1063</v>
      </c>
      <c r="F886" s="10">
        <v>3398</v>
      </c>
      <c r="H886" s="10">
        <v>1518614.87</v>
      </c>
    </row>
    <row r="887" spans="1:8" x14ac:dyDescent="0.15">
      <c r="A887" s="1">
        <f t="shared" si="13"/>
        <v>42309</v>
      </c>
      <c r="B887" s="14">
        <v>42318</v>
      </c>
      <c r="C887" s="10" t="s">
        <v>8</v>
      </c>
      <c r="D887" s="12" t="s">
        <v>1064</v>
      </c>
      <c r="E887" s="15" t="s">
        <v>10</v>
      </c>
      <c r="F887" s="16">
        <v>42172</v>
      </c>
      <c r="G887" s="16">
        <v>0</v>
      </c>
      <c r="H887" s="16">
        <v>26142.92</v>
      </c>
    </row>
    <row r="888" spans="1:8" x14ac:dyDescent="0.15">
      <c r="A888" s="1">
        <f t="shared" si="13"/>
        <v>42309</v>
      </c>
      <c r="B888" s="17">
        <v>42320</v>
      </c>
      <c r="C888" s="18" t="s">
        <v>139</v>
      </c>
      <c r="D888" s="39" t="s">
        <v>1065</v>
      </c>
      <c r="E888" s="10" t="s">
        <v>1066</v>
      </c>
      <c r="F888" s="10">
        <v>994</v>
      </c>
      <c r="H888" s="10">
        <v>1517620.87</v>
      </c>
    </row>
    <row r="889" spans="1:8" x14ac:dyDescent="0.15">
      <c r="A889" s="1">
        <f t="shared" si="13"/>
        <v>42309</v>
      </c>
      <c r="B889" s="17">
        <v>42321</v>
      </c>
      <c r="C889" s="18" t="s">
        <v>139</v>
      </c>
      <c r="D889" s="39" t="s">
        <v>1067</v>
      </c>
      <c r="E889" s="10" t="s">
        <v>1068</v>
      </c>
      <c r="F889" s="10">
        <v>132</v>
      </c>
      <c r="H889" s="10">
        <v>1517488.87</v>
      </c>
    </row>
    <row r="890" spans="1:8" x14ac:dyDescent="0.15">
      <c r="A890" s="1">
        <f t="shared" si="13"/>
        <v>42309</v>
      </c>
      <c r="B890" s="17">
        <v>42321</v>
      </c>
      <c r="C890" s="18" t="s">
        <v>139</v>
      </c>
      <c r="D890" s="39" t="s">
        <v>1067</v>
      </c>
      <c r="E890" s="10" t="s">
        <v>1069</v>
      </c>
      <c r="F890" s="10">
        <v>167</v>
      </c>
      <c r="H890" s="10">
        <v>1517321.87</v>
      </c>
    </row>
    <row r="891" spans="1:8" x14ac:dyDescent="0.15">
      <c r="A891" s="1">
        <f t="shared" si="13"/>
        <v>42309</v>
      </c>
      <c r="B891" s="17">
        <v>42323</v>
      </c>
      <c r="C891" s="18" t="s">
        <v>139</v>
      </c>
      <c r="D891" s="39" t="s">
        <v>1019</v>
      </c>
      <c r="E891" s="10" t="s">
        <v>1070</v>
      </c>
      <c r="F891" s="10">
        <v>4935.8</v>
      </c>
      <c r="H891" s="10">
        <v>1512386.07</v>
      </c>
    </row>
    <row r="892" spans="1:8" x14ac:dyDescent="0.15">
      <c r="A892" s="1">
        <f t="shared" si="13"/>
        <v>42309</v>
      </c>
      <c r="B892" s="17">
        <v>42323</v>
      </c>
      <c r="C892" s="18" t="s">
        <v>139</v>
      </c>
      <c r="D892" s="39" t="s">
        <v>1071</v>
      </c>
      <c r="E892" s="10" t="s">
        <v>1072</v>
      </c>
      <c r="F892" s="10">
        <v>6000</v>
      </c>
      <c r="H892" s="10">
        <v>1506386.07</v>
      </c>
    </row>
    <row r="893" spans="1:8" x14ac:dyDescent="0.15">
      <c r="A893" s="1">
        <f t="shared" si="13"/>
        <v>42309</v>
      </c>
      <c r="B893" s="17">
        <v>42324</v>
      </c>
      <c r="C893" s="18" t="s">
        <v>139</v>
      </c>
      <c r="D893" s="39" t="s">
        <v>1073</v>
      </c>
      <c r="E893" s="10" t="s">
        <v>175</v>
      </c>
      <c r="F893" s="10">
        <v>11.45</v>
      </c>
      <c r="H893" s="10">
        <v>1506374.62</v>
      </c>
    </row>
    <row r="894" spans="1:8" x14ac:dyDescent="0.15">
      <c r="A894" s="1">
        <f t="shared" si="13"/>
        <v>42309</v>
      </c>
      <c r="B894" s="17">
        <v>42324</v>
      </c>
      <c r="C894" s="18" t="s">
        <v>139</v>
      </c>
      <c r="D894" s="39" t="s">
        <v>1058</v>
      </c>
      <c r="E894" s="10" t="s">
        <v>1074</v>
      </c>
      <c r="F894" s="10">
        <v>20602</v>
      </c>
      <c r="H894" s="10">
        <v>1485772.62</v>
      </c>
    </row>
    <row r="895" spans="1:8" x14ac:dyDescent="0.15">
      <c r="A895" s="1">
        <f t="shared" si="13"/>
        <v>42309</v>
      </c>
      <c r="B895" s="17">
        <v>42326</v>
      </c>
      <c r="C895" s="18" t="s">
        <v>139</v>
      </c>
      <c r="D895" s="39" t="s">
        <v>1075</v>
      </c>
      <c r="E895" s="10" t="s">
        <v>175</v>
      </c>
      <c r="G895" s="10">
        <v>500</v>
      </c>
      <c r="H895" s="10">
        <v>1486272.62</v>
      </c>
    </row>
    <row r="896" spans="1:8" x14ac:dyDescent="0.15">
      <c r="A896" s="1">
        <f t="shared" si="13"/>
        <v>42309</v>
      </c>
      <c r="B896" s="14">
        <v>42327</v>
      </c>
      <c r="C896" s="10" t="s">
        <v>8</v>
      </c>
      <c r="D896" s="12" t="s">
        <v>1076</v>
      </c>
      <c r="E896" s="15" t="s">
        <v>10</v>
      </c>
      <c r="F896" s="16">
        <v>11.45</v>
      </c>
      <c r="G896" s="16">
        <v>0</v>
      </c>
      <c r="H896" s="16">
        <v>26131.47</v>
      </c>
    </row>
    <row r="897" spans="1:8" x14ac:dyDescent="0.15">
      <c r="A897" s="1">
        <f t="shared" si="13"/>
        <v>42309</v>
      </c>
      <c r="B897" s="17">
        <v>42328</v>
      </c>
      <c r="C897" s="18" t="s">
        <v>139</v>
      </c>
      <c r="D897" s="39" t="s">
        <v>1077</v>
      </c>
      <c r="E897" s="10" t="s">
        <v>175</v>
      </c>
      <c r="G897" s="10">
        <v>4760</v>
      </c>
      <c r="H897" s="10">
        <v>1491032.62</v>
      </c>
    </row>
    <row r="898" spans="1:8" x14ac:dyDescent="0.15">
      <c r="A898" s="1">
        <f t="shared" ref="A898:A961" si="14">DATE(YEAR(B898),MONTH(B898),1)</f>
        <v>42309</v>
      </c>
      <c r="B898" s="17">
        <v>42328</v>
      </c>
      <c r="C898" s="18" t="s">
        <v>139</v>
      </c>
      <c r="D898" s="39" t="s">
        <v>1077</v>
      </c>
      <c r="E898" s="10" t="s">
        <v>175</v>
      </c>
      <c r="G898" s="10">
        <v>3560</v>
      </c>
      <c r="H898" s="10">
        <v>1494592.62</v>
      </c>
    </row>
    <row r="899" spans="1:8" x14ac:dyDescent="0.15">
      <c r="A899" s="1">
        <f t="shared" si="14"/>
        <v>42309</v>
      </c>
      <c r="B899" s="17">
        <v>42332</v>
      </c>
      <c r="C899" s="18" t="s">
        <v>139</v>
      </c>
      <c r="D899" s="39" t="s">
        <v>1078</v>
      </c>
      <c r="E899" s="10" t="s">
        <v>1079</v>
      </c>
      <c r="F899" s="10">
        <v>20000</v>
      </c>
      <c r="H899" s="10">
        <v>1474592.62</v>
      </c>
    </row>
    <row r="900" spans="1:8" x14ac:dyDescent="0.15">
      <c r="A900" s="1">
        <f t="shared" si="14"/>
        <v>42309</v>
      </c>
      <c r="B900" s="14">
        <v>42332</v>
      </c>
      <c r="C900" s="10" t="s">
        <v>8</v>
      </c>
      <c r="D900" s="12" t="s">
        <v>1080</v>
      </c>
      <c r="E900" s="15" t="s">
        <v>10</v>
      </c>
      <c r="F900" s="16">
        <v>23000</v>
      </c>
      <c r="G900" s="16">
        <v>0</v>
      </c>
      <c r="H900" s="16">
        <v>3131.47</v>
      </c>
    </row>
    <row r="901" spans="1:8" x14ac:dyDescent="0.15">
      <c r="A901" s="1">
        <f t="shared" si="14"/>
        <v>42309</v>
      </c>
      <c r="B901" s="14">
        <v>42332</v>
      </c>
      <c r="C901" s="10" t="s">
        <v>8</v>
      </c>
      <c r="D901" s="12" t="s">
        <v>1081</v>
      </c>
      <c r="E901" s="15" t="s">
        <v>10</v>
      </c>
      <c r="F901" s="16">
        <v>0</v>
      </c>
      <c r="G901" s="16">
        <v>20000</v>
      </c>
      <c r="H901" s="16">
        <v>23131.47</v>
      </c>
    </row>
    <row r="902" spans="1:8" x14ac:dyDescent="0.15">
      <c r="A902" s="1">
        <f t="shared" si="14"/>
        <v>42309</v>
      </c>
      <c r="B902" s="17">
        <v>42338</v>
      </c>
      <c r="C902" s="18" t="s">
        <v>139</v>
      </c>
      <c r="D902" s="39" t="s">
        <v>1082</v>
      </c>
      <c r="E902" s="10" t="s">
        <v>175</v>
      </c>
      <c r="G902" s="10">
        <v>74069</v>
      </c>
      <c r="H902" s="10">
        <v>1548661.62</v>
      </c>
    </row>
    <row r="903" spans="1:8" x14ac:dyDescent="0.15">
      <c r="A903" s="1">
        <f t="shared" si="14"/>
        <v>42309</v>
      </c>
      <c r="B903" s="14">
        <v>42338</v>
      </c>
      <c r="C903" s="10" t="s">
        <v>8</v>
      </c>
      <c r="D903" s="12" t="s">
        <v>1083</v>
      </c>
      <c r="E903" s="15" t="s">
        <v>10</v>
      </c>
      <c r="F903" s="16">
        <v>171.75</v>
      </c>
      <c r="G903" s="16">
        <v>0</v>
      </c>
      <c r="H903" s="16">
        <v>22959.72</v>
      </c>
    </row>
    <row r="904" spans="1:8" x14ac:dyDescent="0.15">
      <c r="A904" s="1">
        <f t="shared" si="14"/>
        <v>42339</v>
      </c>
      <c r="B904" s="17">
        <v>42342</v>
      </c>
      <c r="C904" s="18" t="s">
        <v>139</v>
      </c>
      <c r="D904" s="39" t="s">
        <v>1084</v>
      </c>
      <c r="E904" s="10" t="s">
        <v>1085</v>
      </c>
      <c r="F904" s="10">
        <v>6200</v>
      </c>
      <c r="H904" s="10">
        <v>1542461.62</v>
      </c>
    </row>
    <row r="905" spans="1:8" x14ac:dyDescent="0.15">
      <c r="A905" s="1">
        <f t="shared" si="14"/>
        <v>42339</v>
      </c>
      <c r="B905" s="17">
        <v>42343</v>
      </c>
      <c r="C905" s="18" t="s">
        <v>139</v>
      </c>
      <c r="D905" s="39" t="s">
        <v>1037</v>
      </c>
      <c r="E905" s="10" t="s">
        <v>1086</v>
      </c>
      <c r="F905" s="10">
        <v>5000</v>
      </c>
      <c r="H905" s="10">
        <v>1537461.62</v>
      </c>
    </row>
    <row r="906" spans="1:8" x14ac:dyDescent="0.15">
      <c r="A906" s="1">
        <f t="shared" si="14"/>
        <v>42339</v>
      </c>
      <c r="B906" s="17">
        <v>42344</v>
      </c>
      <c r="C906" s="18" t="s">
        <v>139</v>
      </c>
      <c r="D906" s="39" t="s">
        <v>1087</v>
      </c>
      <c r="E906" s="10" t="s">
        <v>1088</v>
      </c>
      <c r="F906" s="10">
        <v>1000</v>
      </c>
      <c r="H906" s="10">
        <v>1536461.62</v>
      </c>
    </row>
    <row r="907" spans="1:8" x14ac:dyDescent="0.15">
      <c r="A907" s="1">
        <f t="shared" si="14"/>
        <v>42339</v>
      </c>
      <c r="B907" s="17">
        <v>42347</v>
      </c>
      <c r="C907" s="18" t="s">
        <v>139</v>
      </c>
      <c r="D907" s="39" t="s">
        <v>1089</v>
      </c>
      <c r="E907" s="10" t="s">
        <v>1090</v>
      </c>
      <c r="F907" s="10">
        <v>7500</v>
      </c>
      <c r="H907" s="10">
        <v>1528961.62</v>
      </c>
    </row>
    <row r="908" spans="1:8" x14ac:dyDescent="0.15">
      <c r="A908" s="1">
        <f t="shared" si="14"/>
        <v>42339</v>
      </c>
      <c r="B908" s="17">
        <v>42348</v>
      </c>
      <c r="C908" s="18" t="s">
        <v>139</v>
      </c>
      <c r="D908" s="39" t="s">
        <v>1091</v>
      </c>
      <c r="E908" s="10" t="s">
        <v>1092</v>
      </c>
      <c r="F908" s="10">
        <v>8999</v>
      </c>
      <c r="H908" s="10">
        <v>1519962.62</v>
      </c>
    </row>
    <row r="909" spans="1:8" x14ac:dyDescent="0.15">
      <c r="A909" s="1">
        <f t="shared" si="14"/>
        <v>42339</v>
      </c>
      <c r="B909" s="17">
        <v>42348</v>
      </c>
      <c r="C909" s="18" t="s">
        <v>139</v>
      </c>
      <c r="D909" s="39" t="s">
        <v>1093</v>
      </c>
      <c r="E909" s="10" t="s">
        <v>1094</v>
      </c>
      <c r="F909" s="10">
        <v>797</v>
      </c>
      <c r="H909" s="10">
        <v>1519165.62</v>
      </c>
    </row>
    <row r="910" spans="1:8" x14ac:dyDescent="0.15">
      <c r="A910" s="1">
        <f t="shared" si="14"/>
        <v>42339</v>
      </c>
      <c r="B910" s="14">
        <v>42348</v>
      </c>
      <c r="C910" s="10" t="s">
        <v>8</v>
      </c>
      <c r="D910" s="12" t="s">
        <v>1095</v>
      </c>
      <c r="E910" s="15" t="s">
        <v>10</v>
      </c>
      <c r="F910" s="16">
        <v>400.75</v>
      </c>
      <c r="G910" s="16">
        <v>0</v>
      </c>
      <c r="H910" s="16">
        <v>22558.97</v>
      </c>
    </row>
    <row r="911" spans="1:8" x14ac:dyDescent="0.15">
      <c r="A911" s="1">
        <f t="shared" si="14"/>
        <v>42339</v>
      </c>
      <c r="B911" s="17">
        <v>42351</v>
      </c>
      <c r="C911" s="18" t="s">
        <v>139</v>
      </c>
      <c r="D911" s="39" t="s">
        <v>1096</v>
      </c>
      <c r="E911" s="10" t="s">
        <v>1097</v>
      </c>
      <c r="F911" s="10">
        <v>479.51</v>
      </c>
      <c r="H911" s="10">
        <v>1518686.11</v>
      </c>
    </row>
    <row r="912" spans="1:8" x14ac:dyDescent="0.15">
      <c r="A912" s="1">
        <f t="shared" si="14"/>
        <v>42339</v>
      </c>
      <c r="B912" s="14">
        <v>42359</v>
      </c>
      <c r="C912" s="10" t="s">
        <v>8</v>
      </c>
      <c r="D912" s="12" t="s">
        <v>1098</v>
      </c>
      <c r="E912" s="15" t="s">
        <v>10</v>
      </c>
      <c r="F912" s="16">
        <v>400.75</v>
      </c>
      <c r="G912" s="16">
        <v>0</v>
      </c>
      <c r="H912" s="16">
        <v>22158.22</v>
      </c>
    </row>
    <row r="913" spans="1:8" x14ac:dyDescent="0.15">
      <c r="A913" s="1">
        <f t="shared" si="14"/>
        <v>42339</v>
      </c>
      <c r="B913" s="17">
        <v>42365</v>
      </c>
      <c r="C913" s="18" t="s">
        <v>139</v>
      </c>
      <c r="D913" s="39" t="s">
        <v>1099</v>
      </c>
      <c r="E913" s="10" t="s">
        <v>1100</v>
      </c>
      <c r="F913" s="10">
        <v>116.28</v>
      </c>
      <c r="H913" s="10">
        <v>1518569.83</v>
      </c>
    </row>
    <row r="914" spans="1:8" x14ac:dyDescent="0.15">
      <c r="A914" s="1">
        <f t="shared" si="14"/>
        <v>42339</v>
      </c>
      <c r="B914" s="17">
        <v>42367</v>
      </c>
      <c r="C914" s="18" t="s">
        <v>139</v>
      </c>
      <c r="D914" s="39" t="s">
        <v>1101</v>
      </c>
      <c r="E914" s="10" t="s">
        <v>1102</v>
      </c>
      <c r="G914" s="10">
        <v>52556</v>
      </c>
      <c r="H914" s="10">
        <v>1571125.83</v>
      </c>
    </row>
    <row r="915" spans="1:8" x14ac:dyDescent="0.15">
      <c r="A915" s="1">
        <f t="shared" si="14"/>
        <v>42339</v>
      </c>
      <c r="B915" s="14">
        <v>42369</v>
      </c>
      <c r="C915" s="10" t="s">
        <v>8</v>
      </c>
      <c r="D915" s="12" t="s">
        <v>1103</v>
      </c>
      <c r="E915" s="15" t="s">
        <v>10</v>
      </c>
      <c r="F915" s="16">
        <v>0</v>
      </c>
      <c r="G915" s="16">
        <v>575</v>
      </c>
      <c r="H915" s="16">
        <v>22733.22</v>
      </c>
    </row>
    <row r="916" spans="1:8" x14ac:dyDescent="0.15">
      <c r="A916" s="1">
        <f t="shared" si="14"/>
        <v>42370</v>
      </c>
      <c r="B916" s="17">
        <v>42370</v>
      </c>
      <c r="C916" s="18" t="s">
        <v>139</v>
      </c>
      <c r="D916" s="39" t="s">
        <v>1104</v>
      </c>
      <c r="E916" s="10" t="s">
        <v>175</v>
      </c>
      <c r="G916" s="10">
        <v>64349</v>
      </c>
      <c r="H916" s="10">
        <v>1635474.83</v>
      </c>
    </row>
    <row r="917" spans="1:8" x14ac:dyDescent="0.15">
      <c r="A917" s="1">
        <f t="shared" si="14"/>
        <v>42370</v>
      </c>
      <c r="B917" s="17">
        <v>42374</v>
      </c>
      <c r="C917" s="18" t="s">
        <v>139</v>
      </c>
      <c r="D917" s="39" t="s">
        <v>1084</v>
      </c>
      <c r="E917" s="10" t="s">
        <v>1105</v>
      </c>
      <c r="F917" s="10">
        <v>7000</v>
      </c>
      <c r="H917" s="10">
        <v>1628474.83</v>
      </c>
    </row>
    <row r="918" spans="1:8" x14ac:dyDescent="0.15">
      <c r="A918" s="1">
        <f t="shared" si="14"/>
        <v>42370</v>
      </c>
      <c r="B918" s="17">
        <v>42376</v>
      </c>
      <c r="C918" s="18" t="s">
        <v>139</v>
      </c>
      <c r="D918" s="39" t="s">
        <v>1106</v>
      </c>
      <c r="E918" s="10" t="s">
        <v>1107</v>
      </c>
      <c r="F918" s="10">
        <v>41233</v>
      </c>
      <c r="H918" s="10">
        <v>1587241.83</v>
      </c>
    </row>
    <row r="919" spans="1:8" x14ac:dyDescent="0.15">
      <c r="A919" s="1">
        <f t="shared" si="14"/>
        <v>42370</v>
      </c>
      <c r="B919" s="14">
        <v>42376</v>
      </c>
      <c r="C919" s="10" t="s">
        <v>8</v>
      </c>
      <c r="D919" s="12" t="s">
        <v>1108</v>
      </c>
      <c r="E919" s="15" t="s">
        <v>10</v>
      </c>
      <c r="F919" s="16">
        <v>5000</v>
      </c>
      <c r="G919" s="16">
        <v>0</v>
      </c>
      <c r="H919" s="16">
        <v>17733.22</v>
      </c>
    </row>
    <row r="920" spans="1:8" x14ac:dyDescent="0.15">
      <c r="A920" s="1">
        <f t="shared" si="14"/>
        <v>42370</v>
      </c>
      <c r="B920" s="14">
        <v>42378</v>
      </c>
      <c r="C920" s="10" t="s">
        <v>8</v>
      </c>
      <c r="D920" s="12" t="s">
        <v>1109</v>
      </c>
      <c r="E920" s="15" t="s">
        <v>10</v>
      </c>
      <c r="F920" s="16">
        <v>580</v>
      </c>
      <c r="G920" s="16">
        <v>0</v>
      </c>
      <c r="H920" s="16">
        <v>17153.22</v>
      </c>
    </row>
    <row r="921" spans="1:8" x14ac:dyDescent="0.15">
      <c r="A921" s="1">
        <f t="shared" si="14"/>
        <v>42370</v>
      </c>
      <c r="B921" s="14">
        <v>42379</v>
      </c>
      <c r="C921" s="10" t="s">
        <v>8</v>
      </c>
      <c r="D921" s="12" t="s">
        <v>1110</v>
      </c>
      <c r="E921" s="15" t="s">
        <v>10</v>
      </c>
      <c r="F921" s="16">
        <v>797</v>
      </c>
      <c r="G921" s="16">
        <v>0</v>
      </c>
      <c r="H921" s="16">
        <v>16356.22</v>
      </c>
    </row>
    <row r="922" spans="1:8" x14ac:dyDescent="0.15">
      <c r="A922" s="1">
        <f t="shared" si="14"/>
        <v>42370</v>
      </c>
      <c r="B922" s="14">
        <v>42389</v>
      </c>
      <c r="C922" s="10" t="s">
        <v>8</v>
      </c>
      <c r="D922" s="12" t="s">
        <v>1111</v>
      </c>
      <c r="E922" s="15" t="s">
        <v>10</v>
      </c>
      <c r="F922" s="16">
        <v>458</v>
      </c>
      <c r="G922" s="16">
        <v>0</v>
      </c>
      <c r="H922" s="16">
        <v>15898.22</v>
      </c>
    </row>
    <row r="923" spans="1:8" x14ac:dyDescent="0.15">
      <c r="A923" s="1">
        <f t="shared" si="14"/>
        <v>42370</v>
      </c>
      <c r="B923" s="14">
        <v>42390</v>
      </c>
      <c r="C923" s="10" t="s">
        <v>8</v>
      </c>
      <c r="D923" s="12" t="s">
        <v>1112</v>
      </c>
      <c r="E923" s="15" t="s">
        <v>10</v>
      </c>
      <c r="F923" s="16">
        <v>184.35</v>
      </c>
      <c r="G923" s="16">
        <v>0</v>
      </c>
      <c r="H923" s="16">
        <v>15713.87</v>
      </c>
    </row>
    <row r="924" spans="1:8" x14ac:dyDescent="0.15">
      <c r="A924" s="1">
        <f t="shared" si="14"/>
        <v>42370</v>
      </c>
      <c r="B924" s="14">
        <v>42396</v>
      </c>
      <c r="C924" s="10" t="s">
        <v>8</v>
      </c>
      <c r="D924" s="12" t="s">
        <v>1113</v>
      </c>
      <c r="E924" s="15" t="s">
        <v>10</v>
      </c>
      <c r="F924" s="16">
        <v>133.33000000000001</v>
      </c>
      <c r="G924" s="16">
        <v>0</v>
      </c>
      <c r="H924" s="16">
        <v>15580.54</v>
      </c>
    </row>
    <row r="925" spans="1:8" x14ac:dyDescent="0.15">
      <c r="A925" s="1">
        <f t="shared" si="14"/>
        <v>42370</v>
      </c>
      <c r="B925" s="14">
        <v>42396</v>
      </c>
      <c r="C925" s="10" t="s">
        <v>8</v>
      </c>
      <c r="D925" s="12" t="s">
        <v>1114</v>
      </c>
      <c r="E925" s="15" t="s">
        <v>10</v>
      </c>
      <c r="F925" s="16">
        <v>436.25</v>
      </c>
      <c r="G925" s="16">
        <v>0</v>
      </c>
      <c r="H925" s="16">
        <v>15144.29</v>
      </c>
    </row>
    <row r="926" spans="1:8" x14ac:dyDescent="0.15">
      <c r="A926" s="1">
        <f t="shared" si="14"/>
        <v>42370</v>
      </c>
      <c r="B926" s="17">
        <v>42399</v>
      </c>
      <c r="C926" s="18" t="s">
        <v>139</v>
      </c>
      <c r="D926" s="39" t="s">
        <v>1115</v>
      </c>
      <c r="E926" s="10" t="s">
        <v>175</v>
      </c>
      <c r="G926" s="10">
        <v>56429</v>
      </c>
      <c r="H926" s="10">
        <v>1643670.83</v>
      </c>
    </row>
    <row r="927" spans="1:8" x14ac:dyDescent="0.15">
      <c r="A927" s="1">
        <f t="shared" si="14"/>
        <v>42401</v>
      </c>
      <c r="B927" s="14">
        <v>42402</v>
      </c>
      <c r="C927" s="10" t="s">
        <v>8</v>
      </c>
      <c r="D927" s="12" t="s">
        <v>1116</v>
      </c>
      <c r="E927" s="15" t="s">
        <v>10</v>
      </c>
      <c r="F927" s="16">
        <v>1804</v>
      </c>
      <c r="G927" s="16">
        <v>0</v>
      </c>
      <c r="H927" s="16">
        <v>13340.29</v>
      </c>
    </row>
    <row r="928" spans="1:8" x14ac:dyDescent="0.15">
      <c r="A928" s="1">
        <f t="shared" si="14"/>
        <v>42401</v>
      </c>
      <c r="B928" s="17">
        <v>42403</v>
      </c>
      <c r="C928" s="18" t="s">
        <v>139</v>
      </c>
      <c r="D928" s="39" t="s">
        <v>1117</v>
      </c>
      <c r="E928" s="10" t="s">
        <v>1118</v>
      </c>
      <c r="G928" s="10">
        <v>34958</v>
      </c>
      <c r="H928" s="10">
        <v>1678628.83</v>
      </c>
    </row>
    <row r="929" spans="1:8" x14ac:dyDescent="0.15">
      <c r="A929" s="1">
        <f t="shared" si="14"/>
        <v>42401</v>
      </c>
      <c r="B929" s="17">
        <v>42405</v>
      </c>
      <c r="C929" s="18" t="s">
        <v>139</v>
      </c>
      <c r="D929" s="39" t="s">
        <v>1084</v>
      </c>
      <c r="E929" s="10" t="s">
        <v>1119</v>
      </c>
      <c r="F929" s="10">
        <v>7000</v>
      </c>
      <c r="H929" s="10">
        <v>1671628.83</v>
      </c>
    </row>
    <row r="930" spans="1:8" x14ac:dyDescent="0.15">
      <c r="A930" s="1">
        <f t="shared" si="14"/>
        <v>42401</v>
      </c>
      <c r="B930" s="17">
        <v>42407</v>
      </c>
      <c r="C930" s="18" t="s">
        <v>139</v>
      </c>
      <c r="D930" s="39" t="s">
        <v>1120</v>
      </c>
      <c r="E930" s="10" t="s">
        <v>1121</v>
      </c>
      <c r="F930" s="10">
        <v>1696</v>
      </c>
      <c r="H930" s="10">
        <v>1669932.83</v>
      </c>
    </row>
    <row r="931" spans="1:8" x14ac:dyDescent="0.15">
      <c r="A931" s="1">
        <f t="shared" si="14"/>
        <v>42401</v>
      </c>
      <c r="B931" s="14">
        <v>42407</v>
      </c>
      <c r="C931" s="10" t="s">
        <v>8</v>
      </c>
      <c r="D931" s="12" t="s">
        <v>1122</v>
      </c>
      <c r="E931" s="15" t="s">
        <v>10</v>
      </c>
      <c r="F931" s="16">
        <v>797</v>
      </c>
      <c r="G931" s="16">
        <v>0</v>
      </c>
      <c r="H931" s="16">
        <v>12543.29</v>
      </c>
    </row>
    <row r="932" spans="1:8" x14ac:dyDescent="0.15">
      <c r="A932" s="1">
        <f t="shared" si="14"/>
        <v>42401</v>
      </c>
      <c r="B932" s="14">
        <v>42407</v>
      </c>
      <c r="C932" s="10" t="s">
        <v>8</v>
      </c>
      <c r="D932" s="12" t="s">
        <v>1123</v>
      </c>
      <c r="E932" s="15" t="s">
        <v>10</v>
      </c>
      <c r="F932" s="16">
        <v>3000</v>
      </c>
      <c r="G932" s="16">
        <v>0</v>
      </c>
      <c r="H932" s="16">
        <v>9543.2900000000009</v>
      </c>
    </row>
    <row r="933" spans="1:8" x14ac:dyDescent="0.15">
      <c r="A933" s="1">
        <f t="shared" si="14"/>
        <v>42401</v>
      </c>
      <c r="B933" s="14">
        <v>42415</v>
      </c>
      <c r="C933" s="10" t="s">
        <v>8</v>
      </c>
      <c r="D933" s="12" t="s">
        <v>1124</v>
      </c>
      <c r="E933" s="15" t="s">
        <v>10</v>
      </c>
      <c r="F933" s="16">
        <v>2000</v>
      </c>
      <c r="G933" s="16">
        <v>0</v>
      </c>
      <c r="H933" s="16">
        <v>7543.29</v>
      </c>
    </row>
    <row r="934" spans="1:8" x14ac:dyDescent="0.15">
      <c r="A934" s="1">
        <f t="shared" si="14"/>
        <v>42401</v>
      </c>
      <c r="B934" s="14">
        <v>42422</v>
      </c>
      <c r="C934" s="10" t="s">
        <v>8</v>
      </c>
      <c r="D934" s="12" t="s">
        <v>1125</v>
      </c>
      <c r="E934" s="15" t="s">
        <v>10</v>
      </c>
      <c r="F934" s="16">
        <v>0</v>
      </c>
      <c r="G934" s="16">
        <v>453.54</v>
      </c>
      <c r="H934" s="16">
        <v>7996.83</v>
      </c>
    </row>
    <row r="935" spans="1:8" x14ac:dyDescent="0.15">
      <c r="A935" s="1">
        <f t="shared" si="14"/>
        <v>42401</v>
      </c>
      <c r="B935" s="17">
        <v>42426</v>
      </c>
      <c r="C935" s="18" t="s">
        <v>139</v>
      </c>
      <c r="D935" s="39" t="s">
        <v>1126</v>
      </c>
      <c r="E935" s="10" t="s">
        <v>1127</v>
      </c>
      <c r="F935" s="10">
        <v>64.930000000000007</v>
      </c>
      <c r="H935" s="10">
        <v>1669867.9</v>
      </c>
    </row>
    <row r="936" spans="1:8" x14ac:dyDescent="0.15">
      <c r="A936" s="1">
        <f t="shared" si="14"/>
        <v>42401</v>
      </c>
      <c r="B936" s="17">
        <v>42429</v>
      </c>
      <c r="C936" s="18" t="s">
        <v>139</v>
      </c>
      <c r="D936" s="39" t="s">
        <v>1128</v>
      </c>
      <c r="E936" s="10" t="s">
        <v>175</v>
      </c>
      <c r="G936" s="10">
        <v>81553</v>
      </c>
      <c r="H936" s="10">
        <v>1751420.9</v>
      </c>
    </row>
    <row r="937" spans="1:8" x14ac:dyDescent="0.15">
      <c r="A937" s="1">
        <f t="shared" si="14"/>
        <v>42401</v>
      </c>
      <c r="B937" s="14">
        <v>42429</v>
      </c>
      <c r="C937" s="10" t="s">
        <v>8</v>
      </c>
      <c r="D937" s="12" t="s">
        <v>1129</v>
      </c>
      <c r="E937" s="15" t="s">
        <v>10</v>
      </c>
      <c r="F937" s="16">
        <v>17.18</v>
      </c>
      <c r="G937" s="16">
        <v>0</v>
      </c>
      <c r="H937" s="16">
        <v>7979.65</v>
      </c>
    </row>
    <row r="938" spans="1:8" x14ac:dyDescent="0.15">
      <c r="A938" s="1">
        <f t="shared" si="14"/>
        <v>42430</v>
      </c>
      <c r="B938" s="17">
        <v>42430</v>
      </c>
      <c r="C938" s="18" t="s">
        <v>139</v>
      </c>
      <c r="D938" s="39" t="s">
        <v>1130</v>
      </c>
      <c r="E938" s="10" t="s">
        <v>1131</v>
      </c>
      <c r="F938" s="10">
        <v>3500</v>
      </c>
      <c r="H938" s="10">
        <v>1747920.9</v>
      </c>
    </row>
    <row r="939" spans="1:8" x14ac:dyDescent="0.15">
      <c r="A939" s="1">
        <f t="shared" si="14"/>
        <v>42430</v>
      </c>
      <c r="B939" s="17">
        <v>42434</v>
      </c>
      <c r="C939" s="18" t="s">
        <v>139</v>
      </c>
      <c r="D939" s="39" t="s">
        <v>1084</v>
      </c>
      <c r="E939" s="10" t="s">
        <v>1132</v>
      </c>
      <c r="F939" s="10">
        <v>7000</v>
      </c>
      <c r="H939" s="10">
        <v>1740920.9</v>
      </c>
    </row>
    <row r="940" spans="1:8" x14ac:dyDescent="0.15">
      <c r="A940" s="1">
        <f t="shared" si="14"/>
        <v>42430</v>
      </c>
      <c r="B940" s="17">
        <v>42435</v>
      </c>
      <c r="C940" s="18" t="s">
        <v>139</v>
      </c>
      <c r="D940" s="39" t="s">
        <v>1133</v>
      </c>
      <c r="E940" s="10" t="s">
        <v>1134</v>
      </c>
      <c r="F940" s="10">
        <v>3800</v>
      </c>
      <c r="H940" s="10">
        <v>1737120.9</v>
      </c>
    </row>
    <row r="941" spans="1:8" x14ac:dyDescent="0.15">
      <c r="A941" s="1">
        <f t="shared" si="14"/>
        <v>42430</v>
      </c>
      <c r="B941" s="17">
        <v>42435</v>
      </c>
      <c r="C941" s="18" t="s">
        <v>139</v>
      </c>
      <c r="D941" s="39" t="s">
        <v>1135</v>
      </c>
      <c r="E941" s="10" t="s">
        <v>1136</v>
      </c>
      <c r="F941" s="10">
        <v>2000</v>
      </c>
      <c r="H941" s="10">
        <v>1735120.9</v>
      </c>
    </row>
    <row r="942" spans="1:8" x14ac:dyDescent="0.15">
      <c r="A942" s="1">
        <f t="shared" si="14"/>
        <v>42430</v>
      </c>
      <c r="B942" s="17">
        <v>42436</v>
      </c>
      <c r="C942" s="18" t="s">
        <v>139</v>
      </c>
      <c r="D942" s="39" t="s">
        <v>1137</v>
      </c>
      <c r="E942" s="10" t="s">
        <v>1138</v>
      </c>
      <c r="F942" s="10">
        <v>18100</v>
      </c>
      <c r="H942" s="10">
        <v>1717020.9</v>
      </c>
    </row>
    <row r="943" spans="1:8" x14ac:dyDescent="0.15">
      <c r="A943" s="1">
        <f t="shared" si="14"/>
        <v>42430</v>
      </c>
      <c r="B943" s="17">
        <v>42445</v>
      </c>
      <c r="C943" s="18" t="s">
        <v>139</v>
      </c>
      <c r="D943" s="39" t="s">
        <v>1139</v>
      </c>
      <c r="E943" s="10" t="s">
        <v>1140</v>
      </c>
      <c r="F943" s="10">
        <v>999</v>
      </c>
      <c r="H943" s="10">
        <v>1716021.9</v>
      </c>
    </row>
    <row r="944" spans="1:8" x14ac:dyDescent="0.15">
      <c r="A944" s="1">
        <f t="shared" si="14"/>
        <v>42430</v>
      </c>
      <c r="B944" s="17">
        <v>42449</v>
      </c>
      <c r="C944" s="18" t="s">
        <v>139</v>
      </c>
      <c r="D944" s="39" t="s">
        <v>1135</v>
      </c>
      <c r="E944" s="10" t="s">
        <v>1141</v>
      </c>
      <c r="F944" s="10">
        <v>1000</v>
      </c>
      <c r="H944" s="10">
        <v>1715021.9</v>
      </c>
    </row>
    <row r="945" spans="1:8" x14ac:dyDescent="0.15">
      <c r="A945" s="1">
        <f t="shared" si="14"/>
        <v>42430</v>
      </c>
      <c r="B945" s="17">
        <v>42450</v>
      </c>
      <c r="C945" s="18" t="s">
        <v>139</v>
      </c>
      <c r="D945" s="39" t="s">
        <v>1101</v>
      </c>
      <c r="E945" s="10" t="s">
        <v>1142</v>
      </c>
      <c r="G945" s="10">
        <v>27896</v>
      </c>
      <c r="H945" s="10">
        <v>1742917.9</v>
      </c>
    </row>
    <row r="946" spans="1:8" x14ac:dyDescent="0.15">
      <c r="A946" s="1">
        <f t="shared" si="14"/>
        <v>42430</v>
      </c>
      <c r="B946" s="17">
        <v>42450</v>
      </c>
      <c r="C946" s="18" t="s">
        <v>139</v>
      </c>
      <c r="D946" s="39" t="s">
        <v>1143</v>
      </c>
      <c r="E946" s="10" t="s">
        <v>1144</v>
      </c>
      <c r="F946" s="10">
        <v>859</v>
      </c>
      <c r="H946" s="10">
        <v>1742058.9</v>
      </c>
    </row>
    <row r="947" spans="1:8" x14ac:dyDescent="0.15">
      <c r="A947" s="1">
        <f t="shared" si="14"/>
        <v>42430</v>
      </c>
      <c r="B947" s="14">
        <v>42451</v>
      </c>
      <c r="C947" s="10" t="s">
        <v>8</v>
      </c>
      <c r="D947" s="12" t="s">
        <v>1145</v>
      </c>
      <c r="E947" s="15" t="s">
        <v>10</v>
      </c>
      <c r="F947" s="16">
        <v>0</v>
      </c>
      <c r="G947" s="16">
        <v>220</v>
      </c>
      <c r="H947" s="16">
        <v>8199.65</v>
      </c>
    </row>
    <row r="948" spans="1:8" x14ac:dyDescent="0.15">
      <c r="A948" s="1">
        <f t="shared" si="14"/>
        <v>42430</v>
      </c>
      <c r="B948" s="17">
        <v>42452</v>
      </c>
      <c r="C948" s="18" t="s">
        <v>139</v>
      </c>
      <c r="D948" s="39" t="s">
        <v>1135</v>
      </c>
      <c r="E948" s="10" t="s">
        <v>1146</v>
      </c>
      <c r="F948" s="10">
        <v>5000</v>
      </c>
      <c r="H948" s="10">
        <v>1737058.9</v>
      </c>
    </row>
    <row r="949" spans="1:8" x14ac:dyDescent="0.15">
      <c r="A949" s="1">
        <f t="shared" si="14"/>
        <v>42430</v>
      </c>
      <c r="B949" s="14">
        <v>42452</v>
      </c>
      <c r="C949" s="10" t="s">
        <v>8</v>
      </c>
      <c r="D949" s="12" t="s">
        <v>1147</v>
      </c>
      <c r="E949" s="15" t="s">
        <v>10</v>
      </c>
      <c r="F949" s="16">
        <v>0</v>
      </c>
      <c r="G949" s="16">
        <v>300</v>
      </c>
      <c r="H949" s="16">
        <v>8499.65</v>
      </c>
    </row>
    <row r="950" spans="1:8" x14ac:dyDescent="0.15">
      <c r="A950" s="1">
        <f t="shared" si="14"/>
        <v>42430</v>
      </c>
      <c r="B950" s="14">
        <v>42457</v>
      </c>
      <c r="C950" s="10" t="s">
        <v>8</v>
      </c>
      <c r="D950" s="12" t="s">
        <v>1148</v>
      </c>
      <c r="E950" s="15" t="s">
        <v>10</v>
      </c>
      <c r="F950" s="16">
        <v>0</v>
      </c>
      <c r="G950" s="16">
        <v>150</v>
      </c>
      <c r="H950" s="16">
        <v>8649.65</v>
      </c>
    </row>
    <row r="951" spans="1:8" x14ac:dyDescent="0.15">
      <c r="A951" s="1">
        <f t="shared" si="14"/>
        <v>42430</v>
      </c>
      <c r="B951" s="14">
        <v>42458</v>
      </c>
      <c r="C951" s="10" t="s">
        <v>8</v>
      </c>
      <c r="D951" s="12" t="s">
        <v>1149</v>
      </c>
      <c r="E951" s="15" t="s">
        <v>10</v>
      </c>
      <c r="F951" s="16">
        <v>0</v>
      </c>
      <c r="G951" s="16">
        <v>75</v>
      </c>
      <c r="H951" s="16">
        <v>8724.65</v>
      </c>
    </row>
    <row r="952" spans="1:8" x14ac:dyDescent="0.15">
      <c r="A952" s="1">
        <f t="shared" si="14"/>
        <v>42430</v>
      </c>
      <c r="B952" s="17">
        <v>42459</v>
      </c>
      <c r="C952" s="18" t="s">
        <v>139</v>
      </c>
      <c r="D952" s="39" t="s">
        <v>1126</v>
      </c>
      <c r="E952" s="10" t="s">
        <v>1150</v>
      </c>
      <c r="F952" s="10">
        <v>71.010000000000005</v>
      </c>
      <c r="H952" s="10">
        <v>1736987.89</v>
      </c>
    </row>
    <row r="953" spans="1:8" x14ac:dyDescent="0.15">
      <c r="A953" s="1">
        <f t="shared" si="14"/>
        <v>42430</v>
      </c>
      <c r="B953" s="14">
        <v>42459</v>
      </c>
      <c r="C953" s="10" t="s">
        <v>8</v>
      </c>
      <c r="D953" s="12" t="s">
        <v>1151</v>
      </c>
      <c r="E953" s="15" t="s">
        <v>10</v>
      </c>
      <c r="F953" s="16">
        <v>0</v>
      </c>
      <c r="G953" s="16">
        <v>117</v>
      </c>
      <c r="H953" s="16">
        <v>8841.65</v>
      </c>
    </row>
    <row r="954" spans="1:8" x14ac:dyDescent="0.15">
      <c r="A954" s="1">
        <f t="shared" si="14"/>
        <v>42430</v>
      </c>
      <c r="B954" s="14">
        <v>42460</v>
      </c>
      <c r="C954" s="10" t="s">
        <v>8</v>
      </c>
      <c r="D954" s="12" t="s">
        <v>1152</v>
      </c>
      <c r="E954" s="15" t="s">
        <v>10</v>
      </c>
      <c r="F954" s="16">
        <v>0</v>
      </c>
      <c r="G954" s="16">
        <v>160</v>
      </c>
      <c r="H954" s="16">
        <v>9001.65</v>
      </c>
    </row>
    <row r="955" spans="1:8" x14ac:dyDescent="0.15">
      <c r="A955" s="1">
        <f t="shared" si="14"/>
        <v>42461</v>
      </c>
      <c r="B955" s="17">
        <v>42461</v>
      </c>
      <c r="C955" s="18" t="s">
        <v>139</v>
      </c>
      <c r="D955" s="39" t="s">
        <v>566</v>
      </c>
      <c r="E955" s="10" t="s">
        <v>175</v>
      </c>
      <c r="G955" s="10">
        <v>31950</v>
      </c>
      <c r="H955" s="10">
        <v>1768937.89</v>
      </c>
    </row>
    <row r="956" spans="1:8" x14ac:dyDescent="0.15">
      <c r="A956" s="1">
        <f t="shared" si="14"/>
        <v>42461</v>
      </c>
      <c r="B956" s="17">
        <v>42462</v>
      </c>
      <c r="C956" s="18" t="s">
        <v>139</v>
      </c>
      <c r="D956" s="39" t="s">
        <v>1153</v>
      </c>
      <c r="E956" s="10" t="s">
        <v>175</v>
      </c>
      <c r="G956" s="10">
        <v>81550</v>
      </c>
      <c r="H956" s="10">
        <v>1850487.89</v>
      </c>
    </row>
    <row r="957" spans="1:8" x14ac:dyDescent="0.15">
      <c r="A957" s="1">
        <f t="shared" si="14"/>
        <v>42461</v>
      </c>
      <c r="B957" s="17">
        <v>42463</v>
      </c>
      <c r="C957" s="18" t="s">
        <v>139</v>
      </c>
      <c r="D957" s="39" t="s">
        <v>1135</v>
      </c>
      <c r="E957" s="10" t="s">
        <v>1154</v>
      </c>
      <c r="F957" s="10">
        <v>3000</v>
      </c>
      <c r="H957" s="10">
        <v>1847487.89</v>
      </c>
    </row>
    <row r="958" spans="1:8" x14ac:dyDescent="0.15">
      <c r="A958" s="1">
        <f t="shared" si="14"/>
        <v>42461</v>
      </c>
      <c r="B958" s="17">
        <v>42464</v>
      </c>
      <c r="C958" s="18" t="s">
        <v>139</v>
      </c>
      <c r="D958" s="39" t="s">
        <v>1133</v>
      </c>
      <c r="E958" s="10" t="s">
        <v>1155</v>
      </c>
      <c r="F958" s="10">
        <v>4030</v>
      </c>
      <c r="H958" s="10">
        <v>1843457.89</v>
      </c>
    </row>
    <row r="959" spans="1:8" x14ac:dyDescent="0.15">
      <c r="A959" s="1">
        <f t="shared" si="14"/>
        <v>42461</v>
      </c>
      <c r="B959" s="17">
        <v>42465</v>
      </c>
      <c r="C959" s="18" t="s">
        <v>139</v>
      </c>
      <c r="D959" s="39" t="s">
        <v>1156</v>
      </c>
      <c r="E959" s="10" t="s">
        <v>1157</v>
      </c>
      <c r="F959" s="10">
        <v>4000</v>
      </c>
      <c r="H959" s="10">
        <v>1839457.89</v>
      </c>
    </row>
    <row r="960" spans="1:8" x14ac:dyDescent="0.15">
      <c r="A960" s="1">
        <f t="shared" si="14"/>
        <v>42461</v>
      </c>
      <c r="B960" s="17">
        <v>42465</v>
      </c>
      <c r="C960" s="18" t="s">
        <v>139</v>
      </c>
      <c r="D960" s="39" t="s">
        <v>1084</v>
      </c>
      <c r="E960" s="10" t="s">
        <v>1158</v>
      </c>
      <c r="F960" s="10">
        <v>7000</v>
      </c>
      <c r="H960" s="10">
        <v>1832457.89</v>
      </c>
    </row>
    <row r="961" spans="1:8" x14ac:dyDescent="0.15">
      <c r="A961" s="1">
        <f t="shared" si="14"/>
        <v>42461</v>
      </c>
      <c r="B961" s="17">
        <v>42467</v>
      </c>
      <c r="C961" s="18" t="s">
        <v>139</v>
      </c>
      <c r="D961" s="39" t="s">
        <v>1159</v>
      </c>
      <c r="E961" s="10" t="s">
        <v>1160</v>
      </c>
      <c r="F961" s="10">
        <v>11796</v>
      </c>
      <c r="H961" s="10">
        <v>1820661.89</v>
      </c>
    </row>
    <row r="962" spans="1:8" x14ac:dyDescent="0.15">
      <c r="A962" s="1">
        <f t="shared" ref="A962:A1025" si="15">DATE(YEAR(B962),MONTH(B962),1)</f>
        <v>42461</v>
      </c>
      <c r="B962" s="17">
        <v>42467</v>
      </c>
      <c r="C962" s="18" t="s">
        <v>139</v>
      </c>
      <c r="D962" s="39" t="s">
        <v>1161</v>
      </c>
      <c r="E962" s="10" t="s">
        <v>175</v>
      </c>
      <c r="G962" s="10">
        <v>13.98</v>
      </c>
      <c r="H962" s="10">
        <v>1820675.87</v>
      </c>
    </row>
    <row r="963" spans="1:8" x14ac:dyDescent="0.15">
      <c r="A963" s="1">
        <f t="shared" si="15"/>
        <v>42461</v>
      </c>
      <c r="B963" s="17">
        <v>42469</v>
      </c>
      <c r="C963" s="18" t="s">
        <v>139</v>
      </c>
      <c r="D963" s="39" t="s">
        <v>1135</v>
      </c>
      <c r="E963" s="10" t="s">
        <v>1162</v>
      </c>
      <c r="F963" s="10">
        <v>2500</v>
      </c>
      <c r="H963" s="10">
        <v>1818175.87</v>
      </c>
    </row>
    <row r="964" spans="1:8" x14ac:dyDescent="0.15">
      <c r="A964" s="1">
        <f t="shared" si="15"/>
        <v>42461</v>
      </c>
      <c r="B964" s="17">
        <v>42470</v>
      </c>
      <c r="C964" s="18" t="s">
        <v>139</v>
      </c>
      <c r="D964" s="39" t="s">
        <v>1133</v>
      </c>
      <c r="E964" s="10" t="s">
        <v>1163</v>
      </c>
      <c r="F964" s="10">
        <v>347</v>
      </c>
      <c r="H964" s="10">
        <v>1817828.87</v>
      </c>
    </row>
    <row r="965" spans="1:8" x14ac:dyDescent="0.15">
      <c r="A965" s="1">
        <f t="shared" si="15"/>
        <v>42461</v>
      </c>
      <c r="B965" s="17">
        <v>42474</v>
      </c>
      <c r="C965" s="18" t="s">
        <v>139</v>
      </c>
      <c r="D965" s="39" t="s">
        <v>1156</v>
      </c>
      <c r="E965" s="10" t="s">
        <v>1164</v>
      </c>
      <c r="F965" s="10">
        <v>3000</v>
      </c>
      <c r="H965" s="10">
        <v>1814828.87</v>
      </c>
    </row>
    <row r="966" spans="1:8" x14ac:dyDescent="0.15">
      <c r="A966" s="1">
        <f t="shared" si="15"/>
        <v>42461</v>
      </c>
      <c r="B966" s="17">
        <v>42475</v>
      </c>
      <c r="C966" s="18" t="s">
        <v>139</v>
      </c>
      <c r="D966" s="39" t="s">
        <v>1165</v>
      </c>
      <c r="E966" s="10" t="s">
        <v>1166</v>
      </c>
      <c r="F966" s="10">
        <v>999</v>
      </c>
      <c r="H966" s="10">
        <v>1813829.87</v>
      </c>
    </row>
    <row r="967" spans="1:8" x14ac:dyDescent="0.15">
      <c r="A967" s="1">
        <f t="shared" si="15"/>
        <v>42461</v>
      </c>
      <c r="B967" s="17">
        <v>42482</v>
      </c>
      <c r="C967" s="18" t="s">
        <v>139</v>
      </c>
      <c r="D967" s="39" t="s">
        <v>1167</v>
      </c>
      <c r="E967" s="10" t="s">
        <v>1168</v>
      </c>
      <c r="F967" s="10">
        <v>390</v>
      </c>
      <c r="H967" s="10">
        <v>1813439.87</v>
      </c>
    </row>
    <row r="968" spans="1:8" x14ac:dyDescent="0.15">
      <c r="A968" s="1">
        <f t="shared" si="15"/>
        <v>42461</v>
      </c>
      <c r="B968" s="17">
        <v>42485</v>
      </c>
      <c r="C968" s="18" t="s">
        <v>139</v>
      </c>
      <c r="D968" s="39" t="s">
        <v>1169</v>
      </c>
      <c r="E968" s="10" t="s">
        <v>1142</v>
      </c>
      <c r="G968" s="10">
        <v>16932</v>
      </c>
      <c r="H968" s="10">
        <v>1830371.87</v>
      </c>
    </row>
    <row r="969" spans="1:8" x14ac:dyDescent="0.15">
      <c r="A969" s="1">
        <f t="shared" si="15"/>
        <v>42461</v>
      </c>
      <c r="B969" s="17">
        <v>42485</v>
      </c>
      <c r="C969" s="18" t="s">
        <v>139</v>
      </c>
      <c r="D969" s="39" t="s">
        <v>1126</v>
      </c>
      <c r="E969" s="10" t="s">
        <v>1170</v>
      </c>
      <c r="F969" s="10">
        <v>183.73</v>
      </c>
      <c r="H969" s="10">
        <v>1830188.14</v>
      </c>
    </row>
    <row r="970" spans="1:8" x14ac:dyDescent="0.15">
      <c r="A970" s="1">
        <f t="shared" si="15"/>
        <v>42461</v>
      </c>
      <c r="B970" s="17">
        <v>42486</v>
      </c>
      <c r="C970" s="18" t="s">
        <v>139</v>
      </c>
      <c r="D970" s="39" t="s">
        <v>1135</v>
      </c>
      <c r="E970" s="10" t="s">
        <v>1171</v>
      </c>
      <c r="F970" s="10">
        <v>6000</v>
      </c>
      <c r="H970" s="10">
        <v>1824188.14</v>
      </c>
    </row>
    <row r="971" spans="1:8" x14ac:dyDescent="0.15">
      <c r="A971" s="1">
        <f t="shared" si="15"/>
        <v>42461</v>
      </c>
      <c r="B971" s="17">
        <v>42490</v>
      </c>
      <c r="C971" s="18" t="s">
        <v>139</v>
      </c>
      <c r="D971" s="39" t="s">
        <v>1172</v>
      </c>
      <c r="E971" s="10" t="s">
        <v>175</v>
      </c>
      <c r="G971" s="10">
        <v>77293</v>
      </c>
      <c r="H971" s="10">
        <v>1901481.14</v>
      </c>
    </row>
    <row r="972" spans="1:8" x14ac:dyDescent="0.15">
      <c r="A972" s="1">
        <f t="shared" si="15"/>
        <v>42491</v>
      </c>
      <c r="B972" s="17">
        <v>42491</v>
      </c>
      <c r="C972" s="18" t="s">
        <v>139</v>
      </c>
      <c r="D972" s="39" t="s">
        <v>1173</v>
      </c>
      <c r="E972" s="10" t="s">
        <v>1174</v>
      </c>
      <c r="F972" s="10">
        <v>511</v>
      </c>
      <c r="H972" s="10">
        <v>1900970.14</v>
      </c>
    </row>
    <row r="973" spans="1:8" x14ac:dyDescent="0.15">
      <c r="A973" s="1">
        <f t="shared" si="15"/>
        <v>42491</v>
      </c>
      <c r="B973" s="17">
        <v>42491</v>
      </c>
      <c r="C973" s="18" t="s">
        <v>139</v>
      </c>
      <c r="D973" s="39" t="s">
        <v>1133</v>
      </c>
      <c r="E973" s="10" t="s">
        <v>1175</v>
      </c>
      <c r="F973" s="10">
        <v>3125</v>
      </c>
      <c r="H973" s="10">
        <v>1897845.14</v>
      </c>
    </row>
    <row r="974" spans="1:8" x14ac:dyDescent="0.15">
      <c r="A974" s="1">
        <f t="shared" si="15"/>
        <v>42491</v>
      </c>
      <c r="B974" s="17">
        <v>42492</v>
      </c>
      <c r="C974" s="18" t="s">
        <v>139</v>
      </c>
      <c r="D974" s="39" t="s">
        <v>1176</v>
      </c>
      <c r="E974" s="10" t="s">
        <v>1177</v>
      </c>
      <c r="F974" s="10">
        <v>3500</v>
      </c>
      <c r="H974" s="10">
        <v>1894345.14</v>
      </c>
    </row>
    <row r="975" spans="1:8" x14ac:dyDescent="0.15">
      <c r="A975" s="1">
        <f t="shared" si="15"/>
        <v>42491</v>
      </c>
      <c r="B975" s="17">
        <v>42494</v>
      </c>
      <c r="C975" s="18" t="s">
        <v>139</v>
      </c>
      <c r="D975" s="39" t="s">
        <v>1178</v>
      </c>
      <c r="E975" s="10" t="s">
        <v>1179</v>
      </c>
      <c r="F975" s="10">
        <v>339</v>
      </c>
      <c r="H975" s="10">
        <v>1894006.14</v>
      </c>
    </row>
    <row r="976" spans="1:8" x14ac:dyDescent="0.15">
      <c r="A976" s="1">
        <f t="shared" si="15"/>
        <v>42491</v>
      </c>
      <c r="B976" s="17">
        <v>42496</v>
      </c>
      <c r="C976" s="18" t="s">
        <v>139</v>
      </c>
      <c r="D976" s="39" t="s">
        <v>1084</v>
      </c>
      <c r="E976" s="10" t="s">
        <v>1180</v>
      </c>
      <c r="F976" s="10">
        <v>7000</v>
      </c>
      <c r="H976" s="10">
        <v>1887006.14</v>
      </c>
    </row>
    <row r="977" spans="1:8" x14ac:dyDescent="0.15">
      <c r="A977" s="1">
        <f t="shared" si="15"/>
        <v>42491</v>
      </c>
      <c r="B977" s="17">
        <v>42502</v>
      </c>
      <c r="C977" s="18" t="s">
        <v>139</v>
      </c>
      <c r="D977" s="39" t="s">
        <v>1181</v>
      </c>
      <c r="E977" s="10" t="s">
        <v>1182</v>
      </c>
      <c r="F977" s="10">
        <v>643</v>
      </c>
      <c r="H977" s="10">
        <v>1886363.14</v>
      </c>
    </row>
    <row r="978" spans="1:8" x14ac:dyDescent="0.15">
      <c r="A978" s="1">
        <f t="shared" si="15"/>
        <v>42491</v>
      </c>
      <c r="B978" s="17">
        <v>42504</v>
      </c>
      <c r="C978" s="18" t="s">
        <v>139</v>
      </c>
      <c r="D978" s="39" t="s">
        <v>1143</v>
      </c>
      <c r="E978" s="10" t="s">
        <v>1183</v>
      </c>
      <c r="F978" s="10">
        <v>858.52</v>
      </c>
      <c r="H978" s="10">
        <v>1885504.62</v>
      </c>
    </row>
    <row r="979" spans="1:8" x14ac:dyDescent="0.15">
      <c r="A979" s="1">
        <f t="shared" si="15"/>
        <v>42491</v>
      </c>
      <c r="B979" s="17">
        <v>42504</v>
      </c>
      <c r="C979" s="18" t="s">
        <v>139</v>
      </c>
      <c r="D979" s="39" t="s">
        <v>1184</v>
      </c>
      <c r="E979" s="10" t="s">
        <v>1185</v>
      </c>
      <c r="F979" s="10">
        <v>999</v>
      </c>
      <c r="H979" s="10">
        <v>1884505.62</v>
      </c>
    </row>
    <row r="980" spans="1:8" x14ac:dyDescent="0.15">
      <c r="A980" s="1">
        <f t="shared" si="15"/>
        <v>42491</v>
      </c>
      <c r="B980" s="14">
        <v>42506</v>
      </c>
      <c r="C980" s="10" t="s">
        <v>8</v>
      </c>
      <c r="D980" s="12" t="s">
        <v>1186</v>
      </c>
      <c r="E980" s="15" t="s">
        <v>10</v>
      </c>
      <c r="F980" s="16">
        <v>17.18</v>
      </c>
      <c r="G980" s="16">
        <v>0</v>
      </c>
      <c r="H980" s="16">
        <v>8984.4699999999993</v>
      </c>
    </row>
    <row r="981" spans="1:8" x14ac:dyDescent="0.15">
      <c r="A981" s="1">
        <f t="shared" si="15"/>
        <v>42491</v>
      </c>
      <c r="B981" s="17">
        <v>42507</v>
      </c>
      <c r="C981" s="18" t="s">
        <v>139</v>
      </c>
      <c r="D981" s="39" t="s">
        <v>1135</v>
      </c>
      <c r="E981" s="10" t="s">
        <v>1187</v>
      </c>
      <c r="F981" s="10">
        <v>3500</v>
      </c>
      <c r="H981" s="10">
        <v>1881005.62</v>
      </c>
    </row>
    <row r="982" spans="1:8" x14ac:dyDescent="0.15">
      <c r="A982" s="1">
        <f t="shared" si="15"/>
        <v>42491</v>
      </c>
      <c r="B982" s="17">
        <v>42508</v>
      </c>
      <c r="C982" s="18" t="s">
        <v>139</v>
      </c>
      <c r="D982" s="39" t="s">
        <v>1188</v>
      </c>
      <c r="E982" s="10" t="s">
        <v>1189</v>
      </c>
      <c r="G982" s="10">
        <v>69.900000000000006</v>
      </c>
      <c r="H982" s="10">
        <v>1881075.52</v>
      </c>
    </row>
    <row r="983" spans="1:8" x14ac:dyDescent="0.15">
      <c r="A983" s="1">
        <f t="shared" si="15"/>
        <v>42491</v>
      </c>
      <c r="B983" s="17">
        <v>42516</v>
      </c>
      <c r="C983" s="18" t="s">
        <v>139</v>
      </c>
      <c r="D983" s="39" t="s">
        <v>1126</v>
      </c>
      <c r="E983" s="10" t="s">
        <v>1190</v>
      </c>
      <c r="F983" s="10">
        <v>201.98</v>
      </c>
      <c r="H983" s="10">
        <v>1880873.54</v>
      </c>
    </row>
    <row r="984" spans="1:8" x14ac:dyDescent="0.15">
      <c r="A984" s="1">
        <f t="shared" si="15"/>
        <v>42491</v>
      </c>
      <c r="B984" s="17">
        <v>42519</v>
      </c>
      <c r="C984" s="18" t="s">
        <v>139</v>
      </c>
      <c r="D984" s="39" t="s">
        <v>1135</v>
      </c>
      <c r="E984" s="10" t="s">
        <v>1191</v>
      </c>
      <c r="F984" s="10">
        <v>3500</v>
      </c>
      <c r="H984" s="10">
        <v>1877373.54</v>
      </c>
    </row>
    <row r="985" spans="1:8" x14ac:dyDescent="0.15">
      <c r="A985" s="1">
        <f t="shared" si="15"/>
        <v>42491</v>
      </c>
      <c r="B985" s="17">
        <v>42521</v>
      </c>
      <c r="C985" s="18" t="s">
        <v>139</v>
      </c>
      <c r="D985" s="39" t="s">
        <v>1192</v>
      </c>
      <c r="E985" s="10" t="s">
        <v>175</v>
      </c>
      <c r="G985" s="10">
        <v>81489</v>
      </c>
      <c r="H985" s="10">
        <v>1958862.54</v>
      </c>
    </row>
    <row r="986" spans="1:8" x14ac:dyDescent="0.15">
      <c r="A986" s="1">
        <f t="shared" si="15"/>
        <v>42522</v>
      </c>
      <c r="B986" s="17">
        <v>42527</v>
      </c>
      <c r="C986" s="18" t="s">
        <v>139</v>
      </c>
      <c r="D986" s="39" t="s">
        <v>1084</v>
      </c>
      <c r="E986" s="10" t="s">
        <v>1193</v>
      </c>
      <c r="F986" s="10">
        <v>7000</v>
      </c>
      <c r="H986" s="10">
        <v>1951862.54</v>
      </c>
    </row>
    <row r="987" spans="1:8" x14ac:dyDescent="0.15">
      <c r="A987" s="1">
        <f t="shared" si="15"/>
        <v>42522</v>
      </c>
      <c r="B987" s="17">
        <v>42529</v>
      </c>
      <c r="C987" s="18" t="s">
        <v>139</v>
      </c>
      <c r="D987" s="39" t="s">
        <v>1133</v>
      </c>
      <c r="E987" s="10" t="s">
        <v>1194</v>
      </c>
      <c r="F987" s="10">
        <v>3440</v>
      </c>
      <c r="H987" s="10">
        <v>1948422.54</v>
      </c>
    </row>
    <row r="988" spans="1:8" x14ac:dyDescent="0.15">
      <c r="A988" s="1">
        <f t="shared" si="15"/>
        <v>42522</v>
      </c>
      <c r="B988" s="17">
        <v>42529</v>
      </c>
      <c r="C988" s="18" t="s">
        <v>139</v>
      </c>
      <c r="D988" s="39" t="s">
        <v>1156</v>
      </c>
      <c r="E988" s="10" t="s">
        <v>1195</v>
      </c>
      <c r="F988" s="10">
        <v>3500</v>
      </c>
      <c r="H988" s="10">
        <v>1944922.54</v>
      </c>
    </row>
    <row r="989" spans="1:8" x14ac:dyDescent="0.15">
      <c r="A989" s="1">
        <f t="shared" si="15"/>
        <v>42522</v>
      </c>
      <c r="B989" s="17">
        <v>42532</v>
      </c>
      <c r="C989" s="18" t="s">
        <v>139</v>
      </c>
      <c r="D989" s="39" t="s">
        <v>1196</v>
      </c>
      <c r="E989" s="10" t="s">
        <v>1197</v>
      </c>
      <c r="F989" s="10">
        <v>999</v>
      </c>
      <c r="H989" s="10">
        <v>1943923.54</v>
      </c>
    </row>
    <row r="990" spans="1:8" x14ac:dyDescent="0.15">
      <c r="A990" s="1">
        <f t="shared" si="15"/>
        <v>42522</v>
      </c>
      <c r="B990" s="17">
        <v>42533</v>
      </c>
      <c r="C990" s="18" t="s">
        <v>139</v>
      </c>
      <c r="D990" s="39" t="s">
        <v>1135</v>
      </c>
      <c r="E990" s="10" t="s">
        <v>1198</v>
      </c>
      <c r="F990" s="10">
        <v>3000</v>
      </c>
      <c r="H990" s="10">
        <v>1940923.54</v>
      </c>
    </row>
    <row r="991" spans="1:8" x14ac:dyDescent="0.15">
      <c r="A991" s="1">
        <f t="shared" si="15"/>
        <v>42522</v>
      </c>
      <c r="B991" s="17">
        <v>42537</v>
      </c>
      <c r="C991" s="18" t="s">
        <v>139</v>
      </c>
      <c r="D991" s="39" t="s">
        <v>1199</v>
      </c>
      <c r="E991" s="10" t="s">
        <v>1200</v>
      </c>
      <c r="G991" s="10">
        <v>109.54</v>
      </c>
      <c r="H991" s="10">
        <v>1941033.08</v>
      </c>
    </row>
    <row r="992" spans="1:8" x14ac:dyDescent="0.15">
      <c r="A992" s="1">
        <f t="shared" si="15"/>
        <v>42522</v>
      </c>
      <c r="B992" s="14">
        <v>42539</v>
      </c>
      <c r="C992" s="10" t="s">
        <v>8</v>
      </c>
      <c r="D992" s="12" t="s">
        <v>1201</v>
      </c>
      <c r="E992" s="15" t="s">
        <v>10</v>
      </c>
      <c r="F992" s="16">
        <v>0</v>
      </c>
      <c r="G992" s="16">
        <v>26000</v>
      </c>
      <c r="H992" s="16">
        <v>34984.47</v>
      </c>
    </row>
    <row r="993" spans="1:8" x14ac:dyDescent="0.15">
      <c r="A993" s="1">
        <f t="shared" si="15"/>
        <v>42522</v>
      </c>
      <c r="B993" s="17">
        <v>42540</v>
      </c>
      <c r="C993" s="18" t="s">
        <v>139</v>
      </c>
      <c r="D993" s="39" t="s">
        <v>1135</v>
      </c>
      <c r="E993" s="10" t="s">
        <v>1202</v>
      </c>
      <c r="F993" s="10">
        <v>2500</v>
      </c>
      <c r="H993" s="10">
        <v>1938533.08</v>
      </c>
    </row>
    <row r="994" spans="1:8" x14ac:dyDescent="0.15">
      <c r="A994" s="1">
        <f t="shared" si="15"/>
        <v>42522</v>
      </c>
      <c r="B994" s="17">
        <v>42546</v>
      </c>
      <c r="C994" s="18" t="s">
        <v>139</v>
      </c>
      <c r="D994" s="39" t="s">
        <v>1165</v>
      </c>
      <c r="E994" s="10" t="s">
        <v>1203</v>
      </c>
      <c r="F994" s="10">
        <v>210</v>
      </c>
      <c r="H994" s="10">
        <v>1938323.08</v>
      </c>
    </row>
    <row r="995" spans="1:8" x14ac:dyDescent="0.15">
      <c r="A995" s="1">
        <f t="shared" si="15"/>
        <v>42522</v>
      </c>
      <c r="B995" s="17">
        <v>42549</v>
      </c>
      <c r="C995" s="18" t="s">
        <v>139</v>
      </c>
      <c r="D995" s="39" t="s">
        <v>1133</v>
      </c>
      <c r="E995" s="10" t="s">
        <v>1204</v>
      </c>
      <c r="F995" s="10">
        <v>960</v>
      </c>
      <c r="H995" s="10">
        <v>1937363.08</v>
      </c>
    </row>
    <row r="996" spans="1:8" x14ac:dyDescent="0.15">
      <c r="A996" s="1">
        <f t="shared" si="15"/>
        <v>42522</v>
      </c>
      <c r="B996" s="14">
        <v>42550</v>
      </c>
      <c r="C996" s="10" t="s">
        <v>8</v>
      </c>
      <c r="D996" s="12" t="s">
        <v>1205</v>
      </c>
      <c r="E996" s="15" t="s">
        <v>10</v>
      </c>
      <c r="F996" s="16">
        <v>0</v>
      </c>
      <c r="G996" s="16">
        <v>121</v>
      </c>
      <c r="H996" s="16">
        <v>35105.47</v>
      </c>
    </row>
    <row r="997" spans="1:8" x14ac:dyDescent="0.15">
      <c r="A997" s="1">
        <f t="shared" si="15"/>
        <v>42522</v>
      </c>
      <c r="B997" s="17">
        <v>42551</v>
      </c>
      <c r="C997" s="18" t="s">
        <v>139</v>
      </c>
      <c r="D997" s="39" t="s">
        <v>1206</v>
      </c>
      <c r="E997" s="10" t="s">
        <v>175</v>
      </c>
      <c r="G997" s="10">
        <v>89825</v>
      </c>
      <c r="H997" s="10">
        <v>2027188.08</v>
      </c>
    </row>
    <row r="998" spans="1:8" x14ac:dyDescent="0.15">
      <c r="A998" s="1">
        <f t="shared" si="15"/>
        <v>42552</v>
      </c>
      <c r="B998" s="17">
        <v>42552</v>
      </c>
      <c r="C998" s="18" t="s">
        <v>139</v>
      </c>
      <c r="D998" s="39" t="s">
        <v>566</v>
      </c>
      <c r="E998" s="10" t="s">
        <v>175</v>
      </c>
      <c r="G998" s="10">
        <v>18755</v>
      </c>
      <c r="H998" s="10">
        <v>2045943.08</v>
      </c>
    </row>
    <row r="999" spans="1:8" x14ac:dyDescent="0.15">
      <c r="A999" s="1">
        <f t="shared" si="15"/>
        <v>42552</v>
      </c>
      <c r="B999" s="17">
        <v>42552</v>
      </c>
      <c r="C999" s="18" t="s">
        <v>139</v>
      </c>
      <c r="D999" s="39" t="s">
        <v>1135</v>
      </c>
      <c r="E999" s="10" t="s">
        <v>1207</v>
      </c>
      <c r="F999" s="10">
        <v>5000</v>
      </c>
      <c r="H999" s="10">
        <v>2040943.08</v>
      </c>
    </row>
    <row r="1000" spans="1:8" x14ac:dyDescent="0.15">
      <c r="A1000" s="1">
        <f t="shared" si="15"/>
        <v>42552</v>
      </c>
      <c r="B1000" s="17">
        <v>42557</v>
      </c>
      <c r="C1000" s="18" t="s">
        <v>139</v>
      </c>
      <c r="D1000" s="39" t="s">
        <v>1084</v>
      </c>
      <c r="E1000" s="10" t="s">
        <v>1208</v>
      </c>
      <c r="F1000" s="10">
        <v>7000</v>
      </c>
      <c r="H1000" s="10">
        <v>2033943.08</v>
      </c>
    </row>
    <row r="1001" spans="1:8" x14ac:dyDescent="0.15">
      <c r="A1001" s="1">
        <f t="shared" si="15"/>
        <v>42552</v>
      </c>
      <c r="B1001" s="17">
        <v>42560</v>
      </c>
      <c r="C1001" s="18" t="s">
        <v>139</v>
      </c>
      <c r="D1001" s="39" t="s">
        <v>1165</v>
      </c>
      <c r="E1001" s="10" t="s">
        <v>1209</v>
      </c>
      <c r="F1001" s="10">
        <v>999</v>
      </c>
      <c r="H1001" s="10">
        <v>2032944.08</v>
      </c>
    </row>
    <row r="1002" spans="1:8" x14ac:dyDescent="0.15">
      <c r="A1002" s="1">
        <f t="shared" si="15"/>
        <v>42552</v>
      </c>
      <c r="B1002" s="17">
        <v>42560</v>
      </c>
      <c r="C1002" s="18" t="s">
        <v>139</v>
      </c>
      <c r="D1002" s="39" t="s">
        <v>1156</v>
      </c>
      <c r="E1002" s="10" t="s">
        <v>1210</v>
      </c>
      <c r="F1002" s="10">
        <v>3000</v>
      </c>
      <c r="H1002" s="10">
        <v>2029944.08</v>
      </c>
    </row>
    <row r="1003" spans="1:8" x14ac:dyDescent="0.15">
      <c r="A1003" s="1">
        <f t="shared" si="15"/>
        <v>42552</v>
      </c>
      <c r="B1003" s="17">
        <v>42561</v>
      </c>
      <c r="C1003" s="18" t="s">
        <v>139</v>
      </c>
      <c r="D1003" s="39" t="s">
        <v>1156</v>
      </c>
      <c r="E1003" s="10" t="s">
        <v>1171</v>
      </c>
      <c r="F1003" s="10">
        <v>3000</v>
      </c>
      <c r="H1003" s="10">
        <v>2026944.08</v>
      </c>
    </row>
    <row r="1004" spans="1:8" x14ac:dyDescent="0.15">
      <c r="A1004" s="1">
        <f t="shared" si="15"/>
        <v>42552</v>
      </c>
      <c r="B1004" s="17">
        <v>42562</v>
      </c>
      <c r="C1004" s="18" t="s">
        <v>139</v>
      </c>
      <c r="D1004" s="39" t="s">
        <v>1165</v>
      </c>
      <c r="E1004" s="10" t="s">
        <v>1211</v>
      </c>
      <c r="F1004" s="10">
        <v>297</v>
      </c>
      <c r="H1004" s="10">
        <v>2026647.08</v>
      </c>
    </row>
    <row r="1005" spans="1:8" x14ac:dyDescent="0.15">
      <c r="A1005" s="1">
        <f t="shared" si="15"/>
        <v>42552</v>
      </c>
      <c r="B1005" s="14">
        <v>42562</v>
      </c>
      <c r="C1005" s="10" t="s">
        <v>8</v>
      </c>
      <c r="D1005" s="12" t="s">
        <v>1212</v>
      </c>
      <c r="E1005" s="15" t="s">
        <v>10</v>
      </c>
      <c r="F1005" s="16">
        <v>0</v>
      </c>
      <c r="G1005" s="16">
        <v>45059</v>
      </c>
      <c r="H1005" s="16">
        <v>80164.47</v>
      </c>
    </row>
    <row r="1006" spans="1:8" x14ac:dyDescent="0.15">
      <c r="A1006" s="1">
        <f t="shared" si="15"/>
        <v>42552</v>
      </c>
      <c r="B1006" s="17">
        <v>42563</v>
      </c>
      <c r="C1006" s="18" t="s">
        <v>139</v>
      </c>
      <c r="D1006" s="39" t="s">
        <v>1176</v>
      </c>
      <c r="E1006" s="10" t="s">
        <v>1213</v>
      </c>
      <c r="F1006" s="10">
        <v>7500</v>
      </c>
      <c r="H1006" s="10">
        <v>2019147.08</v>
      </c>
    </row>
    <row r="1007" spans="1:8" x14ac:dyDescent="0.15">
      <c r="A1007" s="1">
        <f t="shared" si="15"/>
        <v>42552</v>
      </c>
      <c r="B1007" s="17">
        <v>42563</v>
      </c>
      <c r="C1007" s="18" t="s">
        <v>139</v>
      </c>
      <c r="D1007" s="39" t="s">
        <v>1133</v>
      </c>
      <c r="E1007" s="10" t="s">
        <v>1214</v>
      </c>
      <c r="F1007" s="10">
        <v>4000</v>
      </c>
      <c r="H1007" s="10">
        <v>2015147.08</v>
      </c>
    </row>
    <row r="1008" spans="1:8" x14ac:dyDescent="0.15">
      <c r="A1008" s="1">
        <f t="shared" si="15"/>
        <v>42552</v>
      </c>
      <c r="B1008" s="17">
        <v>42566</v>
      </c>
      <c r="C1008" s="18" t="s">
        <v>139</v>
      </c>
      <c r="D1008" s="39" t="s">
        <v>1156</v>
      </c>
      <c r="E1008" s="10" t="s">
        <v>1215</v>
      </c>
      <c r="F1008" s="10">
        <v>2000</v>
      </c>
      <c r="H1008" s="10">
        <v>2013147.08</v>
      </c>
    </row>
    <row r="1009" spans="1:8" x14ac:dyDescent="0.15">
      <c r="A1009" s="1">
        <f t="shared" si="15"/>
        <v>42552</v>
      </c>
      <c r="B1009" s="14">
        <v>42569</v>
      </c>
      <c r="C1009" s="10" t="s">
        <v>8</v>
      </c>
      <c r="D1009" s="12" t="s">
        <v>1216</v>
      </c>
      <c r="E1009" s="15" t="s">
        <v>10</v>
      </c>
      <c r="F1009" s="16">
        <v>0</v>
      </c>
      <c r="G1009" s="16">
        <v>13</v>
      </c>
      <c r="H1009" s="16">
        <v>80177.47</v>
      </c>
    </row>
    <row r="1010" spans="1:8" x14ac:dyDescent="0.15">
      <c r="A1010" s="1">
        <f t="shared" si="15"/>
        <v>42552</v>
      </c>
      <c r="B1010" s="17">
        <v>42571</v>
      </c>
      <c r="C1010" s="18" t="s">
        <v>139</v>
      </c>
      <c r="D1010" s="39" t="s">
        <v>1126</v>
      </c>
      <c r="E1010" s="10" t="s">
        <v>1217</v>
      </c>
      <c r="F1010" s="10">
        <v>397.85</v>
      </c>
      <c r="H1010" s="10">
        <v>2012749.23</v>
      </c>
    </row>
    <row r="1011" spans="1:8" x14ac:dyDescent="0.15">
      <c r="A1011" s="1">
        <f t="shared" si="15"/>
        <v>42552</v>
      </c>
      <c r="B1011" s="17">
        <v>42572</v>
      </c>
      <c r="C1011" s="18" t="s">
        <v>139</v>
      </c>
      <c r="D1011" s="39" t="s">
        <v>1218</v>
      </c>
      <c r="E1011" s="10" t="s">
        <v>1219</v>
      </c>
      <c r="G1011" s="10">
        <v>1140</v>
      </c>
      <c r="H1011" s="10">
        <v>2013889.23</v>
      </c>
    </row>
    <row r="1012" spans="1:8" x14ac:dyDescent="0.15">
      <c r="A1012" s="1">
        <f t="shared" si="15"/>
        <v>42552</v>
      </c>
      <c r="B1012" s="14">
        <v>42573</v>
      </c>
      <c r="C1012" s="10" t="s">
        <v>8</v>
      </c>
      <c r="D1012" s="12" t="s">
        <v>1220</v>
      </c>
      <c r="E1012" s="15" t="s">
        <v>10</v>
      </c>
      <c r="F1012" s="16">
        <v>0</v>
      </c>
      <c r="G1012" s="16">
        <v>28044.720000000001</v>
      </c>
      <c r="H1012" s="16">
        <v>108222.19</v>
      </c>
    </row>
    <row r="1013" spans="1:8" x14ac:dyDescent="0.15">
      <c r="A1013" s="1">
        <f t="shared" si="15"/>
        <v>42552</v>
      </c>
      <c r="B1013" s="14">
        <v>42573</v>
      </c>
      <c r="C1013" s="10" t="s">
        <v>8</v>
      </c>
      <c r="D1013" s="12" t="s">
        <v>1221</v>
      </c>
      <c r="E1013" s="15" t="s">
        <v>10</v>
      </c>
      <c r="F1013" s="16">
        <v>0</v>
      </c>
      <c r="G1013" s="16">
        <v>20746.09</v>
      </c>
      <c r="H1013" s="16">
        <v>128968.28</v>
      </c>
    </row>
    <row r="1014" spans="1:8" x14ac:dyDescent="0.15">
      <c r="A1014" s="1">
        <f t="shared" si="15"/>
        <v>42552</v>
      </c>
      <c r="B1014" s="14">
        <v>42576</v>
      </c>
      <c r="C1014" s="10" t="s">
        <v>8</v>
      </c>
      <c r="D1014" s="12" t="s">
        <v>1222</v>
      </c>
      <c r="E1014" s="15" t="s">
        <v>10</v>
      </c>
      <c r="F1014" s="16">
        <v>0</v>
      </c>
      <c r="G1014" s="16">
        <v>250</v>
      </c>
      <c r="H1014" s="16">
        <v>129218.28</v>
      </c>
    </row>
    <row r="1015" spans="1:8" x14ac:dyDescent="0.15">
      <c r="A1015" s="1">
        <f t="shared" si="15"/>
        <v>42552</v>
      </c>
      <c r="B1015" s="14">
        <v>42577</v>
      </c>
      <c r="C1015" s="10" t="s">
        <v>8</v>
      </c>
      <c r="D1015" s="12" t="s">
        <v>1223</v>
      </c>
      <c r="E1015" s="15" t="s">
        <v>10</v>
      </c>
      <c r="F1015" s="16">
        <v>0</v>
      </c>
      <c r="G1015" s="16">
        <v>96</v>
      </c>
      <c r="H1015" s="16">
        <v>129314.28</v>
      </c>
    </row>
    <row r="1016" spans="1:8" x14ac:dyDescent="0.15">
      <c r="A1016" s="1">
        <f t="shared" si="15"/>
        <v>42552</v>
      </c>
      <c r="B1016" s="14">
        <v>42579</v>
      </c>
      <c r="C1016" s="10" t="s">
        <v>8</v>
      </c>
      <c r="D1016" s="12" t="s">
        <v>1224</v>
      </c>
      <c r="E1016" s="15" t="s">
        <v>10</v>
      </c>
      <c r="F1016" s="16">
        <v>17.25</v>
      </c>
      <c r="G1016" s="16">
        <v>0</v>
      </c>
      <c r="H1016" s="16">
        <v>129297.03</v>
      </c>
    </row>
    <row r="1017" spans="1:8" x14ac:dyDescent="0.15">
      <c r="A1017" s="1">
        <f t="shared" si="15"/>
        <v>42552</v>
      </c>
      <c r="B1017" s="17">
        <v>42581</v>
      </c>
      <c r="C1017" s="18" t="s">
        <v>139</v>
      </c>
      <c r="D1017" s="39" t="s">
        <v>1225</v>
      </c>
      <c r="E1017" s="10" t="s">
        <v>175</v>
      </c>
      <c r="G1017" s="10">
        <v>74897</v>
      </c>
      <c r="H1017" s="10">
        <v>2088786.23</v>
      </c>
    </row>
    <row r="1018" spans="1:8" x14ac:dyDescent="0.15">
      <c r="A1018" s="1">
        <f t="shared" si="15"/>
        <v>42552</v>
      </c>
      <c r="B1018" s="17">
        <v>42582</v>
      </c>
      <c r="C1018" s="18" t="s">
        <v>139</v>
      </c>
      <c r="D1018" s="39" t="s">
        <v>1156</v>
      </c>
      <c r="E1018" s="10" t="s">
        <v>1226</v>
      </c>
      <c r="F1018" s="10">
        <v>4000</v>
      </c>
      <c r="H1018" s="10">
        <v>2084786.23</v>
      </c>
    </row>
    <row r="1019" spans="1:8" x14ac:dyDescent="0.15">
      <c r="A1019" s="1">
        <f t="shared" si="15"/>
        <v>42583</v>
      </c>
      <c r="B1019" s="17">
        <v>42583</v>
      </c>
      <c r="C1019" s="18" t="s">
        <v>139</v>
      </c>
      <c r="D1019" s="39" t="s">
        <v>1165</v>
      </c>
      <c r="E1019" s="10" t="s">
        <v>1227</v>
      </c>
      <c r="F1019" s="10">
        <v>220</v>
      </c>
      <c r="H1019" s="10">
        <v>2084566.23</v>
      </c>
    </row>
    <row r="1020" spans="1:8" x14ac:dyDescent="0.15">
      <c r="A1020" s="1">
        <f t="shared" si="15"/>
        <v>42583</v>
      </c>
      <c r="B1020" s="14">
        <v>42583</v>
      </c>
      <c r="C1020" s="10" t="s">
        <v>8</v>
      </c>
      <c r="D1020" s="12" t="s">
        <v>1228</v>
      </c>
      <c r="E1020" s="15" t="s">
        <v>10</v>
      </c>
      <c r="F1020" s="16">
        <v>0</v>
      </c>
      <c r="G1020" s="16">
        <v>30</v>
      </c>
      <c r="H1020" s="16">
        <v>129327.03</v>
      </c>
    </row>
    <row r="1021" spans="1:8" x14ac:dyDescent="0.15">
      <c r="A1021" s="1">
        <f t="shared" si="15"/>
        <v>42583</v>
      </c>
      <c r="B1021" s="17">
        <v>42587</v>
      </c>
      <c r="C1021" s="18" t="s">
        <v>139</v>
      </c>
      <c r="D1021" s="39" t="s">
        <v>1143</v>
      </c>
      <c r="E1021" s="10" t="s">
        <v>1229</v>
      </c>
      <c r="F1021" s="10">
        <v>603.85</v>
      </c>
      <c r="H1021" s="10">
        <v>2083962.38</v>
      </c>
    </row>
    <row r="1022" spans="1:8" x14ac:dyDescent="0.15">
      <c r="A1022" s="1">
        <f t="shared" si="15"/>
        <v>42583</v>
      </c>
      <c r="B1022" s="17">
        <v>42588</v>
      </c>
      <c r="C1022" s="18" t="s">
        <v>139</v>
      </c>
      <c r="D1022" s="39" t="s">
        <v>1084</v>
      </c>
      <c r="E1022" s="10" t="s">
        <v>1230</v>
      </c>
      <c r="F1022" s="10">
        <v>7000</v>
      </c>
      <c r="H1022" s="10">
        <v>2076962.38</v>
      </c>
    </row>
    <row r="1023" spans="1:8" x14ac:dyDescent="0.15">
      <c r="A1023" s="1">
        <f t="shared" si="15"/>
        <v>42583</v>
      </c>
      <c r="B1023" s="17">
        <v>42588</v>
      </c>
      <c r="C1023" s="18" t="s">
        <v>139</v>
      </c>
      <c r="D1023" s="39" t="s">
        <v>1165</v>
      </c>
      <c r="E1023" s="10" t="s">
        <v>1231</v>
      </c>
      <c r="F1023" s="10">
        <v>999</v>
      </c>
      <c r="H1023" s="10">
        <v>2075963.38</v>
      </c>
    </row>
    <row r="1024" spans="1:8" x14ac:dyDescent="0.15">
      <c r="A1024" s="1">
        <f t="shared" si="15"/>
        <v>42583</v>
      </c>
      <c r="B1024" s="14">
        <v>42588</v>
      </c>
      <c r="C1024" s="10" t="s">
        <v>8</v>
      </c>
      <c r="D1024" s="12" t="s">
        <v>1232</v>
      </c>
      <c r="E1024" s="15" t="s">
        <v>10</v>
      </c>
      <c r="F1024" s="16">
        <v>0</v>
      </c>
      <c r="G1024" s="16">
        <v>48603</v>
      </c>
      <c r="H1024" s="16">
        <v>177930.03</v>
      </c>
    </row>
    <row r="1025" spans="1:8" x14ac:dyDescent="0.15">
      <c r="A1025" s="1">
        <f t="shared" si="15"/>
        <v>42583</v>
      </c>
      <c r="B1025" s="14">
        <v>42590</v>
      </c>
      <c r="C1025" s="10" t="s">
        <v>8</v>
      </c>
      <c r="D1025" s="12" t="s">
        <v>1233</v>
      </c>
      <c r="E1025" s="15" t="s">
        <v>10</v>
      </c>
      <c r="F1025" s="16">
        <v>0</v>
      </c>
      <c r="G1025" s="16">
        <v>440</v>
      </c>
      <c r="H1025" s="16">
        <v>178370.03</v>
      </c>
    </row>
    <row r="1026" spans="1:8" x14ac:dyDescent="0.15">
      <c r="A1026" s="1">
        <f t="shared" ref="A1026:A1089" si="16">DATE(YEAR(B1026),MONTH(B1026),1)</f>
        <v>42583</v>
      </c>
      <c r="B1026" s="17">
        <v>42591</v>
      </c>
      <c r="C1026" s="18" t="s">
        <v>139</v>
      </c>
      <c r="D1026" s="39" t="s">
        <v>1165</v>
      </c>
      <c r="E1026" s="10" t="s">
        <v>1234</v>
      </c>
      <c r="F1026" s="10">
        <v>147</v>
      </c>
      <c r="H1026" s="10">
        <v>2075816.38</v>
      </c>
    </row>
    <row r="1027" spans="1:8" x14ac:dyDescent="0.15">
      <c r="A1027" s="1">
        <f t="shared" si="16"/>
        <v>42583</v>
      </c>
      <c r="B1027" s="17">
        <v>42592</v>
      </c>
      <c r="C1027" s="18" t="s">
        <v>139</v>
      </c>
      <c r="D1027" s="39" t="s">
        <v>1130</v>
      </c>
      <c r="E1027" s="10" t="s">
        <v>1235</v>
      </c>
      <c r="F1027" s="10">
        <v>3000</v>
      </c>
      <c r="H1027" s="10">
        <v>2072816.38</v>
      </c>
    </row>
    <row r="1028" spans="1:8" x14ac:dyDescent="0.15">
      <c r="A1028" s="1">
        <f t="shared" si="16"/>
        <v>42583</v>
      </c>
      <c r="B1028" s="17">
        <v>42594</v>
      </c>
      <c r="C1028" s="18" t="s">
        <v>139</v>
      </c>
      <c r="D1028" s="39" t="s">
        <v>1101</v>
      </c>
      <c r="E1028" s="10" t="s">
        <v>1102</v>
      </c>
      <c r="G1028" s="10">
        <v>6609</v>
      </c>
      <c r="H1028" s="10">
        <v>2079425.38</v>
      </c>
    </row>
    <row r="1029" spans="1:8" x14ac:dyDescent="0.15">
      <c r="A1029" s="1">
        <f t="shared" si="16"/>
        <v>42583</v>
      </c>
      <c r="B1029" s="14">
        <v>42594</v>
      </c>
      <c r="C1029" s="10" t="s">
        <v>8</v>
      </c>
      <c r="D1029" s="12" t="s">
        <v>1236</v>
      </c>
      <c r="E1029" s="15" t="s">
        <v>10</v>
      </c>
      <c r="F1029" s="16">
        <v>0</v>
      </c>
      <c r="G1029" s="16">
        <v>80</v>
      </c>
      <c r="H1029" s="16">
        <v>178450.03</v>
      </c>
    </row>
    <row r="1030" spans="1:8" x14ac:dyDescent="0.15">
      <c r="A1030" s="1">
        <f t="shared" si="16"/>
        <v>42583</v>
      </c>
      <c r="B1030" s="17">
        <v>42595</v>
      </c>
      <c r="C1030" s="18" t="s">
        <v>139</v>
      </c>
      <c r="D1030" s="39" t="s">
        <v>1133</v>
      </c>
      <c r="E1030" s="10" t="s">
        <v>1237</v>
      </c>
      <c r="F1030" s="10">
        <v>3450</v>
      </c>
      <c r="H1030" s="10">
        <v>2075975.38</v>
      </c>
    </row>
    <row r="1031" spans="1:8" x14ac:dyDescent="0.15">
      <c r="A1031" s="1">
        <f t="shared" si="16"/>
        <v>42583</v>
      </c>
      <c r="B1031" s="17">
        <v>42597</v>
      </c>
      <c r="C1031" s="18" t="s">
        <v>139</v>
      </c>
      <c r="D1031" s="39" t="s">
        <v>1165</v>
      </c>
      <c r="E1031" s="10" t="s">
        <v>1238</v>
      </c>
      <c r="F1031" s="10">
        <v>300</v>
      </c>
      <c r="H1031" s="10">
        <v>2075675.38</v>
      </c>
    </row>
    <row r="1032" spans="1:8" x14ac:dyDescent="0.15">
      <c r="A1032" s="1">
        <f t="shared" si="16"/>
        <v>42583</v>
      </c>
      <c r="B1032" s="17">
        <v>42597</v>
      </c>
      <c r="C1032" s="18" t="s">
        <v>139</v>
      </c>
      <c r="D1032" s="39" t="s">
        <v>1165</v>
      </c>
      <c r="E1032" s="10" t="s">
        <v>1239</v>
      </c>
      <c r="F1032" s="10">
        <v>147</v>
      </c>
      <c r="H1032" s="10">
        <v>2075528.38</v>
      </c>
    </row>
    <row r="1033" spans="1:8" x14ac:dyDescent="0.15">
      <c r="A1033" s="1">
        <f t="shared" si="16"/>
        <v>42583</v>
      </c>
      <c r="B1033" s="17">
        <v>42598</v>
      </c>
      <c r="C1033" s="10" t="s">
        <v>8</v>
      </c>
      <c r="D1033" s="39" t="s">
        <v>1240</v>
      </c>
      <c r="F1033" s="16">
        <v>50000</v>
      </c>
      <c r="G1033" s="16">
        <v>0</v>
      </c>
      <c r="H1033" s="16">
        <v>128450.03</v>
      </c>
    </row>
    <row r="1034" spans="1:8" x14ac:dyDescent="0.15">
      <c r="A1034" s="1">
        <f t="shared" si="16"/>
        <v>42583</v>
      </c>
      <c r="B1034" s="17">
        <v>42600</v>
      </c>
      <c r="C1034" s="18" t="s">
        <v>139</v>
      </c>
      <c r="D1034" s="39" t="s">
        <v>1241</v>
      </c>
      <c r="E1034" s="10" t="s">
        <v>1242</v>
      </c>
      <c r="F1034" s="10">
        <v>14999</v>
      </c>
      <c r="H1034" s="10">
        <v>2060529.38</v>
      </c>
    </row>
    <row r="1035" spans="1:8" x14ac:dyDescent="0.15">
      <c r="A1035" s="1">
        <f t="shared" si="16"/>
        <v>42583</v>
      </c>
      <c r="B1035" s="17">
        <v>42602</v>
      </c>
      <c r="C1035" s="18" t="s">
        <v>139</v>
      </c>
      <c r="D1035" s="39" t="s">
        <v>1243</v>
      </c>
      <c r="E1035" s="10" t="s">
        <v>1244</v>
      </c>
      <c r="G1035" s="10">
        <v>45.66</v>
      </c>
      <c r="H1035" s="10">
        <v>2060575.04</v>
      </c>
    </row>
    <row r="1036" spans="1:8" x14ac:dyDescent="0.15">
      <c r="A1036" s="1">
        <f t="shared" si="16"/>
        <v>42583</v>
      </c>
      <c r="B1036" s="17">
        <v>42603</v>
      </c>
      <c r="C1036" s="18" t="s">
        <v>139</v>
      </c>
      <c r="D1036" s="39" t="s">
        <v>1165</v>
      </c>
      <c r="E1036" s="10" t="s">
        <v>1245</v>
      </c>
      <c r="F1036" s="10">
        <v>150</v>
      </c>
      <c r="H1036" s="10">
        <v>2060425.04</v>
      </c>
    </row>
    <row r="1037" spans="1:8" x14ac:dyDescent="0.15">
      <c r="A1037" s="1">
        <f t="shared" si="16"/>
        <v>42583</v>
      </c>
      <c r="B1037" s="17">
        <v>42606</v>
      </c>
      <c r="C1037" s="18" t="s">
        <v>139</v>
      </c>
      <c r="D1037" s="39" t="s">
        <v>1165</v>
      </c>
      <c r="E1037" s="10" t="s">
        <v>1246</v>
      </c>
      <c r="F1037" s="10">
        <v>30</v>
      </c>
      <c r="H1037" s="10">
        <v>2060395.04</v>
      </c>
    </row>
    <row r="1038" spans="1:8" x14ac:dyDescent="0.15">
      <c r="A1038" s="1">
        <f t="shared" si="16"/>
        <v>42583</v>
      </c>
      <c r="B1038" s="17">
        <v>42608</v>
      </c>
      <c r="C1038" s="18" t="s">
        <v>139</v>
      </c>
      <c r="D1038" s="39" t="s">
        <v>1135</v>
      </c>
      <c r="E1038" s="10" t="s">
        <v>1247</v>
      </c>
      <c r="F1038" s="10">
        <v>3500</v>
      </c>
      <c r="H1038" s="10">
        <v>2056895.04</v>
      </c>
    </row>
    <row r="1039" spans="1:8" x14ac:dyDescent="0.15">
      <c r="A1039" s="1">
        <f t="shared" si="16"/>
        <v>42583</v>
      </c>
      <c r="B1039" s="17">
        <v>42611</v>
      </c>
      <c r="C1039" s="18" t="s">
        <v>139</v>
      </c>
      <c r="D1039" s="39" t="s">
        <v>1075</v>
      </c>
      <c r="E1039" s="10" t="s">
        <v>175</v>
      </c>
      <c r="G1039" s="10">
        <v>500</v>
      </c>
      <c r="H1039" s="10">
        <v>2057395.04</v>
      </c>
    </row>
    <row r="1040" spans="1:8" x14ac:dyDescent="0.15">
      <c r="A1040" s="1">
        <f t="shared" si="16"/>
        <v>42583</v>
      </c>
      <c r="B1040" s="17">
        <v>42613</v>
      </c>
      <c r="C1040" s="18" t="s">
        <v>139</v>
      </c>
      <c r="D1040" s="39" t="s">
        <v>1248</v>
      </c>
      <c r="E1040" s="10" t="s">
        <v>175</v>
      </c>
      <c r="G1040" s="10">
        <v>76844</v>
      </c>
      <c r="H1040" s="10">
        <v>2134239.04</v>
      </c>
    </row>
    <row r="1041" spans="1:8" x14ac:dyDescent="0.15">
      <c r="A1041" s="1">
        <f t="shared" si="16"/>
        <v>42614</v>
      </c>
      <c r="B1041" s="17">
        <v>42615</v>
      </c>
      <c r="C1041" s="18" t="s">
        <v>139</v>
      </c>
      <c r="D1041" s="39" t="s">
        <v>1135</v>
      </c>
      <c r="E1041" s="10" t="s">
        <v>1249</v>
      </c>
      <c r="F1041" s="10">
        <v>3500</v>
      </c>
      <c r="H1041" s="10">
        <v>2130739.04</v>
      </c>
    </row>
    <row r="1042" spans="1:8" x14ac:dyDescent="0.15">
      <c r="A1042" s="1">
        <f t="shared" si="16"/>
        <v>42614</v>
      </c>
      <c r="B1042" s="17">
        <v>42616</v>
      </c>
      <c r="C1042" s="18" t="s">
        <v>139</v>
      </c>
      <c r="D1042" s="39" t="s">
        <v>1165</v>
      </c>
      <c r="E1042" s="10" t="s">
        <v>1250</v>
      </c>
      <c r="F1042" s="10">
        <v>999</v>
      </c>
      <c r="H1042" s="10">
        <v>2129740.04</v>
      </c>
    </row>
    <row r="1043" spans="1:8" x14ac:dyDescent="0.15">
      <c r="A1043" s="1">
        <f t="shared" si="16"/>
        <v>42614</v>
      </c>
      <c r="B1043" s="17">
        <v>42617</v>
      </c>
      <c r="C1043" s="18" t="s">
        <v>139</v>
      </c>
      <c r="D1043" s="39" t="s">
        <v>1133</v>
      </c>
      <c r="E1043" s="10" t="s">
        <v>1251</v>
      </c>
      <c r="F1043" s="10">
        <v>4510</v>
      </c>
      <c r="H1043" s="10">
        <v>2125230.04</v>
      </c>
    </row>
    <row r="1044" spans="1:8" x14ac:dyDescent="0.15">
      <c r="A1044" s="1">
        <f t="shared" si="16"/>
        <v>42614</v>
      </c>
      <c r="B1044" s="17">
        <v>42618</v>
      </c>
      <c r="C1044" s="18" t="s">
        <v>139</v>
      </c>
      <c r="D1044" s="39" t="s">
        <v>1126</v>
      </c>
      <c r="E1044" s="10" t="s">
        <v>1252</v>
      </c>
      <c r="F1044" s="10">
        <v>240.55</v>
      </c>
      <c r="H1044" s="10">
        <v>2124989.4900000002</v>
      </c>
    </row>
    <row r="1045" spans="1:8" x14ac:dyDescent="0.15">
      <c r="A1045" s="1">
        <f t="shared" si="16"/>
        <v>42614</v>
      </c>
      <c r="B1045" s="17">
        <v>42618</v>
      </c>
      <c r="C1045" s="18" t="s">
        <v>139</v>
      </c>
      <c r="D1045" s="39" t="s">
        <v>1084</v>
      </c>
      <c r="E1045" s="10" t="s">
        <v>1253</v>
      </c>
      <c r="F1045" s="10">
        <v>5900</v>
      </c>
      <c r="H1045" s="10">
        <v>2119089.4900000002</v>
      </c>
    </row>
    <row r="1046" spans="1:8" x14ac:dyDescent="0.15">
      <c r="A1046" s="1">
        <f t="shared" si="16"/>
        <v>42614</v>
      </c>
      <c r="B1046" s="17">
        <v>42622</v>
      </c>
      <c r="C1046" s="18" t="s">
        <v>139</v>
      </c>
      <c r="D1046" s="39" t="s">
        <v>1167</v>
      </c>
      <c r="E1046" s="10" t="s">
        <v>1254</v>
      </c>
      <c r="F1046" s="10">
        <v>538</v>
      </c>
      <c r="H1046" s="10">
        <v>2118551.4900000002</v>
      </c>
    </row>
    <row r="1047" spans="1:8" x14ac:dyDescent="0.15">
      <c r="A1047" s="1">
        <f t="shared" si="16"/>
        <v>42614</v>
      </c>
      <c r="B1047" s="17">
        <v>42625</v>
      </c>
      <c r="C1047" s="18" t="s">
        <v>139</v>
      </c>
      <c r="D1047" s="39" t="s">
        <v>1156</v>
      </c>
      <c r="E1047" s="10" t="s">
        <v>1255</v>
      </c>
      <c r="F1047" s="10">
        <v>3000</v>
      </c>
      <c r="H1047" s="10">
        <v>2115551.4900000002</v>
      </c>
    </row>
    <row r="1048" spans="1:8" x14ac:dyDescent="0.15">
      <c r="A1048" s="1">
        <f t="shared" si="16"/>
        <v>42614</v>
      </c>
      <c r="B1048" s="17">
        <v>42627</v>
      </c>
      <c r="C1048" s="18" t="s">
        <v>139</v>
      </c>
      <c r="D1048" s="39" t="s">
        <v>1165</v>
      </c>
      <c r="E1048" s="10" t="s">
        <v>1256</v>
      </c>
      <c r="F1048" s="10">
        <v>300</v>
      </c>
      <c r="H1048" s="10">
        <v>2115251.4900000002</v>
      </c>
    </row>
    <row r="1049" spans="1:8" x14ac:dyDescent="0.15">
      <c r="A1049" s="1">
        <f t="shared" si="16"/>
        <v>42614</v>
      </c>
      <c r="B1049" s="17">
        <v>42627</v>
      </c>
      <c r="C1049" s="18" t="s">
        <v>139</v>
      </c>
      <c r="D1049" s="39" t="s">
        <v>1165</v>
      </c>
      <c r="E1049" s="10" t="s">
        <v>1257</v>
      </c>
      <c r="F1049" s="10">
        <v>299</v>
      </c>
      <c r="H1049" s="10">
        <v>2114952.4900000002</v>
      </c>
    </row>
    <row r="1050" spans="1:8" x14ac:dyDescent="0.15">
      <c r="A1050" s="1">
        <f t="shared" si="16"/>
        <v>42614</v>
      </c>
      <c r="B1050" s="17">
        <v>42636</v>
      </c>
      <c r="C1050" s="18" t="s">
        <v>139</v>
      </c>
      <c r="D1050" s="39" t="s">
        <v>1258</v>
      </c>
      <c r="E1050" s="10" t="s">
        <v>1259</v>
      </c>
      <c r="F1050" s="10">
        <v>5000</v>
      </c>
      <c r="H1050" s="10">
        <v>2109952.4900000002</v>
      </c>
    </row>
    <row r="1051" spans="1:8" x14ac:dyDescent="0.15">
      <c r="A1051" s="1">
        <f t="shared" si="16"/>
        <v>42614</v>
      </c>
      <c r="B1051" s="17">
        <v>42637</v>
      </c>
      <c r="C1051" s="18" t="s">
        <v>139</v>
      </c>
      <c r="D1051" s="39" t="s">
        <v>1260</v>
      </c>
      <c r="E1051" s="10" t="s">
        <v>1261</v>
      </c>
      <c r="F1051" s="10">
        <v>10000</v>
      </c>
      <c r="H1051" s="10">
        <v>2099952.4900000002</v>
      </c>
    </row>
    <row r="1052" spans="1:8" x14ac:dyDescent="0.15">
      <c r="A1052" s="1">
        <f t="shared" si="16"/>
        <v>42614</v>
      </c>
      <c r="B1052" s="17">
        <v>42637</v>
      </c>
      <c r="C1052" s="18" t="s">
        <v>139</v>
      </c>
      <c r="D1052" s="39" t="s">
        <v>1260</v>
      </c>
      <c r="E1052" s="10" t="s">
        <v>1262</v>
      </c>
      <c r="F1052" s="10">
        <v>10000</v>
      </c>
      <c r="H1052" s="10">
        <v>2089952.49</v>
      </c>
    </row>
    <row r="1053" spans="1:8" x14ac:dyDescent="0.15">
      <c r="A1053" s="1">
        <f t="shared" si="16"/>
        <v>42614</v>
      </c>
      <c r="B1053" s="17">
        <v>42637</v>
      </c>
      <c r="C1053" s="18" t="s">
        <v>139</v>
      </c>
      <c r="D1053" s="39" t="s">
        <v>1263</v>
      </c>
      <c r="E1053" s="10" t="s">
        <v>1264</v>
      </c>
      <c r="F1053" s="10">
        <v>10000</v>
      </c>
      <c r="H1053" s="10">
        <v>2079952.49</v>
      </c>
    </row>
    <row r="1054" spans="1:8" x14ac:dyDescent="0.15">
      <c r="A1054" s="1">
        <f t="shared" si="16"/>
        <v>42614</v>
      </c>
      <c r="B1054" s="17">
        <v>42640</v>
      </c>
      <c r="C1054" s="18" t="s">
        <v>139</v>
      </c>
      <c r="D1054" s="39" t="s">
        <v>1176</v>
      </c>
      <c r="E1054" s="10" t="s">
        <v>1265</v>
      </c>
      <c r="F1054" s="10">
        <v>10000</v>
      </c>
      <c r="H1054" s="10">
        <v>2069952.49</v>
      </c>
    </row>
    <row r="1055" spans="1:8" x14ac:dyDescent="0.15">
      <c r="A1055" s="1">
        <f t="shared" si="16"/>
        <v>42614</v>
      </c>
      <c r="B1055" s="17">
        <v>42640</v>
      </c>
      <c r="C1055" s="18" t="s">
        <v>139</v>
      </c>
      <c r="D1055" s="39" t="s">
        <v>1266</v>
      </c>
      <c r="E1055" s="10" t="s">
        <v>1267</v>
      </c>
      <c r="F1055" s="10">
        <v>10000</v>
      </c>
      <c r="H1055" s="10">
        <v>2059952.49</v>
      </c>
    </row>
    <row r="1056" spans="1:8" x14ac:dyDescent="0.15">
      <c r="A1056" s="1">
        <f t="shared" si="16"/>
        <v>42614</v>
      </c>
      <c r="B1056" s="17">
        <v>42641</v>
      </c>
      <c r="C1056" s="18" t="s">
        <v>139</v>
      </c>
      <c r="D1056" s="39" t="s">
        <v>1268</v>
      </c>
      <c r="E1056" s="10" t="s">
        <v>1269</v>
      </c>
      <c r="G1056" s="10">
        <v>23.28</v>
      </c>
      <c r="H1056" s="10">
        <v>2059975.77</v>
      </c>
    </row>
    <row r="1057" spans="1:8" x14ac:dyDescent="0.15">
      <c r="A1057" s="1">
        <f t="shared" si="16"/>
        <v>42614</v>
      </c>
      <c r="B1057" s="17">
        <v>42641</v>
      </c>
      <c r="C1057" s="18" t="s">
        <v>139</v>
      </c>
      <c r="D1057" s="39" t="s">
        <v>1126</v>
      </c>
      <c r="E1057" s="10" t="s">
        <v>1270</v>
      </c>
      <c r="F1057" s="10">
        <v>244.23</v>
      </c>
      <c r="H1057" s="10">
        <v>2059731.54</v>
      </c>
    </row>
    <row r="1058" spans="1:8" x14ac:dyDescent="0.15">
      <c r="A1058" s="1">
        <f t="shared" si="16"/>
        <v>42614</v>
      </c>
      <c r="B1058" s="17">
        <v>42641</v>
      </c>
      <c r="C1058" s="10" t="s">
        <v>8</v>
      </c>
      <c r="D1058" s="39" t="s">
        <v>1271</v>
      </c>
      <c r="F1058" s="16">
        <v>0</v>
      </c>
      <c r="G1058" s="16">
        <v>1170</v>
      </c>
      <c r="H1058" s="16">
        <v>129620.03</v>
      </c>
    </row>
    <row r="1059" spans="1:8" x14ac:dyDescent="0.15">
      <c r="A1059" s="1">
        <f t="shared" si="16"/>
        <v>42614</v>
      </c>
      <c r="B1059" s="17">
        <v>42643</v>
      </c>
      <c r="C1059" s="18" t="s">
        <v>139</v>
      </c>
      <c r="D1059" s="39" t="s">
        <v>1272</v>
      </c>
      <c r="E1059" s="10" t="s">
        <v>175</v>
      </c>
      <c r="G1059" s="10">
        <v>75679</v>
      </c>
      <c r="H1059" s="10">
        <v>2135410.54</v>
      </c>
    </row>
    <row r="1060" spans="1:8" x14ac:dyDescent="0.15">
      <c r="A1060" s="1">
        <f t="shared" si="16"/>
        <v>42644</v>
      </c>
      <c r="B1060" s="17">
        <v>42644</v>
      </c>
      <c r="C1060" s="18" t="s">
        <v>139</v>
      </c>
      <c r="D1060" s="39" t="s">
        <v>566</v>
      </c>
      <c r="E1060" s="10" t="s">
        <v>175</v>
      </c>
      <c r="G1060" s="10">
        <v>20801</v>
      </c>
      <c r="H1060" s="10">
        <v>2156211.54</v>
      </c>
    </row>
    <row r="1061" spans="1:8" x14ac:dyDescent="0.15">
      <c r="A1061" s="1">
        <f t="shared" si="16"/>
        <v>42644</v>
      </c>
      <c r="B1061" s="17">
        <v>42644</v>
      </c>
      <c r="C1061" s="18" t="s">
        <v>139</v>
      </c>
      <c r="D1061" s="39" t="s">
        <v>1196</v>
      </c>
      <c r="E1061" s="10" t="s">
        <v>1273</v>
      </c>
      <c r="F1061" s="10">
        <v>999</v>
      </c>
      <c r="H1061" s="10">
        <v>2155212.54</v>
      </c>
    </row>
    <row r="1062" spans="1:8" x14ac:dyDescent="0.15">
      <c r="A1062" s="1">
        <f t="shared" si="16"/>
        <v>42644</v>
      </c>
      <c r="B1062" s="17">
        <v>42644</v>
      </c>
      <c r="C1062" s="18" t="s">
        <v>139</v>
      </c>
      <c r="D1062" s="39" t="s">
        <v>1135</v>
      </c>
      <c r="E1062" s="10" t="s">
        <v>1274</v>
      </c>
      <c r="F1062" s="10">
        <v>3500</v>
      </c>
      <c r="H1062" s="10">
        <v>2151712.54</v>
      </c>
    </row>
    <row r="1063" spans="1:8" x14ac:dyDescent="0.15">
      <c r="A1063" s="1">
        <f t="shared" si="16"/>
        <v>42644</v>
      </c>
      <c r="B1063" s="17">
        <v>42644</v>
      </c>
      <c r="C1063" s="18" t="s">
        <v>139</v>
      </c>
      <c r="D1063" s="39" t="s">
        <v>1101</v>
      </c>
      <c r="E1063" s="10" t="s">
        <v>1275</v>
      </c>
      <c r="G1063" s="10">
        <v>17500</v>
      </c>
      <c r="H1063" s="10">
        <v>2169212.54</v>
      </c>
    </row>
    <row r="1064" spans="1:8" x14ac:dyDescent="0.15">
      <c r="A1064" s="1">
        <f t="shared" si="16"/>
        <v>42644</v>
      </c>
      <c r="B1064" s="17">
        <v>42646</v>
      </c>
      <c r="C1064" s="18" t="s">
        <v>139</v>
      </c>
      <c r="D1064" s="39" t="s">
        <v>1276</v>
      </c>
      <c r="E1064" s="10" t="s">
        <v>175</v>
      </c>
      <c r="F1064" s="10">
        <v>300000</v>
      </c>
      <c r="H1064" s="10">
        <v>1869212.54</v>
      </c>
    </row>
    <row r="1065" spans="1:8" x14ac:dyDescent="0.15">
      <c r="A1065" s="1">
        <f t="shared" si="16"/>
        <v>42644</v>
      </c>
      <c r="B1065" s="17">
        <v>42650</v>
      </c>
      <c r="C1065" s="18" t="s">
        <v>139</v>
      </c>
      <c r="D1065" s="39" t="s">
        <v>1133</v>
      </c>
      <c r="E1065" s="10" t="s">
        <v>1277</v>
      </c>
      <c r="F1065" s="10">
        <v>4820</v>
      </c>
      <c r="H1065" s="10">
        <v>1864392.54</v>
      </c>
    </row>
    <row r="1066" spans="1:8" x14ac:dyDescent="0.15">
      <c r="A1066" s="1">
        <f t="shared" si="16"/>
        <v>42644</v>
      </c>
      <c r="B1066" s="17">
        <v>42651</v>
      </c>
      <c r="C1066" s="18" t="s">
        <v>139</v>
      </c>
      <c r="D1066" s="39" t="s">
        <v>1084</v>
      </c>
      <c r="E1066" s="10" t="s">
        <v>1278</v>
      </c>
      <c r="F1066" s="10">
        <v>7000</v>
      </c>
      <c r="H1066" s="10">
        <v>1857392.54</v>
      </c>
    </row>
    <row r="1067" spans="1:8" x14ac:dyDescent="0.15">
      <c r="A1067" s="1">
        <f t="shared" si="16"/>
        <v>42644</v>
      </c>
      <c r="B1067" s="17">
        <v>42654</v>
      </c>
      <c r="C1067" s="18" t="s">
        <v>139</v>
      </c>
      <c r="D1067" s="39" t="s">
        <v>1156</v>
      </c>
      <c r="E1067" s="10" t="s">
        <v>1279</v>
      </c>
      <c r="F1067" s="10">
        <v>3500</v>
      </c>
      <c r="H1067" s="10">
        <v>1853892.54</v>
      </c>
    </row>
    <row r="1068" spans="1:8" x14ac:dyDescent="0.15">
      <c r="A1068" s="1">
        <f t="shared" si="16"/>
        <v>42644</v>
      </c>
      <c r="B1068" s="17">
        <v>42657</v>
      </c>
      <c r="C1068" s="18" t="s">
        <v>139</v>
      </c>
      <c r="D1068" s="39" t="s">
        <v>1165</v>
      </c>
      <c r="E1068" s="10" t="s">
        <v>1280</v>
      </c>
      <c r="F1068" s="10">
        <v>220</v>
      </c>
      <c r="H1068" s="10">
        <v>1853672.54</v>
      </c>
    </row>
    <row r="1069" spans="1:8" x14ac:dyDescent="0.15">
      <c r="A1069" s="1">
        <f t="shared" si="16"/>
        <v>42644</v>
      </c>
      <c r="B1069" s="17">
        <v>42660</v>
      </c>
      <c r="C1069" s="18" t="s">
        <v>139</v>
      </c>
      <c r="D1069" s="39" t="s">
        <v>1173</v>
      </c>
      <c r="E1069" s="10" t="s">
        <v>1281</v>
      </c>
      <c r="F1069" s="10">
        <v>599</v>
      </c>
      <c r="H1069" s="10">
        <v>1853073.54</v>
      </c>
    </row>
    <row r="1070" spans="1:8" x14ac:dyDescent="0.15">
      <c r="A1070" s="1">
        <f t="shared" si="16"/>
        <v>42644</v>
      </c>
      <c r="B1070" s="17">
        <v>42664</v>
      </c>
      <c r="C1070" s="18" t="s">
        <v>139</v>
      </c>
      <c r="D1070" s="39" t="s">
        <v>1135</v>
      </c>
      <c r="E1070" s="10" t="s">
        <v>1282</v>
      </c>
      <c r="F1070" s="10">
        <v>3500</v>
      </c>
      <c r="H1070" s="10">
        <v>1849573.54</v>
      </c>
    </row>
    <row r="1071" spans="1:8" x14ac:dyDescent="0.15">
      <c r="A1071" s="1">
        <f t="shared" si="16"/>
        <v>42644</v>
      </c>
      <c r="B1071" s="17">
        <v>42667</v>
      </c>
      <c r="C1071" s="18" t="s">
        <v>139</v>
      </c>
      <c r="D1071" s="39" t="s">
        <v>1241</v>
      </c>
      <c r="E1071" s="10" t="s">
        <v>1283</v>
      </c>
      <c r="F1071" s="10">
        <v>499</v>
      </c>
      <c r="H1071" s="10">
        <v>1849074.54</v>
      </c>
    </row>
    <row r="1072" spans="1:8" x14ac:dyDescent="0.15">
      <c r="A1072" s="1">
        <f t="shared" si="16"/>
        <v>42644</v>
      </c>
      <c r="B1072" s="17">
        <v>42672</v>
      </c>
      <c r="C1072" s="18" t="s">
        <v>139</v>
      </c>
      <c r="D1072" s="39" t="s">
        <v>1165</v>
      </c>
      <c r="E1072" s="10" t="s">
        <v>1284</v>
      </c>
      <c r="F1072" s="10">
        <v>999</v>
      </c>
      <c r="H1072" s="10">
        <v>1848075.54</v>
      </c>
    </row>
    <row r="1073" spans="1:8" x14ac:dyDescent="0.15">
      <c r="A1073" s="1">
        <f t="shared" si="16"/>
        <v>42644</v>
      </c>
      <c r="B1073" s="17">
        <v>42672</v>
      </c>
      <c r="C1073" s="18" t="s">
        <v>139</v>
      </c>
      <c r="D1073" s="39" t="s">
        <v>1285</v>
      </c>
      <c r="E1073" s="10" t="s">
        <v>175</v>
      </c>
      <c r="G1073" s="10">
        <v>76894</v>
      </c>
      <c r="H1073" s="10">
        <v>1924969.54</v>
      </c>
    </row>
    <row r="1074" spans="1:8" x14ac:dyDescent="0.15">
      <c r="A1074" s="1">
        <f t="shared" si="16"/>
        <v>42644</v>
      </c>
      <c r="B1074" s="17">
        <v>42674</v>
      </c>
      <c r="C1074" s="18" t="s">
        <v>139</v>
      </c>
      <c r="D1074" s="39" t="s">
        <v>1176</v>
      </c>
      <c r="E1074" s="10" t="s">
        <v>1286</v>
      </c>
      <c r="F1074" s="10">
        <v>4500</v>
      </c>
      <c r="H1074" s="10">
        <v>1920469.54</v>
      </c>
    </row>
    <row r="1075" spans="1:8" x14ac:dyDescent="0.15">
      <c r="A1075" s="1">
        <f t="shared" si="16"/>
        <v>42644</v>
      </c>
      <c r="B1075" s="17">
        <v>42674</v>
      </c>
      <c r="C1075" s="10" t="s">
        <v>8</v>
      </c>
      <c r="D1075" s="39" t="s">
        <v>1287</v>
      </c>
      <c r="F1075" s="16">
        <v>17.25</v>
      </c>
      <c r="G1075" s="16">
        <v>0</v>
      </c>
      <c r="H1075" s="16">
        <v>129602.78</v>
      </c>
    </row>
    <row r="1076" spans="1:8" x14ac:dyDescent="0.15">
      <c r="A1076" s="1">
        <f t="shared" si="16"/>
        <v>42675</v>
      </c>
      <c r="B1076" s="17">
        <v>42680</v>
      </c>
      <c r="C1076" s="18" t="s">
        <v>139</v>
      </c>
      <c r="D1076" s="39" t="s">
        <v>1263</v>
      </c>
      <c r="E1076" s="10" t="s">
        <v>1288</v>
      </c>
      <c r="F1076" s="10">
        <v>4500</v>
      </c>
      <c r="H1076" s="10">
        <v>1915969.54</v>
      </c>
    </row>
    <row r="1077" spans="1:8" x14ac:dyDescent="0.15">
      <c r="A1077" s="1">
        <f t="shared" si="16"/>
        <v>42675</v>
      </c>
      <c r="B1077" s="17">
        <v>42680</v>
      </c>
      <c r="C1077" s="18" t="s">
        <v>139</v>
      </c>
      <c r="D1077" s="39" t="s">
        <v>1084</v>
      </c>
      <c r="E1077" s="10" t="s">
        <v>1289</v>
      </c>
      <c r="F1077" s="10">
        <v>7000</v>
      </c>
      <c r="H1077" s="10">
        <v>1908969.54</v>
      </c>
    </row>
    <row r="1078" spans="1:8" x14ac:dyDescent="0.15">
      <c r="A1078" s="1">
        <f t="shared" si="16"/>
        <v>42675</v>
      </c>
      <c r="B1078" s="17">
        <v>42680</v>
      </c>
      <c r="C1078" s="18" t="s">
        <v>139</v>
      </c>
      <c r="D1078" s="39" t="s">
        <v>1126</v>
      </c>
      <c r="E1078" s="10" t="s">
        <v>1290</v>
      </c>
      <c r="F1078" s="10">
        <v>211.18</v>
      </c>
      <c r="H1078" s="10">
        <v>1908758.36</v>
      </c>
    </row>
    <row r="1079" spans="1:8" x14ac:dyDescent="0.15">
      <c r="A1079" s="1">
        <f t="shared" si="16"/>
        <v>42675</v>
      </c>
      <c r="B1079" s="17">
        <v>42682</v>
      </c>
      <c r="C1079" s="18" t="s">
        <v>139</v>
      </c>
      <c r="D1079" s="39" t="s">
        <v>1291</v>
      </c>
      <c r="E1079" s="10" t="s">
        <v>1292</v>
      </c>
      <c r="G1079" s="10">
        <v>1764</v>
      </c>
      <c r="H1079" s="10">
        <v>1910522.36</v>
      </c>
    </row>
    <row r="1080" spans="1:8" x14ac:dyDescent="0.15">
      <c r="A1080" s="1">
        <f t="shared" si="16"/>
        <v>42675</v>
      </c>
      <c r="B1080" s="17">
        <v>42683</v>
      </c>
      <c r="C1080" s="18" t="s">
        <v>139</v>
      </c>
      <c r="D1080" s="39" t="s">
        <v>1133</v>
      </c>
      <c r="E1080" s="10" t="s">
        <v>1293</v>
      </c>
      <c r="F1080" s="10">
        <v>3859</v>
      </c>
      <c r="H1080" s="10">
        <v>1906663.36</v>
      </c>
    </row>
    <row r="1081" spans="1:8" x14ac:dyDescent="0.15">
      <c r="A1081" s="1">
        <f t="shared" si="16"/>
        <v>42675</v>
      </c>
      <c r="B1081" s="17">
        <v>42687</v>
      </c>
      <c r="C1081" s="18" t="s">
        <v>139</v>
      </c>
      <c r="D1081" s="39" t="s">
        <v>1143</v>
      </c>
      <c r="E1081" s="10" t="s">
        <v>1294</v>
      </c>
      <c r="F1081" s="10">
        <v>456.53</v>
      </c>
      <c r="H1081" s="10">
        <v>1906206.83</v>
      </c>
    </row>
    <row r="1082" spans="1:8" x14ac:dyDescent="0.15">
      <c r="A1082" s="1">
        <f t="shared" si="16"/>
        <v>42675</v>
      </c>
      <c r="B1082" s="17">
        <v>42689</v>
      </c>
      <c r="C1082" s="10" t="s">
        <v>8</v>
      </c>
      <c r="D1082" s="39" t="s">
        <v>1295</v>
      </c>
      <c r="F1082" s="16">
        <v>0</v>
      </c>
      <c r="G1082" s="16">
        <v>105</v>
      </c>
      <c r="H1082" s="16">
        <v>129707.78</v>
      </c>
    </row>
    <row r="1083" spans="1:8" x14ac:dyDescent="0.15">
      <c r="A1083" s="1">
        <f t="shared" si="16"/>
        <v>42675</v>
      </c>
      <c r="B1083" s="17">
        <v>42691</v>
      </c>
      <c r="C1083" s="18" t="s">
        <v>139</v>
      </c>
      <c r="D1083" s="39" t="s">
        <v>1296</v>
      </c>
      <c r="E1083" s="10" t="s">
        <v>1297</v>
      </c>
      <c r="F1083" s="10">
        <v>10000</v>
      </c>
      <c r="H1083" s="10">
        <v>1896206.83</v>
      </c>
    </row>
    <row r="1084" spans="1:8" x14ac:dyDescent="0.15">
      <c r="A1084" s="1">
        <f t="shared" si="16"/>
        <v>42675</v>
      </c>
      <c r="B1084" s="17">
        <v>42693</v>
      </c>
      <c r="C1084" s="18" t="s">
        <v>139</v>
      </c>
      <c r="D1084" s="39" t="s">
        <v>1143</v>
      </c>
      <c r="E1084" s="10" t="s">
        <v>1298</v>
      </c>
      <c r="F1084" s="10">
        <v>150</v>
      </c>
      <c r="H1084" s="10">
        <v>1896056.83</v>
      </c>
    </row>
    <row r="1085" spans="1:8" x14ac:dyDescent="0.15">
      <c r="A1085" s="1">
        <f t="shared" si="16"/>
        <v>42675</v>
      </c>
      <c r="B1085" s="17">
        <v>42694</v>
      </c>
      <c r="C1085" s="18" t="s">
        <v>139</v>
      </c>
      <c r="D1085" s="39" t="s">
        <v>1167</v>
      </c>
      <c r="E1085" s="10" t="s">
        <v>1299</v>
      </c>
      <c r="F1085" s="10">
        <v>410</v>
      </c>
      <c r="H1085" s="10">
        <v>1895646.83</v>
      </c>
    </row>
    <row r="1086" spans="1:8" x14ac:dyDescent="0.15">
      <c r="A1086" s="1">
        <f t="shared" si="16"/>
        <v>42675</v>
      </c>
      <c r="B1086" s="17">
        <v>42696</v>
      </c>
      <c r="C1086" s="18" t="s">
        <v>139</v>
      </c>
      <c r="D1086" s="39" t="s">
        <v>1133</v>
      </c>
      <c r="E1086" s="10" t="s">
        <v>1300</v>
      </c>
      <c r="F1086" s="10">
        <v>1840</v>
      </c>
      <c r="H1086" s="10">
        <v>1893806.83</v>
      </c>
    </row>
    <row r="1087" spans="1:8" x14ac:dyDescent="0.15">
      <c r="A1087" s="1">
        <f t="shared" si="16"/>
        <v>42675</v>
      </c>
      <c r="B1087" s="17">
        <v>42699</v>
      </c>
      <c r="C1087" s="10" t="s">
        <v>8</v>
      </c>
      <c r="D1087" s="39" t="s">
        <v>1301</v>
      </c>
      <c r="F1087" s="16">
        <v>172.5</v>
      </c>
      <c r="G1087" s="16">
        <v>0</v>
      </c>
      <c r="H1087" s="16">
        <v>129535.28</v>
      </c>
    </row>
    <row r="1088" spans="1:8" x14ac:dyDescent="0.15">
      <c r="A1088" s="1">
        <f t="shared" si="16"/>
        <v>42675</v>
      </c>
      <c r="B1088" s="17">
        <v>42701</v>
      </c>
      <c r="C1088" s="18" t="s">
        <v>139</v>
      </c>
      <c r="D1088" s="39" t="s">
        <v>1196</v>
      </c>
      <c r="E1088" s="10" t="s">
        <v>1302</v>
      </c>
      <c r="F1088" s="10">
        <v>999</v>
      </c>
      <c r="H1088" s="10">
        <v>1892807.83</v>
      </c>
    </row>
    <row r="1089" spans="1:8" x14ac:dyDescent="0.15">
      <c r="A1089" s="1">
        <f t="shared" si="16"/>
        <v>42675</v>
      </c>
      <c r="B1089" s="17">
        <v>42703</v>
      </c>
      <c r="C1089" s="18" t="s">
        <v>139</v>
      </c>
      <c r="D1089" s="39" t="s">
        <v>1303</v>
      </c>
      <c r="E1089" s="10" t="s">
        <v>1304</v>
      </c>
      <c r="F1089" s="10">
        <v>15000</v>
      </c>
      <c r="H1089" s="10">
        <v>1877807.83</v>
      </c>
    </row>
    <row r="1090" spans="1:8" x14ac:dyDescent="0.15">
      <c r="A1090" s="1">
        <f t="shared" ref="A1090:A1153" si="17">DATE(YEAR(B1090),MONTH(B1090),1)</f>
        <v>42675</v>
      </c>
      <c r="B1090" s="17">
        <v>42704</v>
      </c>
      <c r="C1090" s="18" t="s">
        <v>139</v>
      </c>
      <c r="D1090" s="39" t="s">
        <v>1305</v>
      </c>
      <c r="E1090" s="10" t="s">
        <v>175</v>
      </c>
      <c r="G1090" s="10">
        <v>76569</v>
      </c>
      <c r="H1090" s="10">
        <v>1954376.83</v>
      </c>
    </row>
    <row r="1091" spans="1:8" x14ac:dyDescent="0.15">
      <c r="A1091" s="1">
        <f t="shared" si="17"/>
        <v>42705</v>
      </c>
      <c r="B1091" s="17">
        <v>42708</v>
      </c>
      <c r="C1091" s="18" t="s">
        <v>139</v>
      </c>
      <c r="D1091" s="39" t="s">
        <v>1084</v>
      </c>
      <c r="E1091" s="10" t="s">
        <v>1306</v>
      </c>
      <c r="F1091" s="10">
        <v>7000</v>
      </c>
      <c r="H1091" s="10">
        <v>1947376.83</v>
      </c>
    </row>
    <row r="1092" spans="1:8" x14ac:dyDescent="0.15">
      <c r="A1092" s="1">
        <f t="shared" si="17"/>
        <v>42705</v>
      </c>
      <c r="B1092" s="17">
        <v>42710</v>
      </c>
      <c r="C1092" s="18" t="s">
        <v>139</v>
      </c>
      <c r="D1092" s="39" t="s">
        <v>1307</v>
      </c>
      <c r="E1092" s="10" t="s">
        <v>1308</v>
      </c>
      <c r="G1092" s="10">
        <v>131.44999999999999</v>
      </c>
      <c r="H1092" s="10">
        <v>1947508.28</v>
      </c>
    </row>
    <row r="1093" spans="1:8" x14ac:dyDescent="0.15">
      <c r="A1093" s="1">
        <f t="shared" si="17"/>
        <v>42705</v>
      </c>
      <c r="B1093" s="17">
        <v>42713</v>
      </c>
      <c r="C1093" s="18" t="s">
        <v>139</v>
      </c>
      <c r="D1093" s="39" t="s">
        <v>1309</v>
      </c>
      <c r="E1093" s="10" t="s">
        <v>1310</v>
      </c>
      <c r="F1093" s="10">
        <v>15000</v>
      </c>
      <c r="H1093" s="10">
        <v>1932508.28</v>
      </c>
    </row>
    <row r="1094" spans="1:8" x14ac:dyDescent="0.15">
      <c r="A1094" s="1">
        <f t="shared" si="17"/>
        <v>42705</v>
      </c>
      <c r="B1094" s="17">
        <v>42719</v>
      </c>
      <c r="C1094" s="18" t="s">
        <v>139</v>
      </c>
      <c r="D1094" s="39" t="s">
        <v>1311</v>
      </c>
      <c r="E1094" s="10" t="s">
        <v>1312</v>
      </c>
      <c r="F1094" s="10">
        <v>1263</v>
      </c>
      <c r="H1094" s="10">
        <v>1931245.28</v>
      </c>
    </row>
    <row r="1095" spans="1:8" x14ac:dyDescent="0.15">
      <c r="A1095" s="1">
        <f t="shared" si="17"/>
        <v>42705</v>
      </c>
      <c r="B1095" s="17">
        <v>42724</v>
      </c>
      <c r="C1095" s="18" t="s">
        <v>139</v>
      </c>
      <c r="D1095" s="39" t="s">
        <v>1313</v>
      </c>
      <c r="E1095" s="10" t="s">
        <v>1314</v>
      </c>
      <c r="F1095" s="10">
        <v>6000</v>
      </c>
      <c r="H1095" s="10">
        <v>1925245.28</v>
      </c>
    </row>
    <row r="1096" spans="1:8" x14ac:dyDescent="0.15">
      <c r="A1096" s="1">
        <f t="shared" si="17"/>
        <v>42705</v>
      </c>
      <c r="B1096" s="17">
        <v>42725</v>
      </c>
      <c r="C1096" s="18" t="s">
        <v>139</v>
      </c>
      <c r="D1096" s="39" t="s">
        <v>1313</v>
      </c>
      <c r="E1096" s="10" t="s">
        <v>1315</v>
      </c>
      <c r="F1096" s="10">
        <v>6000</v>
      </c>
      <c r="H1096" s="10">
        <v>1919245.28</v>
      </c>
    </row>
    <row r="1097" spans="1:8" x14ac:dyDescent="0.15">
      <c r="A1097" s="1">
        <f t="shared" si="17"/>
        <v>42705</v>
      </c>
      <c r="B1097" s="17">
        <v>42727</v>
      </c>
      <c r="C1097" s="10" t="s">
        <v>8</v>
      </c>
      <c r="D1097" s="39" t="s">
        <v>1316</v>
      </c>
      <c r="F1097" s="16">
        <v>0</v>
      </c>
      <c r="G1097" s="16">
        <v>113214</v>
      </c>
      <c r="H1097" s="16">
        <v>242749.28</v>
      </c>
    </row>
    <row r="1098" spans="1:8" x14ac:dyDescent="0.15">
      <c r="A1098" s="1">
        <f t="shared" si="17"/>
        <v>42705</v>
      </c>
      <c r="B1098" s="17">
        <v>42730</v>
      </c>
      <c r="C1098" s="18" t="s">
        <v>139</v>
      </c>
      <c r="D1098" s="39" t="s">
        <v>1313</v>
      </c>
      <c r="E1098" s="10" t="s">
        <v>1317</v>
      </c>
      <c r="F1098" s="10">
        <v>12000</v>
      </c>
      <c r="H1098" s="10">
        <v>1907245.28</v>
      </c>
    </row>
    <row r="1099" spans="1:8" x14ac:dyDescent="0.15">
      <c r="A1099" s="1">
        <f t="shared" si="17"/>
        <v>42705</v>
      </c>
      <c r="B1099" s="17">
        <v>42733</v>
      </c>
      <c r="C1099" s="10" t="s">
        <v>8</v>
      </c>
      <c r="D1099" s="39" t="s">
        <v>1318</v>
      </c>
      <c r="F1099" s="16">
        <v>0</v>
      </c>
      <c r="G1099" s="16">
        <v>1393</v>
      </c>
      <c r="H1099" s="16">
        <v>244142.28</v>
      </c>
    </row>
    <row r="1100" spans="1:8" x14ac:dyDescent="0.15">
      <c r="A1100" s="1">
        <f t="shared" si="17"/>
        <v>42705</v>
      </c>
      <c r="B1100" s="17">
        <v>42735</v>
      </c>
      <c r="C1100" s="18" t="s">
        <v>139</v>
      </c>
      <c r="D1100" s="39" t="s">
        <v>1319</v>
      </c>
      <c r="E1100" s="10" t="s">
        <v>175</v>
      </c>
      <c r="G1100" s="10">
        <v>76570</v>
      </c>
      <c r="H1100" s="10">
        <v>1983815.28</v>
      </c>
    </row>
    <row r="1101" spans="1:8" x14ac:dyDescent="0.15">
      <c r="A1101" s="1">
        <f t="shared" si="17"/>
        <v>42705</v>
      </c>
      <c r="B1101" s="17">
        <v>42735</v>
      </c>
      <c r="C1101" s="18" t="s">
        <v>139</v>
      </c>
      <c r="D1101" s="39" t="s">
        <v>1133</v>
      </c>
      <c r="E1101" s="10" t="s">
        <v>1320</v>
      </c>
      <c r="F1101" s="10">
        <v>7450</v>
      </c>
      <c r="H1101" s="10">
        <v>1976365.28</v>
      </c>
    </row>
    <row r="1102" spans="1:8" x14ac:dyDescent="0.15">
      <c r="A1102" s="1">
        <f t="shared" si="17"/>
        <v>42736</v>
      </c>
      <c r="B1102" s="17">
        <v>42736</v>
      </c>
      <c r="C1102" s="18" t="s">
        <v>139</v>
      </c>
      <c r="D1102" s="39" t="s">
        <v>566</v>
      </c>
      <c r="E1102" s="10" t="s">
        <v>175</v>
      </c>
      <c r="G1102" s="10">
        <v>19169</v>
      </c>
      <c r="H1102" s="10">
        <v>1995534.28</v>
      </c>
    </row>
    <row r="1103" spans="1:8" x14ac:dyDescent="0.15">
      <c r="A1103" s="1">
        <f t="shared" si="17"/>
        <v>42736</v>
      </c>
      <c r="B1103" s="17">
        <v>42740</v>
      </c>
      <c r="C1103" s="18" t="s">
        <v>139</v>
      </c>
      <c r="D1103" s="39" t="s">
        <v>1165</v>
      </c>
      <c r="E1103" s="10" t="s">
        <v>1321</v>
      </c>
      <c r="F1103" s="10">
        <v>699</v>
      </c>
      <c r="H1103" s="10">
        <v>1994835.28</v>
      </c>
    </row>
    <row r="1104" spans="1:8" x14ac:dyDescent="0.15">
      <c r="A1104" s="1">
        <f t="shared" si="17"/>
        <v>42736</v>
      </c>
      <c r="B1104" s="17">
        <v>42741</v>
      </c>
      <c r="C1104" s="18" t="s">
        <v>139</v>
      </c>
      <c r="D1104" s="39" t="s">
        <v>1084</v>
      </c>
      <c r="E1104" s="10" t="s">
        <v>1322</v>
      </c>
      <c r="F1104" s="10">
        <v>7000</v>
      </c>
      <c r="H1104" s="10">
        <v>1987835.28</v>
      </c>
    </row>
    <row r="1105" spans="1:8" x14ac:dyDescent="0.15">
      <c r="A1105" s="1">
        <f t="shared" si="17"/>
        <v>42736</v>
      </c>
      <c r="B1105" s="17">
        <v>42749</v>
      </c>
      <c r="C1105" s="18" t="s">
        <v>139</v>
      </c>
      <c r="D1105" s="39" t="s">
        <v>1126</v>
      </c>
      <c r="E1105" s="10" t="s">
        <v>1323</v>
      </c>
      <c r="F1105" s="10">
        <v>650.58000000000004</v>
      </c>
      <c r="H1105" s="10">
        <v>1987184.7</v>
      </c>
    </row>
    <row r="1106" spans="1:8" x14ac:dyDescent="0.15">
      <c r="A1106" s="1">
        <f t="shared" si="17"/>
        <v>42736</v>
      </c>
      <c r="B1106" s="17">
        <v>42757</v>
      </c>
      <c r="C1106" s="18" t="s">
        <v>139</v>
      </c>
      <c r="D1106" s="39" t="s">
        <v>1241</v>
      </c>
      <c r="E1106" s="10" t="s">
        <v>1324</v>
      </c>
      <c r="F1106" s="10">
        <v>1099</v>
      </c>
      <c r="H1106" s="10">
        <v>1986085.7</v>
      </c>
    </row>
    <row r="1107" spans="1:8" x14ac:dyDescent="0.15">
      <c r="A1107" s="1">
        <f t="shared" si="17"/>
        <v>42736</v>
      </c>
      <c r="B1107" s="17">
        <v>42761</v>
      </c>
      <c r="C1107" s="18" t="s">
        <v>139</v>
      </c>
      <c r="D1107" s="39" t="s">
        <v>1133</v>
      </c>
      <c r="E1107" s="10" t="s">
        <v>1325</v>
      </c>
      <c r="F1107" s="10">
        <v>5460</v>
      </c>
      <c r="H1107" s="10">
        <v>1980625.7</v>
      </c>
    </row>
    <row r="1108" spans="1:8" x14ac:dyDescent="0.15">
      <c r="A1108" s="1">
        <f t="shared" si="17"/>
        <v>42736</v>
      </c>
      <c r="B1108" s="17">
        <v>42765</v>
      </c>
      <c r="C1108" s="18" t="s">
        <v>139</v>
      </c>
      <c r="D1108" s="39" t="s">
        <v>1326</v>
      </c>
      <c r="E1108" s="10" t="s">
        <v>1327</v>
      </c>
      <c r="G1108" s="10">
        <v>130.04</v>
      </c>
      <c r="H1108" s="10">
        <v>1980755.74</v>
      </c>
    </row>
    <row r="1109" spans="1:8" x14ac:dyDescent="0.15">
      <c r="A1109" s="1">
        <f t="shared" si="17"/>
        <v>42736</v>
      </c>
      <c r="B1109" s="17">
        <v>42766</v>
      </c>
      <c r="C1109" s="18" t="s">
        <v>139</v>
      </c>
      <c r="D1109" s="39" t="s">
        <v>1328</v>
      </c>
      <c r="E1109" s="10" t="s">
        <v>175</v>
      </c>
      <c r="G1109" s="10">
        <v>76570</v>
      </c>
      <c r="H1109" s="10">
        <v>2057325.74</v>
      </c>
    </row>
    <row r="1110" spans="1:8" x14ac:dyDescent="0.15">
      <c r="A1110" s="1">
        <f t="shared" si="17"/>
        <v>42767</v>
      </c>
      <c r="B1110" s="17">
        <v>42770</v>
      </c>
      <c r="C1110" s="18" t="s">
        <v>139</v>
      </c>
      <c r="D1110" s="39" t="s">
        <v>1329</v>
      </c>
      <c r="E1110" s="10" t="s">
        <v>1330</v>
      </c>
      <c r="F1110" s="10">
        <v>999</v>
      </c>
      <c r="H1110" s="10">
        <v>2056326.74</v>
      </c>
    </row>
    <row r="1111" spans="1:8" x14ac:dyDescent="0.15">
      <c r="A1111" s="1">
        <f t="shared" si="17"/>
        <v>42767</v>
      </c>
      <c r="B1111" s="17">
        <v>42770</v>
      </c>
      <c r="C1111" s="18" t="s">
        <v>139</v>
      </c>
      <c r="D1111" s="39" t="s">
        <v>1173</v>
      </c>
      <c r="E1111" s="10" t="s">
        <v>1331</v>
      </c>
      <c r="F1111" s="10">
        <v>1405</v>
      </c>
      <c r="H1111" s="10">
        <v>2054921.74</v>
      </c>
    </row>
    <row r="1112" spans="1:8" x14ac:dyDescent="0.15">
      <c r="A1112" s="1">
        <f t="shared" si="17"/>
        <v>42767</v>
      </c>
      <c r="B1112" s="17">
        <v>42771</v>
      </c>
      <c r="C1112" s="18" t="s">
        <v>139</v>
      </c>
      <c r="D1112" s="39" t="s">
        <v>1143</v>
      </c>
      <c r="E1112" s="10" t="s">
        <v>1332</v>
      </c>
      <c r="F1112" s="10">
        <v>808.46</v>
      </c>
      <c r="H1112" s="10">
        <v>2054113.28</v>
      </c>
    </row>
    <row r="1113" spans="1:8" x14ac:dyDescent="0.15">
      <c r="A1113" s="1">
        <f t="shared" si="17"/>
        <v>42767</v>
      </c>
      <c r="B1113" s="17">
        <v>42771</v>
      </c>
      <c r="C1113" s="18" t="s">
        <v>139</v>
      </c>
      <c r="D1113" s="39" t="s">
        <v>1084</v>
      </c>
      <c r="E1113" s="10" t="s">
        <v>1333</v>
      </c>
      <c r="F1113" s="10">
        <v>7000</v>
      </c>
      <c r="H1113" s="10">
        <v>2047113.28</v>
      </c>
    </row>
    <row r="1114" spans="1:8" x14ac:dyDescent="0.15">
      <c r="A1114" s="1">
        <f t="shared" si="17"/>
        <v>42767</v>
      </c>
      <c r="B1114" s="17">
        <v>42778</v>
      </c>
      <c r="C1114" s="18" t="s">
        <v>139</v>
      </c>
      <c r="D1114" s="39" t="s">
        <v>1165</v>
      </c>
      <c r="E1114" s="10" t="s">
        <v>1334</v>
      </c>
      <c r="F1114" s="10">
        <v>150</v>
      </c>
      <c r="H1114" s="10">
        <v>2046738.28</v>
      </c>
    </row>
    <row r="1115" spans="1:8" x14ac:dyDescent="0.15">
      <c r="A1115" s="1">
        <f t="shared" si="17"/>
        <v>42767</v>
      </c>
      <c r="B1115" s="17">
        <v>42778</v>
      </c>
      <c r="C1115" s="18" t="s">
        <v>139</v>
      </c>
      <c r="D1115" s="39" t="s">
        <v>1133</v>
      </c>
      <c r="E1115" s="10" t="s">
        <v>1335</v>
      </c>
      <c r="F1115" s="10">
        <v>267</v>
      </c>
      <c r="H1115" s="10">
        <v>2046471.28</v>
      </c>
    </row>
    <row r="1116" spans="1:8" x14ac:dyDescent="0.15">
      <c r="A1116" s="1">
        <f t="shared" si="17"/>
        <v>42767</v>
      </c>
      <c r="B1116" s="17">
        <v>42782</v>
      </c>
      <c r="C1116" s="10" t="s">
        <v>8</v>
      </c>
      <c r="D1116" s="39" t="s">
        <v>1336</v>
      </c>
      <c r="F1116" s="16">
        <v>5000</v>
      </c>
      <c r="G1116" s="16">
        <v>0</v>
      </c>
      <c r="H1116" s="16">
        <v>239142.28</v>
      </c>
    </row>
    <row r="1117" spans="1:8" x14ac:dyDescent="0.15">
      <c r="A1117" s="1">
        <f t="shared" si="17"/>
        <v>42767</v>
      </c>
      <c r="B1117" s="17">
        <v>42787</v>
      </c>
      <c r="C1117" s="18" t="s">
        <v>139</v>
      </c>
      <c r="D1117" s="39" t="s">
        <v>1241</v>
      </c>
      <c r="E1117" s="10" t="s">
        <v>1337</v>
      </c>
      <c r="F1117" s="10">
        <v>7375</v>
      </c>
      <c r="H1117" s="10">
        <v>2039096.28</v>
      </c>
    </row>
    <row r="1118" spans="1:8" x14ac:dyDescent="0.15">
      <c r="A1118" s="1">
        <f t="shared" si="17"/>
        <v>42767</v>
      </c>
      <c r="B1118" s="17">
        <v>42789</v>
      </c>
      <c r="C1118" s="10" t="s">
        <v>8</v>
      </c>
      <c r="D1118" s="39" t="s">
        <v>1338</v>
      </c>
      <c r="F1118" s="16">
        <v>4000</v>
      </c>
      <c r="G1118" s="16">
        <v>0</v>
      </c>
      <c r="H1118" s="16">
        <v>235142.28</v>
      </c>
    </row>
    <row r="1119" spans="1:8" x14ac:dyDescent="0.15">
      <c r="A1119" s="1">
        <f t="shared" si="17"/>
        <v>42767</v>
      </c>
      <c r="B1119" s="17">
        <v>42794</v>
      </c>
      <c r="C1119" s="18" t="s">
        <v>139</v>
      </c>
      <c r="D1119" s="39" t="s">
        <v>1339</v>
      </c>
      <c r="E1119" s="10" t="s">
        <v>175</v>
      </c>
      <c r="G1119" s="10">
        <v>76570</v>
      </c>
      <c r="H1119" s="10">
        <v>2115666.2799999998</v>
      </c>
    </row>
    <row r="1120" spans="1:8" x14ac:dyDescent="0.15">
      <c r="A1120" s="1">
        <f t="shared" si="17"/>
        <v>42795</v>
      </c>
      <c r="B1120" s="17">
        <v>42795</v>
      </c>
      <c r="C1120" s="10" t="s">
        <v>8</v>
      </c>
      <c r="D1120" s="39" t="s">
        <v>1340</v>
      </c>
      <c r="F1120" s="16">
        <v>4000</v>
      </c>
      <c r="G1120" s="16">
        <v>0</v>
      </c>
      <c r="H1120" s="16">
        <v>231142.28</v>
      </c>
    </row>
    <row r="1121" spans="1:8" x14ac:dyDescent="0.15">
      <c r="A1121" s="1">
        <f t="shared" si="17"/>
        <v>42795</v>
      </c>
      <c r="B1121" s="17">
        <v>42799</v>
      </c>
      <c r="C1121" s="18" t="s">
        <v>139</v>
      </c>
      <c r="D1121" s="39" t="s">
        <v>1133</v>
      </c>
      <c r="E1121" s="10" t="s">
        <v>1341</v>
      </c>
      <c r="F1121" s="10">
        <v>3626</v>
      </c>
      <c r="H1121" s="10">
        <v>2112040.2799999998</v>
      </c>
    </row>
    <row r="1122" spans="1:8" x14ac:dyDescent="0.15">
      <c r="A1122" s="1">
        <f t="shared" si="17"/>
        <v>42795</v>
      </c>
      <c r="B1122" s="17">
        <v>42799</v>
      </c>
      <c r="C1122" s="18" t="s">
        <v>139</v>
      </c>
      <c r="D1122" s="39" t="s">
        <v>1342</v>
      </c>
      <c r="E1122" s="10" t="s">
        <v>1343</v>
      </c>
      <c r="F1122" s="10">
        <v>140</v>
      </c>
      <c r="H1122" s="10">
        <v>2111900.2799999998</v>
      </c>
    </row>
    <row r="1123" spans="1:8" x14ac:dyDescent="0.15">
      <c r="A1123" s="1">
        <f t="shared" si="17"/>
        <v>42795</v>
      </c>
      <c r="B1123" s="17">
        <v>42803</v>
      </c>
      <c r="C1123" s="10" t="s">
        <v>8</v>
      </c>
      <c r="D1123" s="39" t="s">
        <v>1344</v>
      </c>
      <c r="F1123" s="16">
        <v>4000</v>
      </c>
      <c r="G1123" s="16">
        <v>0</v>
      </c>
      <c r="H1123" s="16">
        <v>227142.28</v>
      </c>
    </row>
    <row r="1124" spans="1:8" x14ac:dyDescent="0.15">
      <c r="A1124" s="1">
        <f t="shared" si="17"/>
        <v>42795</v>
      </c>
      <c r="B1124" s="17">
        <v>42804</v>
      </c>
      <c r="C1124" s="18" t="s">
        <v>139</v>
      </c>
      <c r="D1124" s="39" t="s">
        <v>1345</v>
      </c>
      <c r="E1124" s="10" t="s">
        <v>1346</v>
      </c>
      <c r="F1124" s="10">
        <v>357.25</v>
      </c>
      <c r="H1124" s="10">
        <v>2111543.0299999998</v>
      </c>
    </row>
    <row r="1125" spans="1:8" x14ac:dyDescent="0.15">
      <c r="A1125" s="1">
        <f t="shared" si="17"/>
        <v>42795</v>
      </c>
      <c r="B1125" s="17">
        <v>42806</v>
      </c>
      <c r="C1125" s="18" t="s">
        <v>139</v>
      </c>
      <c r="D1125" s="39" t="s">
        <v>1347</v>
      </c>
      <c r="E1125" s="10" t="s">
        <v>1348</v>
      </c>
      <c r="F1125" s="10">
        <v>450</v>
      </c>
      <c r="H1125" s="10">
        <v>2111093.0299999998</v>
      </c>
    </row>
    <row r="1126" spans="1:8" x14ac:dyDescent="0.15">
      <c r="A1126" s="1">
        <f t="shared" si="17"/>
        <v>42795</v>
      </c>
      <c r="B1126" s="19">
        <v>42807</v>
      </c>
      <c r="C1126" s="18" t="s">
        <v>139</v>
      </c>
      <c r="D1126" s="40" t="s">
        <v>1165</v>
      </c>
      <c r="E1126" s="20" t="s">
        <v>1349</v>
      </c>
      <c r="F1126" s="20">
        <v>699</v>
      </c>
      <c r="G1126" s="20"/>
      <c r="H1126" s="20">
        <v>2110394.0299999998</v>
      </c>
    </row>
    <row r="1127" spans="1:8" x14ac:dyDescent="0.15">
      <c r="A1127" s="1">
        <f t="shared" si="17"/>
        <v>42795</v>
      </c>
      <c r="B1127" s="19">
        <v>42807</v>
      </c>
      <c r="C1127" s="18" t="s">
        <v>139</v>
      </c>
      <c r="D1127" s="40" t="s">
        <v>1241</v>
      </c>
      <c r="E1127" s="20" t="s">
        <v>1350</v>
      </c>
      <c r="F1127" s="20">
        <v>1048</v>
      </c>
      <c r="G1127" s="20"/>
      <c r="H1127" s="20">
        <v>2109346.0299999998</v>
      </c>
    </row>
    <row r="1128" spans="1:8" x14ac:dyDescent="0.15">
      <c r="A1128" s="1">
        <f t="shared" si="17"/>
        <v>42795</v>
      </c>
      <c r="B1128" s="19">
        <v>42807</v>
      </c>
      <c r="C1128" s="18" t="s">
        <v>139</v>
      </c>
      <c r="D1128" s="40" t="s">
        <v>1084</v>
      </c>
      <c r="E1128" s="20" t="s">
        <v>1351</v>
      </c>
      <c r="F1128" s="20">
        <v>7000</v>
      </c>
      <c r="G1128" s="20"/>
      <c r="H1128" s="20">
        <v>2102346.0299999998</v>
      </c>
    </row>
    <row r="1129" spans="1:8" x14ac:dyDescent="0.15">
      <c r="A1129" s="1">
        <f t="shared" si="17"/>
        <v>42795</v>
      </c>
      <c r="B1129" s="19">
        <v>42811</v>
      </c>
      <c r="C1129" s="18" t="s">
        <v>139</v>
      </c>
      <c r="D1129" s="40" t="s">
        <v>1352</v>
      </c>
      <c r="E1129" s="20" t="s">
        <v>1353</v>
      </c>
      <c r="F1129" s="20">
        <v>2760</v>
      </c>
      <c r="G1129" s="20"/>
      <c r="H1129" s="20">
        <v>2099586.0299999998</v>
      </c>
    </row>
    <row r="1130" spans="1:8" x14ac:dyDescent="0.15">
      <c r="A1130" s="1">
        <f t="shared" si="17"/>
        <v>42795</v>
      </c>
      <c r="B1130" s="19">
        <v>42812</v>
      </c>
      <c r="C1130" s="18" t="s">
        <v>139</v>
      </c>
      <c r="D1130" s="40" t="s">
        <v>1354</v>
      </c>
      <c r="E1130" s="20" t="s">
        <v>175</v>
      </c>
      <c r="F1130" s="20">
        <v>11.5</v>
      </c>
      <c r="G1130" s="20"/>
      <c r="H1130" s="20">
        <v>2099574.5299999998</v>
      </c>
    </row>
    <row r="1131" spans="1:8" x14ac:dyDescent="0.15">
      <c r="A1131" s="1">
        <f t="shared" si="17"/>
        <v>42795</v>
      </c>
      <c r="B1131" s="19">
        <v>42812</v>
      </c>
      <c r="C1131" s="10" t="s">
        <v>8</v>
      </c>
      <c r="D1131" s="40" t="s">
        <v>1355</v>
      </c>
      <c r="E1131" s="21" t="s">
        <v>10</v>
      </c>
      <c r="F1131" s="22">
        <v>3100</v>
      </c>
      <c r="G1131" s="22">
        <v>0</v>
      </c>
      <c r="H1131" s="22">
        <v>224042.28</v>
      </c>
    </row>
    <row r="1132" spans="1:8" x14ac:dyDescent="0.15">
      <c r="A1132" s="1">
        <f t="shared" si="17"/>
        <v>42795</v>
      </c>
      <c r="B1132" s="19">
        <v>42814</v>
      </c>
      <c r="C1132" s="10" t="s">
        <v>8</v>
      </c>
      <c r="D1132" s="40" t="s">
        <v>1356</v>
      </c>
      <c r="E1132" s="21" t="s">
        <v>10</v>
      </c>
      <c r="F1132" s="22">
        <v>17.25</v>
      </c>
      <c r="G1132" s="22">
        <v>0</v>
      </c>
      <c r="H1132" s="22">
        <v>224025.03</v>
      </c>
    </row>
    <row r="1133" spans="1:8" x14ac:dyDescent="0.15">
      <c r="A1133" s="1">
        <f t="shared" si="17"/>
        <v>42795</v>
      </c>
      <c r="B1133" s="19">
        <v>42814</v>
      </c>
      <c r="C1133" s="10" t="s">
        <v>8</v>
      </c>
      <c r="D1133" s="40" t="s">
        <v>1357</v>
      </c>
      <c r="E1133" s="21" t="s">
        <v>10</v>
      </c>
      <c r="F1133" s="22">
        <v>5000</v>
      </c>
      <c r="G1133" s="22">
        <v>0</v>
      </c>
      <c r="H1133" s="22">
        <v>219025.03</v>
      </c>
    </row>
    <row r="1134" spans="1:8" x14ac:dyDescent="0.15">
      <c r="A1134" s="1">
        <f t="shared" si="17"/>
        <v>42795</v>
      </c>
      <c r="B1134" s="19">
        <v>42815</v>
      </c>
      <c r="C1134" s="18" t="s">
        <v>139</v>
      </c>
      <c r="D1134" s="40" t="s">
        <v>1358</v>
      </c>
      <c r="E1134" s="20" t="s">
        <v>1359</v>
      </c>
      <c r="F1134" s="20">
        <v>220</v>
      </c>
      <c r="G1134" s="20"/>
      <c r="H1134" s="20">
        <v>2099354.5299999998</v>
      </c>
    </row>
    <row r="1135" spans="1:8" x14ac:dyDescent="0.15">
      <c r="A1135" s="1">
        <f t="shared" si="17"/>
        <v>42795</v>
      </c>
      <c r="B1135" s="19">
        <v>42816</v>
      </c>
      <c r="C1135" s="18" t="s">
        <v>139</v>
      </c>
      <c r="D1135" s="40" t="s">
        <v>1101</v>
      </c>
      <c r="E1135" s="20" t="s">
        <v>1360</v>
      </c>
      <c r="F1135" s="20"/>
      <c r="G1135" s="20">
        <v>53673</v>
      </c>
      <c r="H1135" s="20">
        <v>2153027.5299999998</v>
      </c>
    </row>
    <row r="1136" spans="1:8" x14ac:dyDescent="0.15">
      <c r="A1136" s="1">
        <f t="shared" si="17"/>
        <v>42795</v>
      </c>
      <c r="B1136" s="19">
        <v>42817</v>
      </c>
      <c r="C1136" s="18" t="s">
        <v>139</v>
      </c>
      <c r="D1136" s="40" t="s">
        <v>1361</v>
      </c>
      <c r="E1136" s="20" t="s">
        <v>1362</v>
      </c>
      <c r="F1136" s="20">
        <v>7025</v>
      </c>
      <c r="G1136" s="20"/>
      <c r="H1136" s="20">
        <v>2146002.5299999998</v>
      </c>
    </row>
    <row r="1137" spans="1:8" x14ac:dyDescent="0.15">
      <c r="A1137" s="1">
        <f t="shared" si="17"/>
        <v>42795</v>
      </c>
      <c r="B1137" s="19">
        <v>42820</v>
      </c>
      <c r="C1137" s="18" t="s">
        <v>139</v>
      </c>
      <c r="D1137" s="40" t="s">
        <v>1363</v>
      </c>
      <c r="E1137" s="20" t="s">
        <v>1364</v>
      </c>
      <c r="F1137" s="20">
        <v>10000</v>
      </c>
      <c r="G1137" s="20"/>
      <c r="H1137" s="20">
        <v>2136002.5299999998</v>
      </c>
    </row>
    <row r="1138" spans="1:8" x14ac:dyDescent="0.15">
      <c r="A1138" s="1">
        <f t="shared" si="17"/>
        <v>42795</v>
      </c>
      <c r="B1138" s="19">
        <v>42820</v>
      </c>
      <c r="C1138" s="10" t="s">
        <v>8</v>
      </c>
      <c r="D1138" s="40" t="s">
        <v>1365</v>
      </c>
      <c r="E1138" s="21" t="s">
        <v>10</v>
      </c>
      <c r="F1138" s="22">
        <v>2260</v>
      </c>
      <c r="G1138" s="22">
        <v>0</v>
      </c>
      <c r="H1138" s="22">
        <v>216765.03</v>
      </c>
    </row>
    <row r="1139" spans="1:8" x14ac:dyDescent="0.15">
      <c r="A1139" s="1">
        <f t="shared" si="17"/>
        <v>42795</v>
      </c>
      <c r="B1139" s="19">
        <v>42821</v>
      </c>
      <c r="C1139" s="18" t="s">
        <v>139</v>
      </c>
      <c r="D1139" s="40" t="s">
        <v>1366</v>
      </c>
      <c r="E1139" s="20" t="s">
        <v>1367</v>
      </c>
      <c r="F1139" s="20"/>
      <c r="G1139" s="20">
        <v>282.02</v>
      </c>
      <c r="H1139" s="20">
        <v>2136284.5499999998</v>
      </c>
    </row>
    <row r="1140" spans="1:8" x14ac:dyDescent="0.15">
      <c r="A1140" s="1">
        <f t="shared" si="17"/>
        <v>42795</v>
      </c>
      <c r="B1140" s="19">
        <v>42821</v>
      </c>
      <c r="C1140" s="18" t="s">
        <v>139</v>
      </c>
      <c r="D1140" s="40" t="s">
        <v>1126</v>
      </c>
      <c r="E1140" s="20" t="s">
        <v>1368</v>
      </c>
      <c r="F1140" s="20">
        <v>335.53</v>
      </c>
      <c r="G1140" s="20"/>
      <c r="H1140" s="20">
        <v>2135949.02</v>
      </c>
    </row>
    <row r="1141" spans="1:8" x14ac:dyDescent="0.15">
      <c r="A1141" s="1">
        <f t="shared" si="17"/>
        <v>42795</v>
      </c>
      <c r="B1141" s="19">
        <v>42821</v>
      </c>
      <c r="C1141" s="18" t="s">
        <v>139</v>
      </c>
      <c r="D1141" s="40" t="s">
        <v>1369</v>
      </c>
      <c r="E1141" s="20" t="s">
        <v>175</v>
      </c>
      <c r="F1141" s="20"/>
      <c r="G1141" s="20">
        <v>500</v>
      </c>
      <c r="H1141" s="20">
        <v>2136449.02</v>
      </c>
    </row>
    <row r="1142" spans="1:8" x14ac:dyDescent="0.15">
      <c r="A1142" s="1">
        <f t="shared" si="17"/>
        <v>42795</v>
      </c>
      <c r="B1142" s="19">
        <v>42823</v>
      </c>
      <c r="C1142" s="18" t="s">
        <v>139</v>
      </c>
      <c r="D1142" s="40" t="s">
        <v>1370</v>
      </c>
      <c r="E1142" s="20" t="s">
        <v>1371</v>
      </c>
      <c r="F1142" s="20">
        <v>20000</v>
      </c>
      <c r="G1142" s="20"/>
      <c r="H1142" s="20">
        <v>2116449.02</v>
      </c>
    </row>
    <row r="1143" spans="1:8" x14ac:dyDescent="0.15">
      <c r="A1143" s="1">
        <f t="shared" si="17"/>
        <v>42795</v>
      </c>
      <c r="B1143" s="19">
        <v>42824</v>
      </c>
      <c r="C1143" s="18" t="s">
        <v>139</v>
      </c>
      <c r="D1143" s="40" t="s">
        <v>1372</v>
      </c>
      <c r="E1143" s="20" t="s">
        <v>1373</v>
      </c>
      <c r="F1143" s="20"/>
      <c r="G1143" s="20">
        <v>16961.04</v>
      </c>
      <c r="H1143" s="20">
        <v>2133410.06</v>
      </c>
    </row>
    <row r="1144" spans="1:8" x14ac:dyDescent="0.15">
      <c r="A1144" s="1">
        <f t="shared" si="17"/>
        <v>42795</v>
      </c>
      <c r="B1144" s="19">
        <v>42824</v>
      </c>
      <c r="C1144" s="10" t="s">
        <v>8</v>
      </c>
      <c r="D1144" s="40" t="s">
        <v>1374</v>
      </c>
      <c r="E1144" s="21" t="s">
        <v>10</v>
      </c>
      <c r="F1144" s="22">
        <v>0</v>
      </c>
      <c r="G1144" s="22">
        <v>2361</v>
      </c>
      <c r="H1144" s="22">
        <v>219126.03</v>
      </c>
    </row>
    <row r="1145" spans="1:8" x14ac:dyDescent="0.15">
      <c r="A1145" s="1">
        <f t="shared" si="17"/>
        <v>42795</v>
      </c>
      <c r="B1145" s="19">
        <v>42825</v>
      </c>
      <c r="C1145" s="18" t="s">
        <v>139</v>
      </c>
      <c r="D1145" s="40" t="s">
        <v>1101</v>
      </c>
      <c r="E1145" s="20" t="s">
        <v>1142</v>
      </c>
      <c r="F1145" s="20"/>
      <c r="G1145" s="20">
        <v>21678</v>
      </c>
      <c r="H1145" s="20">
        <v>2155088.06</v>
      </c>
    </row>
    <row r="1146" spans="1:8" x14ac:dyDescent="0.15">
      <c r="A1146" s="1">
        <f t="shared" si="17"/>
        <v>42795</v>
      </c>
      <c r="B1146" s="19">
        <v>42825</v>
      </c>
      <c r="C1146" s="18" t="s">
        <v>139</v>
      </c>
      <c r="D1146" s="40" t="s">
        <v>1375</v>
      </c>
      <c r="E1146" s="20" t="s">
        <v>175</v>
      </c>
      <c r="F1146" s="20"/>
      <c r="G1146" s="20">
        <v>60690</v>
      </c>
      <c r="H1146" s="20">
        <v>2215778.06</v>
      </c>
    </row>
    <row r="1147" spans="1:8" x14ac:dyDescent="0.15">
      <c r="A1147" s="1">
        <f t="shared" si="17"/>
        <v>42826</v>
      </c>
      <c r="B1147" s="19">
        <v>42826</v>
      </c>
      <c r="C1147" s="18" t="s">
        <v>139</v>
      </c>
      <c r="D1147" s="40" t="s">
        <v>566</v>
      </c>
      <c r="E1147" s="20" t="s">
        <v>175</v>
      </c>
      <c r="F1147" s="20"/>
      <c r="G1147" s="20">
        <v>20249</v>
      </c>
      <c r="H1147" s="20">
        <v>2236027.06</v>
      </c>
    </row>
    <row r="1148" spans="1:8" x14ac:dyDescent="0.15">
      <c r="A1148" s="1">
        <f t="shared" si="17"/>
        <v>42826</v>
      </c>
      <c r="B1148" s="19">
        <v>42826</v>
      </c>
      <c r="C1148" s="18" t="s">
        <v>139</v>
      </c>
      <c r="D1148" s="40" t="s">
        <v>1376</v>
      </c>
      <c r="E1148" s="20" t="s">
        <v>1377</v>
      </c>
      <c r="F1148" s="20">
        <v>99</v>
      </c>
      <c r="G1148" s="20"/>
      <c r="H1148" s="20">
        <v>2235928.06</v>
      </c>
    </row>
    <row r="1149" spans="1:8" x14ac:dyDescent="0.15">
      <c r="A1149" s="1">
        <f t="shared" si="17"/>
        <v>42826</v>
      </c>
      <c r="B1149" s="19">
        <v>42827</v>
      </c>
      <c r="C1149" s="18" t="s">
        <v>139</v>
      </c>
      <c r="D1149" s="40" t="s">
        <v>1378</v>
      </c>
      <c r="E1149" s="20" t="s">
        <v>1379</v>
      </c>
      <c r="F1149" s="20">
        <v>400</v>
      </c>
      <c r="G1149" s="20"/>
      <c r="H1149" s="20">
        <v>2235528.06</v>
      </c>
    </row>
    <row r="1150" spans="1:8" x14ac:dyDescent="0.15">
      <c r="A1150" s="1">
        <f t="shared" si="17"/>
        <v>42826</v>
      </c>
      <c r="B1150" s="19">
        <v>42828</v>
      </c>
      <c r="C1150" s="18" t="s">
        <v>139</v>
      </c>
      <c r="D1150" s="40" t="s">
        <v>1380</v>
      </c>
      <c r="E1150" s="20" t="s">
        <v>1381</v>
      </c>
      <c r="F1150" s="20">
        <v>501.44</v>
      </c>
      <c r="G1150" s="20"/>
      <c r="H1150" s="20">
        <v>2235026.62</v>
      </c>
    </row>
    <row r="1151" spans="1:8" x14ac:dyDescent="0.15">
      <c r="A1151" s="1">
        <f t="shared" si="17"/>
        <v>42826</v>
      </c>
      <c r="B1151" s="19">
        <v>42830</v>
      </c>
      <c r="C1151" s="10" t="s">
        <v>8</v>
      </c>
      <c r="D1151" s="40" t="s">
        <v>1382</v>
      </c>
      <c r="E1151" s="21" t="s">
        <v>10</v>
      </c>
      <c r="F1151" s="22">
        <v>0</v>
      </c>
      <c r="G1151" s="22">
        <v>99983</v>
      </c>
      <c r="H1151" s="22">
        <v>319109.03000000003</v>
      </c>
    </row>
    <row r="1152" spans="1:8" x14ac:dyDescent="0.15">
      <c r="A1152" s="1">
        <f t="shared" si="17"/>
        <v>42826</v>
      </c>
      <c r="B1152" s="19">
        <v>42831</v>
      </c>
      <c r="C1152" s="18" t="s">
        <v>139</v>
      </c>
      <c r="D1152" s="40" t="s">
        <v>1084</v>
      </c>
      <c r="E1152" s="20" t="s">
        <v>1383</v>
      </c>
      <c r="F1152" s="20">
        <v>7000</v>
      </c>
      <c r="G1152" s="20"/>
      <c r="H1152" s="20">
        <v>2228026.62</v>
      </c>
    </row>
    <row r="1153" spans="1:8" x14ac:dyDescent="0.15">
      <c r="A1153" s="1">
        <f t="shared" si="17"/>
        <v>42826</v>
      </c>
      <c r="B1153" s="19">
        <v>42833</v>
      </c>
      <c r="C1153" s="18" t="s">
        <v>139</v>
      </c>
      <c r="D1153" s="40" t="s">
        <v>1165</v>
      </c>
      <c r="E1153" s="20" t="s">
        <v>1384</v>
      </c>
      <c r="F1153" s="20">
        <v>303</v>
      </c>
      <c r="G1153" s="20"/>
      <c r="H1153" s="20">
        <v>2227723.62</v>
      </c>
    </row>
    <row r="1154" spans="1:8" x14ac:dyDescent="0.15">
      <c r="A1154" s="1">
        <f t="shared" ref="A1154:A1217" si="18">DATE(YEAR(B1154),MONTH(B1154),1)</f>
        <v>42826</v>
      </c>
      <c r="B1154" s="19">
        <v>42838</v>
      </c>
      <c r="C1154" s="18" t="s">
        <v>139</v>
      </c>
      <c r="D1154" s="40" t="s">
        <v>1165</v>
      </c>
      <c r="E1154" s="20" t="s">
        <v>1385</v>
      </c>
      <c r="F1154" s="20">
        <v>699</v>
      </c>
      <c r="G1154" s="20"/>
      <c r="H1154" s="20">
        <v>2227024.62</v>
      </c>
    </row>
    <row r="1155" spans="1:8" x14ac:dyDescent="0.15">
      <c r="A1155" s="1">
        <f t="shared" si="18"/>
        <v>42826</v>
      </c>
      <c r="B1155" s="19">
        <v>42839</v>
      </c>
      <c r="C1155" s="18" t="s">
        <v>139</v>
      </c>
      <c r="D1155" s="40" t="s">
        <v>1241</v>
      </c>
      <c r="E1155" s="20" t="s">
        <v>1386</v>
      </c>
      <c r="F1155" s="20">
        <v>1199</v>
      </c>
      <c r="G1155" s="20"/>
      <c r="H1155" s="20">
        <v>2225825.62</v>
      </c>
    </row>
    <row r="1156" spans="1:8" x14ac:dyDescent="0.15">
      <c r="A1156" s="1">
        <f t="shared" si="18"/>
        <v>42826</v>
      </c>
      <c r="B1156" s="19">
        <v>42842</v>
      </c>
      <c r="C1156" s="18" t="s">
        <v>139</v>
      </c>
      <c r="D1156" s="40" t="s">
        <v>1101</v>
      </c>
      <c r="E1156" s="20" t="s">
        <v>1360</v>
      </c>
      <c r="F1156" s="20"/>
      <c r="G1156" s="20">
        <v>13921</v>
      </c>
      <c r="H1156" s="20">
        <v>2239746.62</v>
      </c>
    </row>
    <row r="1157" spans="1:8" x14ac:dyDescent="0.15">
      <c r="A1157" s="1">
        <f t="shared" si="18"/>
        <v>42826</v>
      </c>
      <c r="B1157" s="19">
        <v>42844</v>
      </c>
      <c r="C1157" s="18" t="s">
        <v>139</v>
      </c>
      <c r="D1157" s="40" t="s">
        <v>1387</v>
      </c>
      <c r="E1157" s="20" t="s">
        <v>1388</v>
      </c>
      <c r="F1157" s="20">
        <v>35100</v>
      </c>
      <c r="G1157" s="20"/>
      <c r="H1157" s="20">
        <v>2204646.62</v>
      </c>
    </row>
    <row r="1158" spans="1:8" x14ac:dyDescent="0.15">
      <c r="A1158" s="1">
        <f t="shared" si="18"/>
        <v>42826</v>
      </c>
      <c r="B1158" s="19">
        <v>42844</v>
      </c>
      <c r="C1158" s="18" t="s">
        <v>139</v>
      </c>
      <c r="D1158" s="40" t="s">
        <v>1176</v>
      </c>
      <c r="E1158" s="20" t="s">
        <v>1389</v>
      </c>
      <c r="F1158" s="20">
        <v>5000</v>
      </c>
      <c r="G1158" s="20"/>
      <c r="H1158" s="20">
        <v>2199646.62</v>
      </c>
    </row>
    <row r="1159" spans="1:8" x14ac:dyDescent="0.15">
      <c r="A1159" s="1">
        <f t="shared" si="18"/>
        <v>42826</v>
      </c>
      <c r="B1159" s="19">
        <v>42844</v>
      </c>
      <c r="C1159" s="18" t="s">
        <v>139</v>
      </c>
      <c r="D1159" s="40" t="s">
        <v>1173</v>
      </c>
      <c r="E1159" s="20" t="s">
        <v>1390</v>
      </c>
      <c r="F1159" s="20">
        <v>581</v>
      </c>
      <c r="G1159" s="20"/>
      <c r="H1159" s="20">
        <v>2199065.62</v>
      </c>
    </row>
    <row r="1160" spans="1:8" x14ac:dyDescent="0.15">
      <c r="A1160" s="1">
        <f t="shared" si="18"/>
        <v>42826</v>
      </c>
      <c r="B1160" s="19">
        <v>42844</v>
      </c>
      <c r="C1160" s="18" t="s">
        <v>139</v>
      </c>
      <c r="D1160" s="40" t="s">
        <v>1075</v>
      </c>
      <c r="E1160" s="20" t="s">
        <v>175</v>
      </c>
      <c r="F1160" s="20"/>
      <c r="G1160" s="20">
        <v>500</v>
      </c>
      <c r="H1160" s="20">
        <v>2199565.62</v>
      </c>
    </row>
    <row r="1161" spans="1:8" x14ac:dyDescent="0.15">
      <c r="A1161" s="1">
        <f t="shared" si="18"/>
        <v>42826</v>
      </c>
      <c r="B1161" s="19">
        <v>42844</v>
      </c>
      <c r="C1161" s="18" t="s">
        <v>139</v>
      </c>
      <c r="D1161" s="40" t="s">
        <v>1075</v>
      </c>
      <c r="E1161" s="20" t="s">
        <v>175</v>
      </c>
      <c r="F1161" s="20"/>
      <c r="G1161" s="20">
        <v>250</v>
      </c>
      <c r="H1161" s="20">
        <v>2199815.62</v>
      </c>
    </row>
    <row r="1162" spans="1:8" x14ac:dyDescent="0.15">
      <c r="A1162" s="1">
        <f t="shared" si="18"/>
        <v>42826</v>
      </c>
      <c r="B1162" s="19">
        <v>42846</v>
      </c>
      <c r="C1162" s="10" t="s">
        <v>8</v>
      </c>
      <c r="D1162" s="40" t="s">
        <v>1391</v>
      </c>
      <c r="E1162" s="21" t="s">
        <v>10</v>
      </c>
      <c r="F1162" s="22">
        <v>0</v>
      </c>
      <c r="G1162" s="22">
        <v>1062</v>
      </c>
      <c r="H1162" s="22">
        <v>320171.03000000003</v>
      </c>
    </row>
    <row r="1163" spans="1:8" x14ac:dyDescent="0.15">
      <c r="A1163" s="1">
        <f t="shared" si="18"/>
        <v>42826</v>
      </c>
      <c r="B1163" s="19">
        <v>42851</v>
      </c>
      <c r="C1163" s="18" t="s">
        <v>139</v>
      </c>
      <c r="D1163" s="40" t="s">
        <v>1392</v>
      </c>
      <c r="E1163" s="20" t="s">
        <v>1393</v>
      </c>
      <c r="F1163" s="20"/>
      <c r="G1163" s="20">
        <v>1</v>
      </c>
      <c r="H1163" s="20">
        <v>2199816.62</v>
      </c>
    </row>
    <row r="1164" spans="1:8" x14ac:dyDescent="0.15">
      <c r="A1164" s="1">
        <f t="shared" si="18"/>
        <v>42826</v>
      </c>
      <c r="B1164" s="19">
        <v>42851</v>
      </c>
      <c r="C1164" s="18" t="s">
        <v>139</v>
      </c>
      <c r="D1164" s="40" t="s">
        <v>1358</v>
      </c>
      <c r="E1164" s="20" t="s">
        <v>1394</v>
      </c>
      <c r="F1164" s="20">
        <v>250</v>
      </c>
      <c r="G1164" s="20"/>
      <c r="H1164" s="20">
        <v>2199566.62</v>
      </c>
    </row>
    <row r="1165" spans="1:8" x14ac:dyDescent="0.15">
      <c r="A1165" s="1">
        <f t="shared" si="18"/>
        <v>42826</v>
      </c>
      <c r="B1165" s="19">
        <v>42852</v>
      </c>
      <c r="C1165" s="18" t="s">
        <v>139</v>
      </c>
      <c r="D1165" s="40" t="s">
        <v>1133</v>
      </c>
      <c r="E1165" s="20" t="s">
        <v>1395</v>
      </c>
      <c r="F1165" s="20">
        <v>3800</v>
      </c>
      <c r="G1165" s="20"/>
      <c r="H1165" s="20">
        <v>2195766.62</v>
      </c>
    </row>
    <row r="1166" spans="1:8" x14ac:dyDescent="0.15">
      <c r="A1166" s="1">
        <f t="shared" si="18"/>
        <v>42826</v>
      </c>
      <c r="B1166" s="19">
        <v>42854</v>
      </c>
      <c r="C1166" s="18" t="s">
        <v>139</v>
      </c>
      <c r="D1166" s="40" t="s">
        <v>1396</v>
      </c>
      <c r="E1166" s="20" t="s">
        <v>1397</v>
      </c>
      <c r="F1166" s="20"/>
      <c r="G1166" s="20">
        <v>88050</v>
      </c>
      <c r="H1166" s="20">
        <v>2283816.62</v>
      </c>
    </row>
    <row r="1167" spans="1:8" x14ac:dyDescent="0.15">
      <c r="A1167" s="1">
        <f t="shared" si="18"/>
        <v>42826</v>
      </c>
      <c r="B1167" s="19">
        <v>42854</v>
      </c>
      <c r="C1167" s="18" t="s">
        <v>139</v>
      </c>
      <c r="D1167" s="40" t="s">
        <v>1101</v>
      </c>
      <c r="E1167" s="20" t="s">
        <v>1360</v>
      </c>
      <c r="F1167" s="20"/>
      <c r="G1167" s="20">
        <v>49592</v>
      </c>
      <c r="H1167" s="20">
        <v>2333408.62</v>
      </c>
    </row>
    <row r="1168" spans="1:8" x14ac:dyDescent="0.15">
      <c r="A1168" s="1">
        <f t="shared" si="18"/>
        <v>42826</v>
      </c>
      <c r="B1168" s="19">
        <v>42854</v>
      </c>
      <c r="C1168" s="10" t="s">
        <v>8</v>
      </c>
      <c r="D1168" s="40" t="s">
        <v>1398</v>
      </c>
      <c r="E1168" s="21" t="s">
        <v>10</v>
      </c>
      <c r="F1168" s="22">
        <v>0</v>
      </c>
      <c r="G1168" s="22">
        <v>566.4</v>
      </c>
      <c r="H1168" s="22">
        <v>320737.43</v>
      </c>
    </row>
    <row r="1169" spans="1:8" x14ac:dyDescent="0.15">
      <c r="A1169" s="1">
        <f t="shared" si="18"/>
        <v>42856</v>
      </c>
      <c r="B1169" s="19">
        <v>42861</v>
      </c>
      <c r="C1169" s="18" t="s">
        <v>139</v>
      </c>
      <c r="D1169" s="40" t="s">
        <v>1084</v>
      </c>
      <c r="E1169" s="20" t="s">
        <v>1399</v>
      </c>
      <c r="F1169" s="20">
        <v>7000</v>
      </c>
      <c r="G1169" s="20"/>
      <c r="H1169" s="20">
        <v>2326408.62</v>
      </c>
    </row>
    <row r="1170" spans="1:8" x14ac:dyDescent="0.15">
      <c r="A1170" s="1">
        <f t="shared" si="18"/>
        <v>42856</v>
      </c>
      <c r="B1170" s="19">
        <v>42861</v>
      </c>
      <c r="C1170" s="18" t="s">
        <v>139</v>
      </c>
      <c r="D1170" s="40" t="s">
        <v>1165</v>
      </c>
      <c r="E1170" s="20" t="s">
        <v>1400</v>
      </c>
      <c r="F1170" s="20">
        <v>150</v>
      </c>
      <c r="G1170" s="20"/>
      <c r="H1170" s="20">
        <v>2326258.62</v>
      </c>
    </row>
    <row r="1171" spans="1:8" x14ac:dyDescent="0.15">
      <c r="A1171" s="1">
        <f t="shared" si="18"/>
        <v>42856</v>
      </c>
      <c r="B1171" s="19">
        <v>42861</v>
      </c>
      <c r="C1171" s="18" t="s">
        <v>139</v>
      </c>
      <c r="D1171" s="40" t="s">
        <v>1401</v>
      </c>
      <c r="E1171" s="20" t="s">
        <v>1402</v>
      </c>
      <c r="F1171" s="20">
        <v>2780</v>
      </c>
      <c r="G1171" s="20"/>
      <c r="H1171" s="20">
        <v>2323478.62</v>
      </c>
    </row>
    <row r="1172" spans="1:8" x14ac:dyDescent="0.15">
      <c r="A1172" s="1">
        <f t="shared" si="18"/>
        <v>42856</v>
      </c>
      <c r="B1172" s="19">
        <v>42861</v>
      </c>
      <c r="C1172" s="10" t="s">
        <v>8</v>
      </c>
      <c r="D1172" s="40" t="s">
        <v>1403</v>
      </c>
      <c r="E1172" s="21" t="s">
        <v>10</v>
      </c>
      <c r="F1172" s="22">
        <v>0</v>
      </c>
      <c r="G1172" s="22">
        <v>44416</v>
      </c>
      <c r="H1172" s="22">
        <v>365153.43</v>
      </c>
    </row>
    <row r="1173" spans="1:8" x14ac:dyDescent="0.15">
      <c r="A1173" s="1">
        <f t="shared" si="18"/>
        <v>42856</v>
      </c>
      <c r="B1173" s="19">
        <v>42862</v>
      </c>
      <c r="C1173" s="18" t="s">
        <v>139</v>
      </c>
      <c r="D1173" s="40" t="s">
        <v>1176</v>
      </c>
      <c r="E1173" s="20" t="s">
        <v>1404</v>
      </c>
      <c r="F1173" s="20">
        <v>2000</v>
      </c>
      <c r="G1173" s="20"/>
      <c r="H1173" s="20">
        <v>2321478.62</v>
      </c>
    </row>
    <row r="1174" spans="1:8" x14ac:dyDescent="0.15">
      <c r="A1174" s="1">
        <f t="shared" si="18"/>
        <v>42856</v>
      </c>
      <c r="B1174" s="19">
        <v>42862</v>
      </c>
      <c r="C1174" s="18" t="s">
        <v>139</v>
      </c>
      <c r="D1174" s="40" t="s">
        <v>1133</v>
      </c>
      <c r="E1174" s="20" t="s">
        <v>1405</v>
      </c>
      <c r="F1174" s="20">
        <v>810</v>
      </c>
      <c r="G1174" s="20"/>
      <c r="H1174" s="20">
        <v>2320668.62</v>
      </c>
    </row>
    <row r="1175" spans="1:8" x14ac:dyDescent="0.15">
      <c r="A1175" s="1">
        <f t="shared" si="18"/>
        <v>42856</v>
      </c>
      <c r="B1175" s="19">
        <v>42869</v>
      </c>
      <c r="C1175" s="18" t="s">
        <v>139</v>
      </c>
      <c r="D1175" s="40" t="s">
        <v>1126</v>
      </c>
      <c r="E1175" s="20" t="s">
        <v>1406</v>
      </c>
      <c r="F1175" s="20">
        <v>517.48</v>
      </c>
      <c r="G1175" s="20"/>
      <c r="H1175" s="20">
        <v>2320151.14</v>
      </c>
    </row>
    <row r="1176" spans="1:8" x14ac:dyDescent="0.15">
      <c r="A1176" s="1">
        <f t="shared" si="18"/>
        <v>42856</v>
      </c>
      <c r="B1176" s="19">
        <v>42869</v>
      </c>
      <c r="C1176" s="18" t="s">
        <v>139</v>
      </c>
      <c r="D1176" s="40" t="s">
        <v>1143</v>
      </c>
      <c r="E1176" s="20" t="s">
        <v>1407</v>
      </c>
      <c r="F1176" s="20">
        <v>515.48</v>
      </c>
      <c r="G1176" s="20"/>
      <c r="H1176" s="20">
        <v>2319635.66</v>
      </c>
    </row>
    <row r="1177" spans="1:8" x14ac:dyDescent="0.15">
      <c r="A1177" s="1">
        <f t="shared" si="18"/>
        <v>42856</v>
      </c>
      <c r="B1177" s="19">
        <v>42870</v>
      </c>
      <c r="C1177" s="18" t="s">
        <v>139</v>
      </c>
      <c r="D1177" s="40" t="s">
        <v>1165</v>
      </c>
      <c r="E1177" s="20" t="s">
        <v>1408</v>
      </c>
      <c r="F1177" s="20">
        <v>699</v>
      </c>
      <c r="G1177" s="20"/>
      <c r="H1177" s="20">
        <v>2318936.66</v>
      </c>
    </row>
    <row r="1178" spans="1:8" x14ac:dyDescent="0.15">
      <c r="A1178" s="1">
        <f t="shared" si="18"/>
        <v>42856</v>
      </c>
      <c r="B1178" s="19">
        <v>42879</v>
      </c>
      <c r="C1178" s="18" t="s">
        <v>139</v>
      </c>
      <c r="D1178" s="40" t="s">
        <v>1176</v>
      </c>
      <c r="E1178" s="20" t="s">
        <v>1409</v>
      </c>
      <c r="F1178" s="20">
        <v>3400</v>
      </c>
      <c r="G1178" s="20"/>
      <c r="H1178" s="20">
        <v>2315536.66</v>
      </c>
    </row>
    <row r="1179" spans="1:8" x14ac:dyDescent="0.15">
      <c r="A1179" s="1">
        <f t="shared" si="18"/>
        <v>42856</v>
      </c>
      <c r="B1179" s="19">
        <v>42883</v>
      </c>
      <c r="C1179" s="18" t="s">
        <v>139</v>
      </c>
      <c r="D1179" s="40" t="s">
        <v>1173</v>
      </c>
      <c r="E1179" s="20" t="s">
        <v>1410</v>
      </c>
      <c r="F1179" s="20">
        <v>441</v>
      </c>
      <c r="G1179" s="20"/>
      <c r="H1179" s="20">
        <v>2315095.66</v>
      </c>
    </row>
    <row r="1180" spans="1:8" x14ac:dyDescent="0.15">
      <c r="A1180" s="1">
        <f t="shared" si="18"/>
        <v>42856</v>
      </c>
      <c r="B1180" s="19">
        <v>42883</v>
      </c>
      <c r="C1180" s="18" t="s">
        <v>139</v>
      </c>
      <c r="D1180" s="40" t="s">
        <v>1133</v>
      </c>
      <c r="E1180" s="20" t="s">
        <v>1411</v>
      </c>
      <c r="F1180" s="20">
        <v>1137</v>
      </c>
      <c r="G1180" s="20"/>
      <c r="H1180" s="20">
        <v>2313958.66</v>
      </c>
    </row>
    <row r="1181" spans="1:8" x14ac:dyDescent="0.15">
      <c r="A1181" s="1">
        <f t="shared" si="18"/>
        <v>42856</v>
      </c>
      <c r="B1181" s="19">
        <v>42886</v>
      </c>
      <c r="C1181" s="18" t="s">
        <v>139</v>
      </c>
      <c r="D1181" s="40" t="s">
        <v>1412</v>
      </c>
      <c r="E1181" s="20" t="s">
        <v>1413</v>
      </c>
      <c r="F1181" s="20"/>
      <c r="G1181" s="20">
        <v>95671</v>
      </c>
      <c r="H1181" s="20">
        <v>2409629.66</v>
      </c>
    </row>
    <row r="1182" spans="1:8" x14ac:dyDescent="0.15">
      <c r="A1182" s="1">
        <f t="shared" si="18"/>
        <v>42887</v>
      </c>
      <c r="B1182" s="19">
        <v>42890</v>
      </c>
      <c r="C1182" s="10" t="s">
        <v>8</v>
      </c>
      <c r="D1182" s="40" t="s">
        <v>1414</v>
      </c>
      <c r="E1182" s="21" t="s">
        <v>10</v>
      </c>
      <c r="F1182" s="22">
        <v>3000</v>
      </c>
      <c r="G1182" s="22">
        <v>0</v>
      </c>
      <c r="H1182" s="22">
        <v>362153.43</v>
      </c>
    </row>
    <row r="1183" spans="1:8" x14ac:dyDescent="0.15">
      <c r="A1183" s="1">
        <f t="shared" si="18"/>
        <v>42887</v>
      </c>
      <c r="B1183" s="19">
        <v>42893</v>
      </c>
      <c r="C1183" s="18" t="s">
        <v>139</v>
      </c>
      <c r="D1183" s="40" t="s">
        <v>1084</v>
      </c>
      <c r="E1183" s="20" t="s">
        <v>1415</v>
      </c>
      <c r="F1183" s="20">
        <v>7000</v>
      </c>
      <c r="G1183" s="20"/>
      <c r="H1183" s="20">
        <v>2402629.66</v>
      </c>
    </row>
    <row r="1184" spans="1:8" x14ac:dyDescent="0.15">
      <c r="A1184" s="1">
        <f t="shared" si="18"/>
        <v>42887</v>
      </c>
      <c r="B1184" s="19">
        <v>42896</v>
      </c>
      <c r="C1184" s="18" t="s">
        <v>139</v>
      </c>
      <c r="D1184" s="40" t="s">
        <v>1156</v>
      </c>
      <c r="E1184" s="20" t="s">
        <v>1416</v>
      </c>
      <c r="F1184" s="20">
        <v>4500</v>
      </c>
      <c r="G1184" s="20"/>
      <c r="H1184" s="20">
        <v>2398129.66</v>
      </c>
    </row>
    <row r="1185" spans="1:8" x14ac:dyDescent="0.15">
      <c r="A1185" s="1">
        <f t="shared" si="18"/>
        <v>42887</v>
      </c>
      <c r="B1185" s="19">
        <v>42897</v>
      </c>
      <c r="C1185" s="18" t="s">
        <v>139</v>
      </c>
      <c r="D1185" s="40" t="s">
        <v>1165</v>
      </c>
      <c r="E1185" s="20" t="s">
        <v>1417</v>
      </c>
      <c r="F1185" s="20">
        <v>220</v>
      </c>
      <c r="G1185" s="20"/>
      <c r="H1185" s="20">
        <v>2397909.66</v>
      </c>
    </row>
    <row r="1186" spans="1:8" x14ac:dyDescent="0.15">
      <c r="A1186" s="1">
        <f t="shared" si="18"/>
        <v>42887</v>
      </c>
      <c r="B1186" s="19">
        <v>42901</v>
      </c>
      <c r="C1186" s="10" t="s">
        <v>8</v>
      </c>
      <c r="D1186" s="40" t="s">
        <v>1418</v>
      </c>
      <c r="E1186" s="21" t="s">
        <v>10</v>
      </c>
      <c r="F1186" s="22">
        <v>17.25</v>
      </c>
      <c r="G1186" s="22">
        <v>0</v>
      </c>
      <c r="H1186" s="22">
        <v>362136.18</v>
      </c>
    </row>
    <row r="1187" spans="1:8" x14ac:dyDescent="0.15">
      <c r="A1187" s="1">
        <f t="shared" si="18"/>
        <v>42887</v>
      </c>
      <c r="B1187" s="19">
        <v>42904</v>
      </c>
      <c r="C1187" s="18" t="s">
        <v>139</v>
      </c>
      <c r="D1187" s="40" t="s">
        <v>1165</v>
      </c>
      <c r="E1187" s="20" t="s">
        <v>1419</v>
      </c>
      <c r="F1187" s="20">
        <v>699</v>
      </c>
      <c r="G1187" s="20"/>
      <c r="H1187" s="20">
        <v>2397210.66</v>
      </c>
    </row>
    <row r="1188" spans="1:8" x14ac:dyDescent="0.15">
      <c r="A1188" s="1">
        <f t="shared" si="18"/>
        <v>42887</v>
      </c>
      <c r="B1188" s="19">
        <v>42904</v>
      </c>
      <c r="C1188" s="18" t="s">
        <v>139</v>
      </c>
      <c r="D1188" s="40" t="s">
        <v>1167</v>
      </c>
      <c r="E1188" s="20" t="s">
        <v>1420</v>
      </c>
      <c r="F1188" s="20">
        <v>389</v>
      </c>
      <c r="G1188" s="20"/>
      <c r="H1188" s="20">
        <v>2396821.66</v>
      </c>
    </row>
    <row r="1189" spans="1:8" x14ac:dyDescent="0.15">
      <c r="A1189" s="1">
        <f t="shared" si="18"/>
        <v>42887</v>
      </c>
      <c r="B1189" s="19">
        <v>42909</v>
      </c>
      <c r="C1189" s="18" t="s">
        <v>139</v>
      </c>
      <c r="D1189" s="40" t="s">
        <v>1126</v>
      </c>
      <c r="E1189" s="20" t="s">
        <v>1421</v>
      </c>
      <c r="F1189" s="20">
        <v>512.95000000000005</v>
      </c>
      <c r="G1189" s="20"/>
      <c r="H1189" s="20">
        <v>2396308.71</v>
      </c>
    </row>
    <row r="1190" spans="1:8" x14ac:dyDescent="0.15">
      <c r="A1190" s="1">
        <f t="shared" si="18"/>
        <v>42887</v>
      </c>
      <c r="B1190" s="19">
        <v>42914</v>
      </c>
      <c r="C1190" s="10" t="s">
        <v>8</v>
      </c>
      <c r="D1190" s="40" t="s">
        <v>1422</v>
      </c>
      <c r="E1190" s="21" t="s">
        <v>10</v>
      </c>
      <c r="F1190" s="22">
        <v>0</v>
      </c>
      <c r="G1190" s="22">
        <v>3359</v>
      </c>
      <c r="H1190" s="22">
        <v>365495.18</v>
      </c>
    </row>
    <row r="1191" spans="1:8" x14ac:dyDescent="0.15">
      <c r="A1191" s="1">
        <f t="shared" si="18"/>
        <v>42887</v>
      </c>
      <c r="B1191" s="19">
        <v>42916</v>
      </c>
      <c r="C1191" s="18" t="s">
        <v>139</v>
      </c>
      <c r="D1191" s="40" t="s">
        <v>1423</v>
      </c>
      <c r="E1191" s="20" t="s">
        <v>1424</v>
      </c>
      <c r="F1191" s="20"/>
      <c r="G1191" s="20">
        <v>115838</v>
      </c>
      <c r="H1191" s="20">
        <v>2512146.71</v>
      </c>
    </row>
    <row r="1192" spans="1:8" x14ac:dyDescent="0.15">
      <c r="A1192" s="1">
        <f t="shared" si="18"/>
        <v>42917</v>
      </c>
      <c r="B1192" s="19">
        <v>42917</v>
      </c>
      <c r="C1192" s="18" t="s">
        <v>139</v>
      </c>
      <c r="D1192" s="40" t="s">
        <v>566</v>
      </c>
      <c r="E1192" s="20" t="s">
        <v>175</v>
      </c>
      <c r="F1192" s="20"/>
      <c r="G1192" s="20">
        <v>23120</v>
      </c>
      <c r="H1192" s="20">
        <v>2535266.71</v>
      </c>
    </row>
    <row r="1193" spans="1:8" x14ac:dyDescent="0.15">
      <c r="A1193" s="1">
        <f t="shared" si="18"/>
        <v>42917</v>
      </c>
      <c r="B1193" s="19">
        <v>42918</v>
      </c>
      <c r="C1193" s="18" t="s">
        <v>139</v>
      </c>
      <c r="D1193" s="40" t="s">
        <v>1176</v>
      </c>
      <c r="E1193" s="20" t="s">
        <v>1425</v>
      </c>
      <c r="F1193" s="20">
        <v>3000</v>
      </c>
      <c r="G1193" s="20"/>
      <c r="H1193" s="20">
        <v>2532266.71</v>
      </c>
    </row>
    <row r="1194" spans="1:8" x14ac:dyDescent="0.15">
      <c r="A1194" s="1">
        <f t="shared" si="18"/>
        <v>42917</v>
      </c>
      <c r="B1194" s="19">
        <v>42921</v>
      </c>
      <c r="C1194" s="18" t="s">
        <v>139</v>
      </c>
      <c r="D1194" s="40" t="s">
        <v>1143</v>
      </c>
      <c r="E1194" s="20" t="s">
        <v>1426</v>
      </c>
      <c r="F1194" s="20">
        <v>341.65</v>
      </c>
      <c r="G1194" s="20"/>
      <c r="H1194" s="20">
        <v>2531925.06</v>
      </c>
    </row>
    <row r="1195" spans="1:8" x14ac:dyDescent="0.15">
      <c r="A1195" s="1">
        <f t="shared" si="18"/>
        <v>42917</v>
      </c>
      <c r="B1195" s="19">
        <v>42923</v>
      </c>
      <c r="C1195" s="18" t="s">
        <v>139</v>
      </c>
      <c r="D1195" s="40" t="s">
        <v>1084</v>
      </c>
      <c r="E1195" s="20" t="s">
        <v>1427</v>
      </c>
      <c r="F1195" s="20">
        <v>7000</v>
      </c>
      <c r="G1195" s="20"/>
      <c r="H1195" s="20">
        <v>2524925.06</v>
      </c>
    </row>
    <row r="1196" spans="1:8" x14ac:dyDescent="0.15">
      <c r="A1196" s="1">
        <f t="shared" si="18"/>
        <v>42917</v>
      </c>
      <c r="B1196" s="19">
        <v>42927</v>
      </c>
      <c r="C1196" s="18" t="s">
        <v>139</v>
      </c>
      <c r="D1196" s="40" t="s">
        <v>1176</v>
      </c>
      <c r="E1196" s="20" t="s">
        <v>1428</v>
      </c>
      <c r="F1196" s="20">
        <v>2500</v>
      </c>
      <c r="G1196" s="20"/>
      <c r="H1196" s="20">
        <v>2522425.06</v>
      </c>
    </row>
    <row r="1197" spans="1:8" x14ac:dyDescent="0.15">
      <c r="A1197" s="1">
        <f t="shared" si="18"/>
        <v>42917</v>
      </c>
      <c r="B1197" s="19">
        <v>42930</v>
      </c>
      <c r="C1197" s="18" t="s">
        <v>139</v>
      </c>
      <c r="D1197" s="40" t="s">
        <v>1429</v>
      </c>
      <c r="E1197" s="20" t="s">
        <v>1430</v>
      </c>
      <c r="F1197" s="20"/>
      <c r="G1197" s="20">
        <v>71.3</v>
      </c>
      <c r="H1197" s="20">
        <v>2522496.36</v>
      </c>
    </row>
    <row r="1198" spans="1:8" x14ac:dyDescent="0.15">
      <c r="A1198" s="1">
        <f t="shared" si="18"/>
        <v>42917</v>
      </c>
      <c r="B1198" s="19">
        <v>42931</v>
      </c>
      <c r="C1198" s="18" t="s">
        <v>139</v>
      </c>
      <c r="D1198" s="40" t="s">
        <v>1133</v>
      </c>
      <c r="E1198" s="20" t="s">
        <v>1431</v>
      </c>
      <c r="F1198" s="20">
        <v>4137</v>
      </c>
      <c r="G1198" s="20"/>
      <c r="H1198" s="20">
        <v>2518359.36</v>
      </c>
    </row>
    <row r="1199" spans="1:8" x14ac:dyDescent="0.15">
      <c r="A1199" s="1">
        <f t="shared" si="18"/>
        <v>42917</v>
      </c>
      <c r="B1199" s="19">
        <v>42932</v>
      </c>
      <c r="C1199" s="18" t="s">
        <v>139</v>
      </c>
      <c r="D1199" s="40" t="s">
        <v>1165</v>
      </c>
      <c r="E1199" s="20" t="s">
        <v>1432</v>
      </c>
      <c r="F1199" s="20">
        <v>699</v>
      </c>
      <c r="G1199" s="20"/>
      <c r="H1199" s="20">
        <v>2517660.36</v>
      </c>
    </row>
    <row r="1200" spans="1:8" x14ac:dyDescent="0.15">
      <c r="A1200" s="1">
        <f t="shared" si="18"/>
        <v>42917</v>
      </c>
      <c r="B1200" s="19">
        <v>42935</v>
      </c>
      <c r="C1200" s="18" t="s">
        <v>139</v>
      </c>
      <c r="D1200" s="40" t="s">
        <v>1181</v>
      </c>
      <c r="E1200" s="20" t="s">
        <v>1433</v>
      </c>
      <c r="F1200" s="20">
        <v>33990</v>
      </c>
      <c r="G1200" s="20"/>
      <c r="H1200" s="20">
        <v>2483670.36</v>
      </c>
    </row>
    <row r="1201" spans="1:8" x14ac:dyDescent="0.15">
      <c r="A1201" s="1">
        <f t="shared" si="18"/>
        <v>42917</v>
      </c>
      <c r="B1201" s="19">
        <v>42940</v>
      </c>
      <c r="C1201" s="18" t="s">
        <v>139</v>
      </c>
      <c r="D1201" s="40" t="s">
        <v>1176</v>
      </c>
      <c r="E1201" s="20" t="s">
        <v>1434</v>
      </c>
      <c r="F1201" s="20">
        <v>4500</v>
      </c>
      <c r="G1201" s="20"/>
      <c r="H1201" s="20">
        <v>2479170.36</v>
      </c>
    </row>
    <row r="1202" spans="1:8" x14ac:dyDescent="0.15">
      <c r="A1202" s="1">
        <f t="shared" si="18"/>
        <v>42917</v>
      </c>
      <c r="B1202" s="19">
        <v>42944</v>
      </c>
      <c r="C1202" s="18" t="s">
        <v>139</v>
      </c>
      <c r="D1202" s="40" t="s">
        <v>1358</v>
      </c>
      <c r="E1202" s="20" t="s">
        <v>1435</v>
      </c>
      <c r="F1202" s="20">
        <v>150</v>
      </c>
      <c r="G1202" s="20"/>
      <c r="H1202" s="20">
        <v>2479020.36</v>
      </c>
    </row>
    <row r="1203" spans="1:8" x14ac:dyDescent="0.15">
      <c r="A1203" s="1">
        <f t="shared" si="18"/>
        <v>42917</v>
      </c>
      <c r="B1203" s="19">
        <v>42945</v>
      </c>
      <c r="C1203" s="10" t="s">
        <v>8</v>
      </c>
      <c r="D1203" s="40" t="s">
        <v>1436</v>
      </c>
      <c r="E1203" s="21" t="s">
        <v>10</v>
      </c>
      <c r="F1203" s="22">
        <v>0</v>
      </c>
      <c r="G1203" s="22">
        <v>48642</v>
      </c>
      <c r="H1203" s="22">
        <v>414137.18</v>
      </c>
    </row>
    <row r="1204" spans="1:8" x14ac:dyDescent="0.15">
      <c r="A1204" s="1">
        <f t="shared" si="18"/>
        <v>42917</v>
      </c>
      <c r="B1204" s="19">
        <v>42947</v>
      </c>
      <c r="C1204" s="18" t="s">
        <v>139</v>
      </c>
      <c r="D1204" s="40" t="s">
        <v>1437</v>
      </c>
      <c r="E1204" s="20" t="s">
        <v>1438</v>
      </c>
      <c r="F1204" s="20"/>
      <c r="G1204" s="20">
        <v>86417</v>
      </c>
      <c r="H1204" s="20">
        <v>2565437.36</v>
      </c>
    </row>
    <row r="1205" spans="1:8" x14ac:dyDescent="0.15">
      <c r="A1205" s="1">
        <f t="shared" si="18"/>
        <v>42948</v>
      </c>
      <c r="B1205" s="19">
        <v>42949</v>
      </c>
      <c r="C1205" s="18" t="s">
        <v>139</v>
      </c>
      <c r="D1205" s="40" t="s">
        <v>1176</v>
      </c>
      <c r="E1205" s="20" t="s">
        <v>1439</v>
      </c>
      <c r="F1205" s="20">
        <v>6000</v>
      </c>
      <c r="G1205" s="20"/>
      <c r="H1205" s="20">
        <v>2559437.36</v>
      </c>
    </row>
    <row r="1206" spans="1:8" x14ac:dyDescent="0.15">
      <c r="A1206" s="1">
        <f t="shared" si="18"/>
        <v>42948</v>
      </c>
      <c r="B1206" s="19">
        <v>42956</v>
      </c>
      <c r="C1206" s="18" t="s">
        <v>139</v>
      </c>
      <c r="D1206" s="40" t="s">
        <v>1084</v>
      </c>
      <c r="E1206" s="20" t="s">
        <v>1440</v>
      </c>
      <c r="F1206" s="20">
        <v>7000</v>
      </c>
      <c r="G1206" s="20"/>
      <c r="H1206" s="20">
        <v>2552437.36</v>
      </c>
    </row>
    <row r="1207" spans="1:8" x14ac:dyDescent="0.15">
      <c r="A1207" s="1">
        <f t="shared" si="18"/>
        <v>42948</v>
      </c>
      <c r="B1207" s="19">
        <v>42956</v>
      </c>
      <c r="C1207" s="18" t="s">
        <v>139</v>
      </c>
      <c r="D1207" s="40" t="s">
        <v>1126</v>
      </c>
      <c r="E1207" s="20" t="s">
        <v>1441</v>
      </c>
      <c r="F1207" s="20">
        <v>411.04</v>
      </c>
      <c r="G1207" s="20"/>
      <c r="H1207" s="20">
        <v>2552026.3199999998</v>
      </c>
    </row>
    <row r="1208" spans="1:8" x14ac:dyDescent="0.15">
      <c r="A1208" s="1">
        <f t="shared" si="18"/>
        <v>42948</v>
      </c>
      <c r="B1208" s="19">
        <v>42960</v>
      </c>
      <c r="C1208" s="18" t="s">
        <v>139</v>
      </c>
      <c r="D1208" s="40" t="s">
        <v>1165</v>
      </c>
      <c r="E1208" s="20" t="s">
        <v>1442</v>
      </c>
      <c r="F1208" s="20">
        <v>699</v>
      </c>
      <c r="G1208" s="20"/>
      <c r="H1208" s="20">
        <v>2551327.3199999998</v>
      </c>
    </row>
    <row r="1209" spans="1:8" x14ac:dyDescent="0.15">
      <c r="A1209" s="1">
        <f t="shared" si="18"/>
        <v>42948</v>
      </c>
      <c r="B1209" s="19">
        <v>42960</v>
      </c>
      <c r="C1209" s="18" t="s">
        <v>139</v>
      </c>
      <c r="D1209" s="40" t="s">
        <v>1133</v>
      </c>
      <c r="E1209" s="20" t="s">
        <v>1443</v>
      </c>
      <c r="F1209" s="20">
        <v>3980</v>
      </c>
      <c r="G1209" s="20"/>
      <c r="H1209" s="20">
        <v>2547347.3199999998</v>
      </c>
    </row>
    <row r="1210" spans="1:8" x14ac:dyDescent="0.15">
      <c r="A1210" s="1">
        <f t="shared" si="18"/>
        <v>42948</v>
      </c>
      <c r="B1210" s="19">
        <v>42961</v>
      </c>
      <c r="C1210" s="18" t="s">
        <v>139</v>
      </c>
      <c r="D1210" s="40" t="s">
        <v>1444</v>
      </c>
      <c r="E1210" s="20" t="s">
        <v>1445</v>
      </c>
      <c r="F1210" s="20">
        <v>158.12</v>
      </c>
      <c r="G1210" s="20"/>
      <c r="H1210" s="20">
        <v>2547189.2000000002</v>
      </c>
    </row>
    <row r="1211" spans="1:8" x14ac:dyDescent="0.15">
      <c r="A1211" s="1">
        <f t="shared" si="18"/>
        <v>42948</v>
      </c>
      <c r="B1211" s="23">
        <v>42969</v>
      </c>
      <c r="C1211" s="23" t="s">
        <v>8</v>
      </c>
      <c r="D1211" s="40" t="s">
        <v>1446</v>
      </c>
      <c r="E1211" s="25"/>
      <c r="F1211" s="24"/>
      <c r="G1211" s="24">
        <v>800</v>
      </c>
      <c r="H1211" s="24">
        <v>414937.18</v>
      </c>
    </row>
    <row r="1212" spans="1:8" x14ac:dyDescent="0.15">
      <c r="A1212" s="1">
        <f t="shared" si="18"/>
        <v>42979</v>
      </c>
      <c r="B1212" s="23">
        <v>42990</v>
      </c>
      <c r="C1212" s="23" t="s">
        <v>8</v>
      </c>
      <c r="D1212" s="40" t="s">
        <v>1447</v>
      </c>
      <c r="E1212" s="25"/>
      <c r="F1212" s="24">
        <v>17.7</v>
      </c>
      <c r="G1212" s="24"/>
      <c r="H1212" s="24">
        <v>414919.48</v>
      </c>
    </row>
    <row r="1213" spans="1:8" x14ac:dyDescent="0.15">
      <c r="A1213" s="1">
        <f t="shared" si="18"/>
        <v>42979</v>
      </c>
      <c r="B1213" s="23">
        <v>42992</v>
      </c>
      <c r="C1213" s="23" t="s">
        <v>8</v>
      </c>
      <c r="D1213" s="40" t="s">
        <v>1448</v>
      </c>
      <c r="E1213" s="25"/>
      <c r="F1213" s="24">
        <v>4000</v>
      </c>
      <c r="G1213" s="24"/>
      <c r="H1213" s="24">
        <v>410919.48</v>
      </c>
    </row>
    <row r="1214" spans="1:8" x14ac:dyDescent="0.15">
      <c r="A1214" s="1">
        <f t="shared" si="18"/>
        <v>42979</v>
      </c>
      <c r="B1214" s="23">
        <v>43007</v>
      </c>
      <c r="C1214" s="23" t="s">
        <v>8</v>
      </c>
      <c r="D1214" s="40" t="s">
        <v>1449</v>
      </c>
      <c r="E1214" s="25"/>
      <c r="F1214" s="24"/>
      <c r="G1214" s="24">
        <v>3819</v>
      </c>
      <c r="H1214" s="24">
        <v>414738.48</v>
      </c>
    </row>
    <row r="1215" spans="1:8" x14ac:dyDescent="0.15">
      <c r="A1215" s="1">
        <f t="shared" si="18"/>
        <v>43040</v>
      </c>
      <c r="B1215" s="23">
        <v>43062</v>
      </c>
      <c r="C1215" s="23" t="s">
        <v>8</v>
      </c>
      <c r="D1215" s="40" t="s">
        <v>1450</v>
      </c>
      <c r="E1215" s="25"/>
      <c r="F1215" s="24">
        <v>177</v>
      </c>
      <c r="G1215" s="24"/>
      <c r="H1215" s="24">
        <v>414561.48</v>
      </c>
    </row>
    <row r="1216" spans="1:8" x14ac:dyDescent="0.15">
      <c r="A1216" s="1">
        <f t="shared" si="18"/>
        <v>43040</v>
      </c>
      <c r="B1216" s="23">
        <v>43063</v>
      </c>
      <c r="C1216" s="23" t="s">
        <v>8</v>
      </c>
      <c r="D1216" s="40" t="s">
        <v>1451</v>
      </c>
      <c r="E1216" s="25"/>
      <c r="F1216" s="24"/>
      <c r="G1216" s="24">
        <v>228.69</v>
      </c>
      <c r="H1216" s="24">
        <v>414790.17</v>
      </c>
    </row>
    <row r="1217" spans="1:8" x14ac:dyDescent="0.15">
      <c r="A1217" s="1">
        <f t="shared" si="18"/>
        <v>43070</v>
      </c>
      <c r="B1217" s="23">
        <v>43077</v>
      </c>
      <c r="C1217" s="23" t="s">
        <v>8</v>
      </c>
      <c r="D1217" s="40" t="s">
        <v>1452</v>
      </c>
      <c r="E1217" s="25"/>
      <c r="F1217" s="24">
        <v>3000</v>
      </c>
      <c r="G1217" s="24"/>
      <c r="H1217" s="24">
        <v>411790.17</v>
      </c>
    </row>
    <row r="1218" spans="1:8" x14ac:dyDescent="0.15">
      <c r="A1218" s="1">
        <f t="shared" ref="A1218:A1281" si="19">DATE(YEAR(B1218),MONTH(B1218),1)</f>
        <v>43070</v>
      </c>
      <c r="B1218" s="23">
        <v>43095</v>
      </c>
      <c r="C1218" s="23" t="s">
        <v>8</v>
      </c>
      <c r="D1218" s="40" t="s">
        <v>1453</v>
      </c>
      <c r="E1218" s="25"/>
      <c r="F1218" s="24">
        <v>17.7</v>
      </c>
      <c r="G1218" s="24"/>
      <c r="H1218" s="24">
        <v>411772.47</v>
      </c>
    </row>
    <row r="1219" spans="1:8" x14ac:dyDescent="0.15">
      <c r="A1219" s="1">
        <f t="shared" si="19"/>
        <v>42979</v>
      </c>
      <c r="B1219" s="26">
        <v>42979</v>
      </c>
      <c r="C1219" s="18" t="s">
        <v>139</v>
      </c>
      <c r="D1219" s="40" t="s">
        <v>1165</v>
      </c>
      <c r="E1219" s="20" t="s">
        <v>1454</v>
      </c>
      <c r="F1219" s="20">
        <v>20</v>
      </c>
      <c r="G1219" s="20"/>
      <c r="H1219" s="20">
        <v>2603747.2000000002</v>
      </c>
    </row>
    <row r="1220" spans="1:8" x14ac:dyDescent="0.15">
      <c r="A1220" s="1">
        <f t="shared" si="19"/>
        <v>43009</v>
      </c>
      <c r="B1220" s="26">
        <v>43009</v>
      </c>
      <c r="C1220" s="18" t="s">
        <v>139</v>
      </c>
      <c r="D1220" s="40" t="s">
        <v>566</v>
      </c>
      <c r="E1220" s="20" t="s">
        <v>175</v>
      </c>
      <c r="F1220" s="20"/>
      <c r="G1220" s="20">
        <v>24173</v>
      </c>
      <c r="H1220" s="20">
        <v>2690706.2</v>
      </c>
    </row>
    <row r="1221" spans="1:8" x14ac:dyDescent="0.15">
      <c r="A1221" s="1">
        <f t="shared" si="19"/>
        <v>43040</v>
      </c>
      <c r="B1221" s="26">
        <v>43040</v>
      </c>
      <c r="C1221" s="18" t="s">
        <v>139</v>
      </c>
      <c r="D1221" s="40" t="s">
        <v>1455</v>
      </c>
      <c r="E1221" s="20" t="s">
        <v>1456</v>
      </c>
      <c r="F1221" s="20">
        <v>5000</v>
      </c>
      <c r="G1221" s="20"/>
      <c r="H1221" s="20">
        <v>2773686.13</v>
      </c>
    </row>
    <row r="1222" spans="1:8" x14ac:dyDescent="0.15">
      <c r="A1222" s="1">
        <f t="shared" si="19"/>
        <v>42979</v>
      </c>
      <c r="B1222" s="26">
        <v>42980</v>
      </c>
      <c r="C1222" s="18" t="s">
        <v>139</v>
      </c>
      <c r="D1222" s="40" t="s">
        <v>1173</v>
      </c>
      <c r="E1222" s="20" t="s">
        <v>1457</v>
      </c>
      <c r="F1222" s="20">
        <v>605</v>
      </c>
      <c r="G1222" s="20"/>
      <c r="H1222" s="20">
        <v>2603142.2000000002</v>
      </c>
    </row>
    <row r="1223" spans="1:8" x14ac:dyDescent="0.15">
      <c r="A1223" s="1">
        <f t="shared" si="19"/>
        <v>43009</v>
      </c>
      <c r="B1223" s="26">
        <v>43010</v>
      </c>
      <c r="C1223" s="18" t="s">
        <v>139</v>
      </c>
      <c r="D1223" s="40" t="s">
        <v>1133</v>
      </c>
      <c r="E1223" s="20" t="s">
        <v>1458</v>
      </c>
      <c r="F1223" s="20">
        <v>3720</v>
      </c>
      <c r="G1223" s="20"/>
      <c r="H1223" s="20">
        <v>2686986.2</v>
      </c>
    </row>
    <row r="1224" spans="1:8" x14ac:dyDescent="0.15">
      <c r="A1224" s="1">
        <f t="shared" si="19"/>
        <v>42979</v>
      </c>
      <c r="B1224" s="26">
        <v>42981</v>
      </c>
      <c r="C1224" s="18" t="s">
        <v>139</v>
      </c>
      <c r="D1224" s="40" t="s">
        <v>1133</v>
      </c>
      <c r="E1224" s="20" t="s">
        <v>1459</v>
      </c>
      <c r="F1224" s="20">
        <v>763</v>
      </c>
      <c r="G1224" s="20"/>
      <c r="H1224" s="20">
        <v>2602379.2000000002</v>
      </c>
    </row>
    <row r="1225" spans="1:8" x14ac:dyDescent="0.15">
      <c r="A1225" s="1">
        <f t="shared" si="19"/>
        <v>42979</v>
      </c>
      <c r="B1225" s="26">
        <v>42981</v>
      </c>
      <c r="C1225" s="18" t="s">
        <v>139</v>
      </c>
      <c r="D1225" s="40" t="s">
        <v>1460</v>
      </c>
      <c r="E1225" s="20" t="s">
        <v>1461</v>
      </c>
      <c r="F1225" s="20">
        <v>164</v>
      </c>
      <c r="G1225" s="20"/>
      <c r="H1225" s="20">
        <v>2602215.2000000002</v>
      </c>
    </row>
    <row r="1226" spans="1:8" x14ac:dyDescent="0.15">
      <c r="A1226" s="1">
        <f t="shared" si="19"/>
        <v>42979</v>
      </c>
      <c r="B1226" s="26">
        <v>42981</v>
      </c>
      <c r="C1226" s="18" t="s">
        <v>139</v>
      </c>
      <c r="D1226" s="40" t="s">
        <v>1135</v>
      </c>
      <c r="E1226" s="20" t="s">
        <v>1462</v>
      </c>
      <c r="F1226" s="20">
        <v>5000</v>
      </c>
      <c r="G1226" s="20"/>
      <c r="H1226" s="20">
        <v>2597215.2000000002</v>
      </c>
    </row>
    <row r="1227" spans="1:8" x14ac:dyDescent="0.15">
      <c r="A1227" s="1">
        <f t="shared" si="19"/>
        <v>43009</v>
      </c>
      <c r="B1227" s="26">
        <v>43012</v>
      </c>
      <c r="C1227" s="18" t="s">
        <v>139</v>
      </c>
      <c r="D1227" s="40" t="s">
        <v>1463</v>
      </c>
      <c r="E1227" s="20" t="s">
        <v>1464</v>
      </c>
      <c r="F1227" s="20"/>
      <c r="G1227" s="20">
        <v>95.08</v>
      </c>
      <c r="H1227" s="20">
        <v>2687081.28</v>
      </c>
    </row>
    <row r="1228" spans="1:8" x14ac:dyDescent="0.15">
      <c r="A1228" s="1">
        <f t="shared" si="19"/>
        <v>42979</v>
      </c>
      <c r="B1228" s="26">
        <v>42984</v>
      </c>
      <c r="C1228" s="18" t="s">
        <v>139</v>
      </c>
      <c r="D1228" s="40" t="s">
        <v>1084</v>
      </c>
      <c r="E1228" s="20" t="s">
        <v>1465</v>
      </c>
      <c r="F1228" s="20">
        <v>7000</v>
      </c>
      <c r="G1228" s="20"/>
      <c r="H1228" s="20">
        <v>2590215.2000000002</v>
      </c>
    </row>
    <row r="1229" spans="1:8" x14ac:dyDescent="0.15">
      <c r="A1229" s="1">
        <f t="shared" si="19"/>
        <v>43009</v>
      </c>
      <c r="B1229" s="26">
        <v>43014</v>
      </c>
      <c r="C1229" s="18" t="s">
        <v>139</v>
      </c>
      <c r="D1229" s="40" t="s">
        <v>1156</v>
      </c>
      <c r="E1229" s="20" t="s">
        <v>1466</v>
      </c>
      <c r="F1229" s="20">
        <v>4500</v>
      </c>
      <c r="G1229" s="20"/>
      <c r="H1229" s="20">
        <v>2682581.2799999998</v>
      </c>
    </row>
    <row r="1230" spans="1:8" x14ac:dyDescent="0.15">
      <c r="A1230" s="1">
        <f t="shared" si="19"/>
        <v>43040</v>
      </c>
      <c r="B1230" s="26">
        <v>43045</v>
      </c>
      <c r="C1230" s="18" t="s">
        <v>139</v>
      </c>
      <c r="D1230" s="40" t="s">
        <v>1467</v>
      </c>
      <c r="E1230" s="20" t="s">
        <v>1468</v>
      </c>
      <c r="F1230" s="20">
        <v>3140</v>
      </c>
      <c r="G1230" s="20"/>
      <c r="H1230" s="20">
        <v>2770546.13</v>
      </c>
    </row>
    <row r="1231" spans="1:8" x14ac:dyDescent="0.15">
      <c r="A1231" s="1">
        <f t="shared" si="19"/>
        <v>43040</v>
      </c>
      <c r="B1231" s="26">
        <v>43045</v>
      </c>
      <c r="C1231" s="18" t="s">
        <v>139</v>
      </c>
      <c r="D1231" s="40" t="s">
        <v>1084</v>
      </c>
      <c r="E1231" s="20" t="s">
        <v>1469</v>
      </c>
      <c r="F1231" s="20">
        <v>7500</v>
      </c>
      <c r="G1231" s="20"/>
      <c r="H1231" s="20">
        <v>2763046.13</v>
      </c>
    </row>
    <row r="1232" spans="1:8" x14ac:dyDescent="0.15">
      <c r="A1232" s="1">
        <f t="shared" si="19"/>
        <v>43040</v>
      </c>
      <c r="B1232" s="26">
        <v>43045</v>
      </c>
      <c r="C1232" s="18" t="s">
        <v>139</v>
      </c>
      <c r="D1232" s="40" t="s">
        <v>1470</v>
      </c>
      <c r="E1232" s="20" t="s">
        <v>1471</v>
      </c>
      <c r="F1232" s="20">
        <v>3000</v>
      </c>
      <c r="G1232" s="20"/>
      <c r="H1232" s="20">
        <v>2760046.13</v>
      </c>
    </row>
    <row r="1233" spans="1:8" x14ac:dyDescent="0.15">
      <c r="A1233" s="1">
        <f t="shared" si="19"/>
        <v>43040</v>
      </c>
      <c r="B1233" s="26">
        <v>43045</v>
      </c>
      <c r="C1233" s="18" t="s">
        <v>139</v>
      </c>
      <c r="D1233" s="40" t="s">
        <v>1472</v>
      </c>
      <c r="E1233" s="20" t="s">
        <v>1473</v>
      </c>
      <c r="F1233" s="20">
        <v>50</v>
      </c>
      <c r="G1233" s="20"/>
      <c r="H1233" s="20">
        <v>2759996.13</v>
      </c>
    </row>
    <row r="1234" spans="1:8" x14ac:dyDescent="0.15">
      <c r="A1234" s="1">
        <f t="shared" si="19"/>
        <v>43070</v>
      </c>
      <c r="B1234" s="26">
        <v>43076</v>
      </c>
      <c r="C1234" s="18" t="s">
        <v>139</v>
      </c>
      <c r="D1234" s="40" t="s">
        <v>1474</v>
      </c>
      <c r="E1234" s="20" t="s">
        <v>1475</v>
      </c>
      <c r="F1234" s="20">
        <v>50</v>
      </c>
      <c r="G1234" s="20"/>
      <c r="H1234" s="20">
        <v>2827967.13</v>
      </c>
    </row>
    <row r="1235" spans="1:8" x14ac:dyDescent="0.15">
      <c r="A1235" s="1">
        <f t="shared" si="19"/>
        <v>42979</v>
      </c>
      <c r="B1235" s="26">
        <v>42986</v>
      </c>
      <c r="C1235" s="18" t="s">
        <v>139</v>
      </c>
      <c r="D1235" s="40" t="s">
        <v>1460</v>
      </c>
      <c r="E1235" s="20" t="s">
        <v>1476</v>
      </c>
      <c r="F1235" s="20">
        <v>370</v>
      </c>
      <c r="G1235" s="20"/>
      <c r="H1235" s="20">
        <v>2589845.2000000002</v>
      </c>
    </row>
    <row r="1236" spans="1:8" x14ac:dyDescent="0.15">
      <c r="A1236" s="1">
        <f t="shared" si="19"/>
        <v>43009</v>
      </c>
      <c r="B1236" s="26">
        <v>43016</v>
      </c>
      <c r="C1236" s="18" t="s">
        <v>139</v>
      </c>
      <c r="D1236" s="40" t="s">
        <v>1460</v>
      </c>
      <c r="E1236" s="20" t="s">
        <v>1477</v>
      </c>
      <c r="F1236" s="20">
        <v>200</v>
      </c>
      <c r="G1236" s="20"/>
      <c r="H1236" s="20">
        <v>2682381.2799999998</v>
      </c>
    </row>
    <row r="1237" spans="1:8" x14ac:dyDescent="0.15">
      <c r="A1237" s="1">
        <f t="shared" si="19"/>
        <v>43040</v>
      </c>
      <c r="B1237" s="26">
        <v>43047</v>
      </c>
      <c r="C1237" s="18" t="s">
        <v>139</v>
      </c>
      <c r="D1237" s="40" t="s">
        <v>1472</v>
      </c>
      <c r="E1237" s="20" t="s">
        <v>1478</v>
      </c>
      <c r="F1237" s="20">
        <v>50</v>
      </c>
      <c r="G1237" s="20"/>
      <c r="H1237" s="20">
        <v>2759946.13</v>
      </c>
    </row>
    <row r="1238" spans="1:8" x14ac:dyDescent="0.15">
      <c r="A1238" s="1">
        <f t="shared" si="19"/>
        <v>43009</v>
      </c>
      <c r="B1238" s="26">
        <v>43017</v>
      </c>
      <c r="C1238" s="18" t="s">
        <v>139</v>
      </c>
      <c r="D1238" s="40" t="s">
        <v>1084</v>
      </c>
      <c r="E1238" s="20" t="s">
        <v>1479</v>
      </c>
      <c r="F1238" s="20">
        <v>7000</v>
      </c>
      <c r="G1238" s="20"/>
      <c r="H1238" s="20">
        <v>2675381.2799999998</v>
      </c>
    </row>
    <row r="1239" spans="1:8" x14ac:dyDescent="0.15">
      <c r="A1239" s="1">
        <f t="shared" si="19"/>
        <v>43040</v>
      </c>
      <c r="B1239" s="26">
        <v>43048</v>
      </c>
      <c r="C1239" s="18" t="s">
        <v>139</v>
      </c>
      <c r="D1239" s="40" t="s">
        <v>1480</v>
      </c>
      <c r="E1239" s="20" t="s">
        <v>1481</v>
      </c>
      <c r="F1239" s="20">
        <v>4239</v>
      </c>
      <c r="G1239" s="20"/>
      <c r="H1239" s="20">
        <v>2755707.13</v>
      </c>
    </row>
    <row r="1240" spans="1:8" x14ac:dyDescent="0.15">
      <c r="A1240" s="1">
        <f t="shared" si="19"/>
        <v>43070</v>
      </c>
      <c r="B1240" s="26">
        <v>43078</v>
      </c>
      <c r="C1240" s="18" t="s">
        <v>139</v>
      </c>
      <c r="D1240" s="40" t="s">
        <v>1084</v>
      </c>
      <c r="E1240" s="20" t="s">
        <v>1482</v>
      </c>
      <c r="F1240" s="20">
        <v>7500</v>
      </c>
      <c r="G1240" s="20"/>
      <c r="H1240" s="20">
        <v>2820467.13</v>
      </c>
    </row>
    <row r="1241" spans="1:8" x14ac:dyDescent="0.15">
      <c r="A1241" s="1">
        <f t="shared" si="19"/>
        <v>43040</v>
      </c>
      <c r="B1241" s="26">
        <v>43050</v>
      </c>
      <c r="C1241" s="18" t="s">
        <v>139</v>
      </c>
      <c r="D1241" s="40" t="s">
        <v>1483</v>
      </c>
      <c r="E1241" s="20" t="s">
        <v>1484</v>
      </c>
      <c r="F1241" s="20">
        <v>3315</v>
      </c>
      <c r="G1241" s="20"/>
      <c r="H1241" s="20">
        <v>2752392.13</v>
      </c>
    </row>
    <row r="1242" spans="1:8" x14ac:dyDescent="0.15">
      <c r="A1242" s="1">
        <f t="shared" si="19"/>
        <v>43070</v>
      </c>
      <c r="B1242" s="26">
        <v>43080</v>
      </c>
      <c r="C1242" s="18" t="s">
        <v>139</v>
      </c>
      <c r="D1242" s="40" t="s">
        <v>1133</v>
      </c>
      <c r="E1242" s="20" t="s">
        <v>1485</v>
      </c>
      <c r="F1242" s="20">
        <v>4750</v>
      </c>
      <c r="G1242" s="20"/>
      <c r="H1242" s="20">
        <v>2815717.13</v>
      </c>
    </row>
    <row r="1243" spans="1:8" x14ac:dyDescent="0.15">
      <c r="A1243" s="1">
        <f t="shared" si="19"/>
        <v>43009</v>
      </c>
      <c r="B1243" s="26">
        <v>43020</v>
      </c>
      <c r="C1243" s="18" t="s">
        <v>139</v>
      </c>
      <c r="D1243" s="40" t="s">
        <v>1101</v>
      </c>
      <c r="E1243" s="20" t="s">
        <v>1142</v>
      </c>
      <c r="F1243" s="20"/>
      <c r="G1243" s="20">
        <v>22572</v>
      </c>
      <c r="H1243" s="20">
        <v>2697953.2799999998</v>
      </c>
    </row>
    <row r="1244" spans="1:8" x14ac:dyDescent="0.15">
      <c r="A1244" s="1">
        <f t="shared" si="19"/>
        <v>43070</v>
      </c>
      <c r="B1244" s="26">
        <v>43081</v>
      </c>
      <c r="C1244" s="18" t="s">
        <v>139</v>
      </c>
      <c r="D1244" s="40" t="s">
        <v>1101</v>
      </c>
      <c r="E1244" s="20" t="s">
        <v>1486</v>
      </c>
      <c r="F1244" s="20"/>
      <c r="G1244" s="20">
        <v>408</v>
      </c>
      <c r="H1244" s="20">
        <v>2816125.13</v>
      </c>
    </row>
    <row r="1245" spans="1:8" x14ac:dyDescent="0.15">
      <c r="A1245" s="1">
        <f t="shared" si="19"/>
        <v>43009</v>
      </c>
      <c r="B1245" s="26">
        <v>43021</v>
      </c>
      <c r="C1245" s="18" t="s">
        <v>139</v>
      </c>
      <c r="D1245" s="40" t="s">
        <v>1487</v>
      </c>
      <c r="E1245" s="20" t="s">
        <v>1488</v>
      </c>
      <c r="F1245" s="20"/>
      <c r="G1245" s="20">
        <v>3560</v>
      </c>
      <c r="H1245" s="20">
        <v>2701513.28</v>
      </c>
    </row>
    <row r="1246" spans="1:8" x14ac:dyDescent="0.15">
      <c r="A1246" s="1">
        <f t="shared" si="19"/>
        <v>43040</v>
      </c>
      <c r="B1246" s="26">
        <v>43052</v>
      </c>
      <c r="C1246" s="18" t="s">
        <v>139</v>
      </c>
      <c r="D1246" s="40" t="s">
        <v>1472</v>
      </c>
      <c r="E1246" s="20" t="s">
        <v>1489</v>
      </c>
      <c r="F1246" s="20">
        <v>398</v>
      </c>
      <c r="G1246" s="20"/>
      <c r="H1246" s="20">
        <v>2751994.13</v>
      </c>
    </row>
    <row r="1247" spans="1:8" x14ac:dyDescent="0.15">
      <c r="A1247" s="1">
        <f t="shared" si="19"/>
        <v>43009</v>
      </c>
      <c r="B1247" s="26">
        <v>43022</v>
      </c>
      <c r="C1247" s="18" t="s">
        <v>139</v>
      </c>
      <c r="D1247" s="40" t="s">
        <v>1472</v>
      </c>
      <c r="E1247" s="20" t="s">
        <v>1490</v>
      </c>
      <c r="F1247" s="20">
        <v>50</v>
      </c>
      <c r="G1247" s="20"/>
      <c r="H1247" s="20">
        <v>2701463.28</v>
      </c>
    </row>
    <row r="1248" spans="1:8" x14ac:dyDescent="0.15">
      <c r="A1248" s="1">
        <f t="shared" si="19"/>
        <v>43070</v>
      </c>
      <c r="B1248" s="26">
        <v>43083</v>
      </c>
      <c r="C1248" s="18" t="s">
        <v>139</v>
      </c>
      <c r="D1248" s="40" t="s">
        <v>1491</v>
      </c>
      <c r="E1248" s="20" t="s">
        <v>1492</v>
      </c>
      <c r="F1248" s="20">
        <v>10000</v>
      </c>
      <c r="G1248" s="20"/>
      <c r="H1248" s="20">
        <v>2806125.13</v>
      </c>
    </row>
    <row r="1249" spans="1:8" x14ac:dyDescent="0.15">
      <c r="A1249" s="1">
        <f t="shared" si="19"/>
        <v>43040</v>
      </c>
      <c r="B1249" s="26">
        <v>43054</v>
      </c>
      <c r="C1249" s="18" t="s">
        <v>139</v>
      </c>
      <c r="D1249" s="40" t="s">
        <v>1133</v>
      </c>
      <c r="E1249" s="20" t="s">
        <v>1493</v>
      </c>
      <c r="F1249" s="20">
        <v>3060</v>
      </c>
      <c r="G1249" s="20"/>
      <c r="H1249" s="20">
        <v>2748934.13</v>
      </c>
    </row>
    <row r="1250" spans="1:8" x14ac:dyDescent="0.15">
      <c r="A1250" s="1">
        <f t="shared" si="19"/>
        <v>43040</v>
      </c>
      <c r="B1250" s="26">
        <v>43054</v>
      </c>
      <c r="C1250" s="18" t="s">
        <v>139</v>
      </c>
      <c r="D1250" s="40" t="s">
        <v>1241</v>
      </c>
      <c r="E1250" s="20" t="s">
        <v>1494</v>
      </c>
      <c r="F1250" s="20">
        <v>1354</v>
      </c>
      <c r="G1250" s="20"/>
      <c r="H1250" s="20">
        <v>2747580.13</v>
      </c>
    </row>
    <row r="1251" spans="1:8" x14ac:dyDescent="0.15">
      <c r="A1251" s="1">
        <f t="shared" si="19"/>
        <v>43009</v>
      </c>
      <c r="B1251" s="26">
        <v>43024</v>
      </c>
      <c r="C1251" s="18" t="s">
        <v>139</v>
      </c>
      <c r="D1251" s="40" t="s">
        <v>1165</v>
      </c>
      <c r="E1251" s="20" t="s">
        <v>1495</v>
      </c>
      <c r="F1251" s="20">
        <v>150</v>
      </c>
      <c r="G1251" s="20"/>
      <c r="H1251" s="20">
        <v>2701313.28</v>
      </c>
    </row>
    <row r="1252" spans="1:8" x14ac:dyDescent="0.15">
      <c r="A1252" s="1">
        <f t="shared" si="19"/>
        <v>42948</v>
      </c>
      <c r="B1252" s="26">
        <v>42964</v>
      </c>
      <c r="C1252" s="18" t="s">
        <v>139</v>
      </c>
      <c r="D1252" s="40" t="s">
        <v>1496</v>
      </c>
      <c r="E1252" s="20" t="s">
        <v>1497</v>
      </c>
      <c r="F1252" s="20">
        <v>15000</v>
      </c>
      <c r="G1252" s="20"/>
      <c r="H1252" s="20">
        <v>2532189.2000000002</v>
      </c>
    </row>
    <row r="1253" spans="1:8" x14ac:dyDescent="0.15">
      <c r="A1253" s="1">
        <f t="shared" si="19"/>
        <v>42948</v>
      </c>
      <c r="B1253" s="26">
        <v>42964</v>
      </c>
      <c r="C1253" s="18" t="s">
        <v>139</v>
      </c>
      <c r="D1253" s="40" t="s">
        <v>1156</v>
      </c>
      <c r="E1253" s="20" t="s">
        <v>1498</v>
      </c>
      <c r="F1253" s="20">
        <v>4000</v>
      </c>
      <c r="G1253" s="20"/>
      <c r="H1253" s="20">
        <v>2528189.2000000002</v>
      </c>
    </row>
    <row r="1254" spans="1:8" x14ac:dyDescent="0.15">
      <c r="A1254" s="1">
        <f t="shared" si="19"/>
        <v>42948</v>
      </c>
      <c r="B1254" s="26">
        <v>42964</v>
      </c>
      <c r="C1254" s="18" t="s">
        <v>139</v>
      </c>
      <c r="D1254" s="40" t="s">
        <v>1444</v>
      </c>
      <c r="E1254" s="20" t="s">
        <v>1499</v>
      </c>
      <c r="F1254" s="20">
        <v>158</v>
      </c>
      <c r="G1254" s="20"/>
      <c r="H1254" s="20">
        <v>2528031.2000000002</v>
      </c>
    </row>
    <row r="1255" spans="1:8" x14ac:dyDescent="0.15">
      <c r="A1255" s="1">
        <f t="shared" si="19"/>
        <v>42979</v>
      </c>
      <c r="B1255" s="26">
        <v>42995</v>
      </c>
      <c r="C1255" s="18" t="s">
        <v>139</v>
      </c>
      <c r="D1255" s="40" t="s">
        <v>1500</v>
      </c>
      <c r="E1255" s="20" t="s">
        <v>1501</v>
      </c>
      <c r="F1255" s="20">
        <v>500</v>
      </c>
      <c r="G1255" s="20"/>
      <c r="H1255" s="20">
        <v>2589345.2000000002</v>
      </c>
    </row>
    <row r="1256" spans="1:8" x14ac:dyDescent="0.15">
      <c r="A1256" s="1">
        <f t="shared" si="19"/>
        <v>43009</v>
      </c>
      <c r="B1256" s="26">
        <v>43025</v>
      </c>
      <c r="C1256" s="18" t="s">
        <v>139</v>
      </c>
      <c r="D1256" s="40" t="s">
        <v>1126</v>
      </c>
      <c r="E1256" s="20" t="s">
        <v>1502</v>
      </c>
      <c r="F1256" s="20">
        <v>637.15</v>
      </c>
      <c r="G1256" s="20"/>
      <c r="H1256" s="20">
        <v>2700676.13</v>
      </c>
    </row>
    <row r="1257" spans="1:8" x14ac:dyDescent="0.15">
      <c r="A1257" s="1">
        <f t="shared" si="19"/>
        <v>43040</v>
      </c>
      <c r="B1257" s="26">
        <v>43057</v>
      </c>
      <c r="C1257" s="18" t="s">
        <v>139</v>
      </c>
      <c r="D1257" s="40" t="s">
        <v>1126</v>
      </c>
      <c r="E1257" s="20" t="s">
        <v>1503</v>
      </c>
      <c r="F1257" s="20">
        <v>219</v>
      </c>
      <c r="G1257" s="20"/>
      <c r="H1257" s="20">
        <v>2747361.13</v>
      </c>
    </row>
    <row r="1258" spans="1:8" x14ac:dyDescent="0.15">
      <c r="A1258" s="1">
        <f t="shared" si="19"/>
        <v>43009</v>
      </c>
      <c r="B1258" s="26">
        <v>43027</v>
      </c>
      <c r="C1258" s="18" t="s">
        <v>139</v>
      </c>
      <c r="D1258" s="40" t="s">
        <v>1143</v>
      </c>
      <c r="E1258" s="20" t="s">
        <v>1504</v>
      </c>
      <c r="F1258" s="20">
        <v>347</v>
      </c>
      <c r="G1258" s="20"/>
      <c r="H1258" s="20">
        <v>2700329.13</v>
      </c>
    </row>
    <row r="1259" spans="1:8" x14ac:dyDescent="0.15">
      <c r="A1259" s="1">
        <f t="shared" si="19"/>
        <v>42979</v>
      </c>
      <c r="B1259" s="26">
        <v>42998</v>
      </c>
      <c r="C1259" s="18" t="s">
        <v>139</v>
      </c>
      <c r="D1259" s="40" t="s">
        <v>1165</v>
      </c>
      <c r="E1259" s="20" t="s">
        <v>1505</v>
      </c>
      <c r="F1259" s="20">
        <v>699</v>
      </c>
      <c r="G1259" s="20"/>
      <c r="H1259" s="20">
        <v>2588646.2000000002</v>
      </c>
    </row>
    <row r="1260" spans="1:8" x14ac:dyDescent="0.15">
      <c r="A1260" s="1">
        <f t="shared" si="19"/>
        <v>43009</v>
      </c>
      <c r="B1260" s="26">
        <v>43028</v>
      </c>
      <c r="C1260" s="18" t="s">
        <v>139</v>
      </c>
      <c r="D1260" s="40" t="s">
        <v>1156</v>
      </c>
      <c r="E1260" s="20" t="s">
        <v>1506</v>
      </c>
      <c r="F1260" s="20">
        <v>5500</v>
      </c>
      <c r="G1260" s="20"/>
      <c r="H1260" s="20">
        <v>2694829.13</v>
      </c>
    </row>
    <row r="1261" spans="1:8" x14ac:dyDescent="0.15">
      <c r="A1261" s="1">
        <f t="shared" si="19"/>
        <v>42948</v>
      </c>
      <c r="B1261" s="26">
        <v>42968</v>
      </c>
      <c r="C1261" s="18" t="s">
        <v>139</v>
      </c>
      <c r="D1261" s="40" t="s">
        <v>1181</v>
      </c>
      <c r="E1261" s="20" t="s">
        <v>1507</v>
      </c>
      <c r="F1261" s="20">
        <v>9999</v>
      </c>
      <c r="G1261" s="20"/>
      <c r="H1261" s="20">
        <v>2518032.2000000002</v>
      </c>
    </row>
    <row r="1262" spans="1:8" x14ac:dyDescent="0.15">
      <c r="A1262" s="1">
        <f t="shared" si="19"/>
        <v>43009</v>
      </c>
      <c r="B1262" s="26">
        <v>43029</v>
      </c>
      <c r="C1262" s="18" t="s">
        <v>139</v>
      </c>
      <c r="D1262" s="40" t="s">
        <v>1508</v>
      </c>
      <c r="E1262" s="20" t="s">
        <v>1509</v>
      </c>
      <c r="F1262" s="20">
        <v>189</v>
      </c>
      <c r="G1262" s="20"/>
      <c r="H1262" s="20">
        <v>2694640.13</v>
      </c>
    </row>
    <row r="1263" spans="1:8" x14ac:dyDescent="0.15">
      <c r="A1263" s="1">
        <f t="shared" si="19"/>
        <v>43040</v>
      </c>
      <c r="B1263" s="26">
        <v>43060</v>
      </c>
      <c r="C1263" s="18" t="s">
        <v>139</v>
      </c>
      <c r="D1263" s="40" t="s">
        <v>1143</v>
      </c>
      <c r="E1263" s="20" t="s">
        <v>1510</v>
      </c>
      <c r="F1263" s="20">
        <v>351</v>
      </c>
      <c r="G1263" s="20"/>
      <c r="H1263" s="20">
        <v>2747010.13</v>
      </c>
    </row>
    <row r="1264" spans="1:8" x14ac:dyDescent="0.15">
      <c r="A1264" s="1">
        <f t="shared" si="19"/>
        <v>43070</v>
      </c>
      <c r="B1264" s="26">
        <v>43090</v>
      </c>
      <c r="C1264" s="18" t="s">
        <v>139</v>
      </c>
      <c r="D1264" s="40" t="s">
        <v>1126</v>
      </c>
      <c r="E1264" s="20" t="s">
        <v>1511</v>
      </c>
      <c r="F1264" s="20">
        <v>157.80000000000001</v>
      </c>
      <c r="G1264" s="20"/>
      <c r="H1264" s="20">
        <v>2805967.33</v>
      </c>
    </row>
    <row r="1265" spans="1:8" x14ac:dyDescent="0.15">
      <c r="A1265" s="1">
        <f t="shared" si="19"/>
        <v>43070</v>
      </c>
      <c r="B1265" s="26">
        <v>43091</v>
      </c>
      <c r="C1265" s="18" t="s">
        <v>139</v>
      </c>
      <c r="D1265" s="40" t="s">
        <v>1241</v>
      </c>
      <c r="E1265" s="20" t="s">
        <v>1512</v>
      </c>
      <c r="F1265" s="20">
        <v>764</v>
      </c>
      <c r="G1265" s="20"/>
      <c r="H1265" s="20">
        <v>2805203.33</v>
      </c>
    </row>
    <row r="1266" spans="1:8" x14ac:dyDescent="0.15">
      <c r="A1266" s="1">
        <f t="shared" si="19"/>
        <v>43070</v>
      </c>
      <c r="B1266" s="26">
        <v>43092</v>
      </c>
      <c r="C1266" s="18" t="s">
        <v>139</v>
      </c>
      <c r="D1266" s="40" t="s">
        <v>1176</v>
      </c>
      <c r="E1266" s="20" t="s">
        <v>1513</v>
      </c>
      <c r="F1266" s="20">
        <v>5000</v>
      </c>
      <c r="G1266" s="20"/>
      <c r="H1266" s="20">
        <v>2800203.33</v>
      </c>
    </row>
    <row r="1267" spans="1:8" x14ac:dyDescent="0.15">
      <c r="A1267" s="1">
        <f t="shared" si="19"/>
        <v>43070</v>
      </c>
      <c r="B1267" s="26">
        <v>43092</v>
      </c>
      <c r="C1267" s="18" t="s">
        <v>139</v>
      </c>
      <c r="D1267" s="40" t="s">
        <v>1173</v>
      </c>
      <c r="E1267" s="20" t="s">
        <v>1514</v>
      </c>
      <c r="F1267" s="20">
        <v>2010</v>
      </c>
      <c r="G1267" s="20"/>
      <c r="H1267" s="20">
        <v>2798193.33</v>
      </c>
    </row>
    <row r="1268" spans="1:8" x14ac:dyDescent="0.15">
      <c r="A1268" s="1">
        <f t="shared" si="19"/>
        <v>42979</v>
      </c>
      <c r="B1268" s="26">
        <v>43002</v>
      </c>
      <c r="C1268" s="18" t="s">
        <v>139</v>
      </c>
      <c r="D1268" s="40" t="s">
        <v>1156</v>
      </c>
      <c r="E1268" s="20" t="s">
        <v>1515</v>
      </c>
      <c r="F1268" s="20">
        <v>5000</v>
      </c>
      <c r="G1268" s="20"/>
      <c r="H1268" s="20">
        <v>2583646.2000000002</v>
      </c>
    </row>
    <row r="1269" spans="1:8" x14ac:dyDescent="0.15">
      <c r="A1269" s="1">
        <f t="shared" si="19"/>
        <v>42979</v>
      </c>
      <c r="B1269" s="26">
        <v>43002</v>
      </c>
      <c r="C1269" s="18" t="s">
        <v>139</v>
      </c>
      <c r="D1269" s="40" t="s">
        <v>1516</v>
      </c>
      <c r="E1269" s="20" t="s">
        <v>1517</v>
      </c>
      <c r="F1269" s="20">
        <v>542</v>
      </c>
      <c r="G1269" s="20"/>
      <c r="H1269" s="20">
        <v>2583104.2000000002</v>
      </c>
    </row>
    <row r="1270" spans="1:8" x14ac:dyDescent="0.15">
      <c r="A1270" s="1">
        <f t="shared" si="19"/>
        <v>42979</v>
      </c>
      <c r="B1270" s="26">
        <v>43002</v>
      </c>
      <c r="C1270" s="18" t="s">
        <v>139</v>
      </c>
      <c r="D1270" s="40" t="s">
        <v>1241</v>
      </c>
      <c r="E1270" s="20" t="s">
        <v>1518</v>
      </c>
      <c r="F1270" s="20">
        <v>888</v>
      </c>
      <c r="G1270" s="20"/>
      <c r="H1270" s="20">
        <v>2582216.2000000002</v>
      </c>
    </row>
    <row r="1271" spans="1:8" x14ac:dyDescent="0.15">
      <c r="A1271" s="1">
        <f t="shared" si="19"/>
        <v>43009</v>
      </c>
      <c r="B1271" s="26">
        <v>43032</v>
      </c>
      <c r="C1271" s="18" t="s">
        <v>139</v>
      </c>
      <c r="D1271" s="40" t="s">
        <v>1358</v>
      </c>
      <c r="E1271" s="20" t="s">
        <v>1519</v>
      </c>
      <c r="F1271" s="20">
        <v>689</v>
      </c>
      <c r="G1271" s="20"/>
      <c r="H1271" s="20">
        <v>2693951.13</v>
      </c>
    </row>
    <row r="1272" spans="1:8" x14ac:dyDescent="0.15">
      <c r="A1272" s="1">
        <f t="shared" si="19"/>
        <v>42979</v>
      </c>
      <c r="B1272" s="26">
        <v>43003</v>
      </c>
      <c r="C1272" s="18" t="s">
        <v>139</v>
      </c>
      <c r="D1272" s="40" t="s">
        <v>1181</v>
      </c>
      <c r="E1272" s="20" t="s">
        <v>1520</v>
      </c>
      <c r="F1272" s="20">
        <v>617</v>
      </c>
      <c r="G1272" s="20"/>
      <c r="H1272" s="20">
        <v>2581599.2000000002</v>
      </c>
    </row>
    <row r="1273" spans="1:8" x14ac:dyDescent="0.15">
      <c r="A1273" s="1">
        <f t="shared" si="19"/>
        <v>42979</v>
      </c>
      <c r="B1273" s="26">
        <v>43004</v>
      </c>
      <c r="C1273" s="18" t="s">
        <v>139</v>
      </c>
      <c r="D1273" s="40" t="s">
        <v>1521</v>
      </c>
      <c r="E1273" s="20" t="s">
        <v>1522</v>
      </c>
      <c r="F1273" s="20">
        <v>1300</v>
      </c>
      <c r="G1273" s="20"/>
      <c r="H1273" s="20">
        <v>2580299.2000000002</v>
      </c>
    </row>
    <row r="1274" spans="1:8" x14ac:dyDescent="0.15">
      <c r="A1274" s="1">
        <f t="shared" si="19"/>
        <v>42979</v>
      </c>
      <c r="B1274" s="26">
        <v>43004</v>
      </c>
      <c r="C1274" s="18" t="s">
        <v>139</v>
      </c>
      <c r="D1274" s="40" t="s">
        <v>1523</v>
      </c>
      <c r="E1274" s="20" t="s">
        <v>1524</v>
      </c>
      <c r="F1274" s="20">
        <v>164</v>
      </c>
      <c r="G1274" s="20"/>
      <c r="H1274" s="20">
        <v>2580135.2000000002</v>
      </c>
    </row>
    <row r="1275" spans="1:8" x14ac:dyDescent="0.15">
      <c r="A1275" s="1">
        <f t="shared" si="19"/>
        <v>43040</v>
      </c>
      <c r="B1275" s="26">
        <v>43065</v>
      </c>
      <c r="C1275" s="18" t="s">
        <v>139</v>
      </c>
      <c r="D1275" s="40" t="s">
        <v>1176</v>
      </c>
      <c r="E1275" s="20" t="s">
        <v>1525</v>
      </c>
      <c r="F1275" s="20">
        <v>5000</v>
      </c>
      <c r="G1275" s="20"/>
      <c r="H1275" s="20">
        <v>2742010.13</v>
      </c>
    </row>
    <row r="1276" spans="1:8" x14ac:dyDescent="0.15">
      <c r="A1276" s="1">
        <f t="shared" si="19"/>
        <v>42979</v>
      </c>
      <c r="B1276" s="26">
        <v>43005</v>
      </c>
      <c r="C1276" s="18" t="s">
        <v>139</v>
      </c>
      <c r="D1276" s="40" t="s">
        <v>1472</v>
      </c>
      <c r="E1276" s="20" t="s">
        <v>1526</v>
      </c>
      <c r="F1276" s="20">
        <v>20</v>
      </c>
      <c r="G1276" s="20"/>
      <c r="H1276" s="20">
        <v>2580115.2000000002</v>
      </c>
    </row>
    <row r="1277" spans="1:8" x14ac:dyDescent="0.15">
      <c r="A1277" s="1">
        <f t="shared" si="19"/>
        <v>43040</v>
      </c>
      <c r="B1277" s="26">
        <v>43066</v>
      </c>
      <c r="C1277" s="18" t="s">
        <v>139</v>
      </c>
      <c r="D1277" s="40" t="s">
        <v>1527</v>
      </c>
      <c r="E1277" s="20" t="s">
        <v>1528</v>
      </c>
      <c r="F1277" s="20"/>
      <c r="G1277" s="20">
        <v>11754</v>
      </c>
      <c r="H1277" s="20">
        <v>2753764.13</v>
      </c>
    </row>
    <row r="1278" spans="1:8" x14ac:dyDescent="0.15">
      <c r="A1278" s="1">
        <f t="shared" si="19"/>
        <v>43040</v>
      </c>
      <c r="B1278" s="26">
        <v>43066</v>
      </c>
      <c r="C1278" s="18" t="s">
        <v>139</v>
      </c>
      <c r="D1278" s="40" t="s">
        <v>1529</v>
      </c>
      <c r="E1278" s="20" t="s">
        <v>1530</v>
      </c>
      <c r="F1278" s="20">
        <v>5000</v>
      </c>
      <c r="G1278" s="20"/>
      <c r="H1278" s="20">
        <v>2748764.13</v>
      </c>
    </row>
    <row r="1279" spans="1:8" x14ac:dyDescent="0.15">
      <c r="A1279" s="1">
        <f t="shared" si="19"/>
        <v>43040</v>
      </c>
      <c r="B1279" s="26">
        <v>43066</v>
      </c>
      <c r="C1279" s="18" t="s">
        <v>139</v>
      </c>
      <c r="D1279" s="40" t="s">
        <v>1531</v>
      </c>
      <c r="E1279" s="20" t="s">
        <v>1532</v>
      </c>
      <c r="F1279" s="20">
        <v>7000</v>
      </c>
      <c r="G1279" s="20"/>
      <c r="H1279" s="20">
        <v>2741764.13</v>
      </c>
    </row>
    <row r="1280" spans="1:8" x14ac:dyDescent="0.15">
      <c r="A1280" s="1">
        <f t="shared" si="19"/>
        <v>43040</v>
      </c>
      <c r="B1280" s="26">
        <v>43067</v>
      </c>
      <c r="C1280" s="18" t="s">
        <v>139</v>
      </c>
      <c r="D1280" s="40" t="s">
        <v>1167</v>
      </c>
      <c r="E1280" s="20" t="s">
        <v>1533</v>
      </c>
      <c r="F1280" s="20">
        <v>565</v>
      </c>
      <c r="G1280" s="20"/>
      <c r="H1280" s="20">
        <v>2741199.13</v>
      </c>
    </row>
    <row r="1281" spans="1:8" x14ac:dyDescent="0.15">
      <c r="A1281" s="1">
        <f t="shared" si="19"/>
        <v>42948</v>
      </c>
      <c r="B1281" s="26">
        <v>42976</v>
      </c>
      <c r="C1281" s="18" t="s">
        <v>139</v>
      </c>
      <c r="D1281" s="40" t="s">
        <v>1358</v>
      </c>
      <c r="E1281" s="20" t="s">
        <v>1534</v>
      </c>
      <c r="F1281" s="20">
        <v>150</v>
      </c>
      <c r="G1281" s="20"/>
      <c r="H1281" s="20">
        <v>2517882.2000000002</v>
      </c>
    </row>
    <row r="1282" spans="1:8" x14ac:dyDescent="0.15">
      <c r="A1282" s="1">
        <f t="shared" ref="A1282:A1345" si="20">DATE(YEAR(B1282),MONTH(B1282),1)</f>
        <v>42948</v>
      </c>
      <c r="B1282" s="26">
        <v>42976</v>
      </c>
      <c r="C1282" s="18" t="s">
        <v>139</v>
      </c>
      <c r="D1282" s="40" t="s">
        <v>1241</v>
      </c>
      <c r="E1282" s="20" t="s">
        <v>1535</v>
      </c>
      <c r="F1282" s="20">
        <v>858</v>
      </c>
      <c r="G1282" s="20"/>
      <c r="H1282" s="20">
        <v>2517024.2000000002</v>
      </c>
    </row>
    <row r="1283" spans="1:8" x14ac:dyDescent="0.15">
      <c r="A1283" s="1">
        <f t="shared" si="20"/>
        <v>42979</v>
      </c>
      <c r="B1283" s="26">
        <v>43007</v>
      </c>
      <c r="C1283" s="18" t="s">
        <v>139</v>
      </c>
      <c r="D1283" s="40" t="s">
        <v>1536</v>
      </c>
      <c r="E1283" s="20" t="s">
        <v>1537</v>
      </c>
      <c r="F1283" s="20"/>
      <c r="G1283" s="20">
        <v>86418</v>
      </c>
      <c r="H1283" s="20">
        <v>2666533.2000000002</v>
      </c>
    </row>
    <row r="1284" spans="1:8" x14ac:dyDescent="0.15">
      <c r="A1284" s="1">
        <f t="shared" si="20"/>
        <v>43009</v>
      </c>
      <c r="B1284" s="26">
        <v>43037</v>
      </c>
      <c r="C1284" s="18" t="s">
        <v>139</v>
      </c>
      <c r="D1284" s="40" t="s">
        <v>1173</v>
      </c>
      <c r="E1284" s="20" t="s">
        <v>1538</v>
      </c>
      <c r="F1284" s="20">
        <v>1683</v>
      </c>
      <c r="G1284" s="20"/>
      <c r="H1284" s="20">
        <v>2692268.13</v>
      </c>
    </row>
    <row r="1285" spans="1:8" x14ac:dyDescent="0.15">
      <c r="A1285" s="1">
        <f t="shared" si="20"/>
        <v>43040</v>
      </c>
      <c r="B1285" s="26">
        <v>43069</v>
      </c>
      <c r="C1285" s="18" t="s">
        <v>139</v>
      </c>
      <c r="D1285" s="40" t="s">
        <v>1539</v>
      </c>
      <c r="E1285" s="20" t="s">
        <v>1540</v>
      </c>
      <c r="F1285" s="20"/>
      <c r="G1285" s="20">
        <v>86818</v>
      </c>
      <c r="H1285" s="20">
        <v>2828017.13</v>
      </c>
    </row>
    <row r="1286" spans="1:8" x14ac:dyDescent="0.15">
      <c r="A1286" s="1">
        <f t="shared" si="20"/>
        <v>42948</v>
      </c>
      <c r="B1286" s="26">
        <v>42978</v>
      </c>
      <c r="C1286" s="18" t="s">
        <v>139</v>
      </c>
      <c r="D1286" s="40" t="s">
        <v>1541</v>
      </c>
      <c r="E1286" s="20" t="s">
        <v>1542</v>
      </c>
      <c r="F1286" s="20"/>
      <c r="G1286" s="20">
        <v>86743</v>
      </c>
      <c r="H1286" s="20">
        <v>2603767.2000000002</v>
      </c>
    </row>
    <row r="1287" spans="1:8" x14ac:dyDescent="0.15">
      <c r="A1287" s="1">
        <f t="shared" si="20"/>
        <v>43009</v>
      </c>
      <c r="B1287" s="26">
        <v>43039</v>
      </c>
      <c r="C1287" s="18" t="s">
        <v>139</v>
      </c>
      <c r="D1287" s="40" t="s">
        <v>1543</v>
      </c>
      <c r="E1287" s="20" t="s">
        <v>1544</v>
      </c>
      <c r="F1287" s="20"/>
      <c r="G1287" s="20">
        <v>86418</v>
      </c>
      <c r="H1287" s="20">
        <v>2778686.13</v>
      </c>
    </row>
    <row r="1288" spans="1:8" x14ac:dyDescent="0.15">
      <c r="A1288" s="1">
        <f t="shared" si="20"/>
        <v>43070</v>
      </c>
      <c r="B1288" s="27">
        <v>43099</v>
      </c>
      <c r="C1288" s="23" t="s">
        <v>8</v>
      </c>
      <c r="D1288" s="40" t="s">
        <v>1545</v>
      </c>
      <c r="F1288" s="24">
        <v>0</v>
      </c>
      <c r="G1288" s="24">
        <v>3613</v>
      </c>
      <c r="H1288" s="24">
        <v>415385.47</v>
      </c>
    </row>
    <row r="1289" spans="1:8" x14ac:dyDescent="0.15">
      <c r="A1289" s="1">
        <f t="shared" si="20"/>
        <v>43132</v>
      </c>
      <c r="B1289" s="27">
        <v>43133</v>
      </c>
      <c r="C1289" s="23" t="s">
        <v>8</v>
      </c>
      <c r="D1289" s="40" t="s">
        <v>1546</v>
      </c>
      <c r="F1289" s="24">
        <v>0</v>
      </c>
      <c r="G1289" s="24">
        <v>228.7</v>
      </c>
      <c r="H1289" s="24">
        <v>415614.17</v>
      </c>
    </row>
    <row r="1290" spans="1:8" x14ac:dyDescent="0.15">
      <c r="A1290" s="1">
        <f t="shared" si="20"/>
        <v>43132</v>
      </c>
      <c r="B1290" s="27">
        <v>43148</v>
      </c>
      <c r="C1290" s="23" t="s">
        <v>8</v>
      </c>
      <c r="D1290" s="40" t="s">
        <v>1547</v>
      </c>
      <c r="F1290" s="24">
        <v>17.7</v>
      </c>
      <c r="G1290" s="24">
        <v>0</v>
      </c>
      <c r="H1290" s="24">
        <v>415596.47</v>
      </c>
    </row>
    <row r="1291" spans="1:8" x14ac:dyDescent="0.15">
      <c r="A1291" s="1">
        <f t="shared" si="20"/>
        <v>43160</v>
      </c>
      <c r="B1291" s="27">
        <v>43189</v>
      </c>
      <c r="C1291" s="23" t="s">
        <v>8</v>
      </c>
      <c r="D1291" s="40" t="s">
        <v>1548</v>
      </c>
      <c r="F1291" s="24">
        <v>0</v>
      </c>
      <c r="G1291" s="24">
        <v>3586</v>
      </c>
      <c r="H1291" s="24">
        <v>419182.47</v>
      </c>
    </row>
    <row r="1292" spans="1:8" x14ac:dyDescent="0.15">
      <c r="A1292" s="1">
        <f t="shared" si="20"/>
        <v>43160</v>
      </c>
      <c r="B1292" s="27">
        <v>43190</v>
      </c>
      <c r="C1292" s="23" t="s">
        <v>8</v>
      </c>
      <c r="D1292" s="40" t="s">
        <v>1549</v>
      </c>
      <c r="F1292" s="24">
        <v>0</v>
      </c>
      <c r="G1292" s="24">
        <v>88.9</v>
      </c>
      <c r="H1292" s="24">
        <v>419271.37</v>
      </c>
    </row>
    <row r="1293" spans="1:8" x14ac:dyDescent="0.15">
      <c r="A1293" s="1">
        <f t="shared" si="20"/>
        <v>43191</v>
      </c>
      <c r="B1293" s="27">
        <v>43200</v>
      </c>
      <c r="C1293" s="23" t="s">
        <v>8</v>
      </c>
      <c r="D1293" s="40" t="s">
        <v>1550</v>
      </c>
      <c r="F1293" s="24">
        <v>5000</v>
      </c>
      <c r="G1293" s="24">
        <v>0</v>
      </c>
      <c r="H1293" s="24">
        <v>414271.37</v>
      </c>
    </row>
    <row r="1294" spans="1:8" x14ac:dyDescent="0.15">
      <c r="A1294" s="1">
        <f t="shared" si="20"/>
        <v>43191</v>
      </c>
      <c r="B1294" s="27">
        <v>43220</v>
      </c>
      <c r="C1294" s="23" t="s">
        <v>8</v>
      </c>
      <c r="D1294" s="40" t="s">
        <v>1551</v>
      </c>
      <c r="F1294" s="24">
        <v>0</v>
      </c>
      <c r="G1294" s="24">
        <v>145.96</v>
      </c>
      <c r="H1294" s="24">
        <v>414417.33</v>
      </c>
    </row>
    <row r="1295" spans="1:8" x14ac:dyDescent="0.15">
      <c r="A1295" s="1">
        <f t="shared" si="20"/>
        <v>43252</v>
      </c>
      <c r="B1295" s="27">
        <v>43266</v>
      </c>
      <c r="C1295" s="23" t="s">
        <v>8</v>
      </c>
      <c r="D1295" s="40" t="s">
        <v>1552</v>
      </c>
      <c r="F1295" s="24">
        <v>17.7</v>
      </c>
      <c r="G1295" s="24">
        <v>0</v>
      </c>
      <c r="H1295" s="24">
        <v>414399.63</v>
      </c>
    </row>
    <row r="1296" spans="1:8" x14ac:dyDescent="0.15">
      <c r="A1296" s="1">
        <f t="shared" si="20"/>
        <v>43040</v>
      </c>
      <c r="B1296" s="26">
        <v>43040</v>
      </c>
      <c r="C1296" s="18" t="s">
        <v>139</v>
      </c>
      <c r="D1296" s="40" t="s">
        <v>1455</v>
      </c>
      <c r="E1296" s="20" t="s">
        <v>1456</v>
      </c>
      <c r="F1296" s="20">
        <v>5000</v>
      </c>
      <c r="G1296" s="20"/>
      <c r="H1296" s="20">
        <v>2773686.13</v>
      </c>
    </row>
    <row r="1297" spans="1:8" x14ac:dyDescent="0.15">
      <c r="A1297" s="1">
        <f t="shared" si="20"/>
        <v>43040</v>
      </c>
      <c r="B1297" s="26">
        <v>43045</v>
      </c>
      <c r="C1297" s="18" t="s">
        <v>139</v>
      </c>
      <c r="D1297" s="40" t="s">
        <v>1467</v>
      </c>
      <c r="E1297" s="20" t="s">
        <v>1468</v>
      </c>
      <c r="F1297" s="20">
        <v>3140</v>
      </c>
      <c r="G1297" s="20"/>
      <c r="H1297" s="20">
        <v>2770546.13</v>
      </c>
    </row>
    <row r="1298" spans="1:8" x14ac:dyDescent="0.15">
      <c r="A1298" s="1">
        <f t="shared" si="20"/>
        <v>43040</v>
      </c>
      <c r="B1298" s="26">
        <v>43045</v>
      </c>
      <c r="C1298" s="18" t="s">
        <v>139</v>
      </c>
      <c r="D1298" s="40" t="s">
        <v>1084</v>
      </c>
      <c r="E1298" s="20" t="s">
        <v>1469</v>
      </c>
      <c r="F1298" s="20">
        <v>7500</v>
      </c>
      <c r="G1298" s="20"/>
      <c r="H1298" s="20">
        <v>2763046.13</v>
      </c>
    </row>
    <row r="1299" spans="1:8" x14ac:dyDescent="0.15">
      <c r="A1299" s="1">
        <f t="shared" si="20"/>
        <v>43040</v>
      </c>
      <c r="B1299" s="26">
        <v>43045</v>
      </c>
      <c r="C1299" s="18" t="s">
        <v>139</v>
      </c>
      <c r="D1299" s="40" t="s">
        <v>1470</v>
      </c>
      <c r="E1299" s="20" t="s">
        <v>1471</v>
      </c>
      <c r="F1299" s="20">
        <v>3000</v>
      </c>
      <c r="G1299" s="20"/>
      <c r="H1299" s="20">
        <v>2760046.13</v>
      </c>
    </row>
    <row r="1300" spans="1:8" x14ac:dyDescent="0.15">
      <c r="A1300" s="1">
        <f t="shared" si="20"/>
        <v>43040</v>
      </c>
      <c r="B1300" s="26">
        <v>43045</v>
      </c>
      <c r="C1300" s="18" t="s">
        <v>139</v>
      </c>
      <c r="D1300" s="40" t="s">
        <v>1472</v>
      </c>
      <c r="E1300" s="20" t="s">
        <v>1473</v>
      </c>
      <c r="F1300" s="20">
        <v>50</v>
      </c>
      <c r="G1300" s="20"/>
      <c r="H1300" s="20">
        <v>2759996.13</v>
      </c>
    </row>
    <row r="1301" spans="1:8" x14ac:dyDescent="0.15">
      <c r="A1301" s="1">
        <f t="shared" si="20"/>
        <v>43040</v>
      </c>
      <c r="B1301" s="26">
        <v>43047</v>
      </c>
      <c r="C1301" s="18" t="s">
        <v>139</v>
      </c>
      <c r="D1301" s="40" t="s">
        <v>1472</v>
      </c>
      <c r="E1301" s="20" t="s">
        <v>1478</v>
      </c>
      <c r="F1301" s="20">
        <v>50</v>
      </c>
      <c r="G1301" s="20"/>
      <c r="H1301" s="20">
        <v>2759946.13</v>
      </c>
    </row>
    <row r="1302" spans="1:8" x14ac:dyDescent="0.15">
      <c r="A1302" s="1">
        <f t="shared" si="20"/>
        <v>43040</v>
      </c>
      <c r="B1302" s="26">
        <v>43048</v>
      </c>
      <c r="C1302" s="18" t="s">
        <v>139</v>
      </c>
      <c r="D1302" s="40" t="s">
        <v>1480</v>
      </c>
      <c r="E1302" s="20" t="s">
        <v>1481</v>
      </c>
      <c r="F1302" s="20">
        <v>4239</v>
      </c>
      <c r="G1302" s="20"/>
      <c r="H1302" s="20">
        <v>2755707.13</v>
      </c>
    </row>
    <row r="1303" spans="1:8" x14ac:dyDescent="0.15">
      <c r="A1303" s="1">
        <f t="shared" si="20"/>
        <v>43040</v>
      </c>
      <c r="B1303" s="26">
        <v>43050</v>
      </c>
      <c r="C1303" s="18" t="s">
        <v>139</v>
      </c>
      <c r="D1303" s="40" t="s">
        <v>1483</v>
      </c>
      <c r="E1303" s="20" t="s">
        <v>1484</v>
      </c>
      <c r="F1303" s="20">
        <v>3315</v>
      </c>
      <c r="G1303" s="20"/>
      <c r="H1303" s="20">
        <v>2752392.13</v>
      </c>
    </row>
    <row r="1304" spans="1:8" x14ac:dyDescent="0.15">
      <c r="A1304" s="1">
        <f t="shared" si="20"/>
        <v>43040</v>
      </c>
      <c r="B1304" s="26">
        <v>43052</v>
      </c>
      <c r="C1304" s="18" t="s">
        <v>139</v>
      </c>
      <c r="D1304" s="40" t="s">
        <v>1472</v>
      </c>
      <c r="E1304" s="20" t="s">
        <v>1489</v>
      </c>
      <c r="F1304" s="20">
        <v>398</v>
      </c>
      <c r="G1304" s="20"/>
      <c r="H1304" s="20">
        <v>2751994.13</v>
      </c>
    </row>
    <row r="1305" spans="1:8" x14ac:dyDescent="0.15">
      <c r="A1305" s="1">
        <f t="shared" si="20"/>
        <v>43040</v>
      </c>
      <c r="B1305" s="26">
        <v>43054</v>
      </c>
      <c r="C1305" s="18" t="s">
        <v>139</v>
      </c>
      <c r="D1305" s="40" t="s">
        <v>1133</v>
      </c>
      <c r="E1305" s="20" t="s">
        <v>1493</v>
      </c>
      <c r="F1305" s="20">
        <v>3060</v>
      </c>
      <c r="G1305" s="20"/>
      <c r="H1305" s="20">
        <v>2748934.13</v>
      </c>
    </row>
    <row r="1306" spans="1:8" x14ac:dyDescent="0.15">
      <c r="A1306" s="1">
        <f t="shared" si="20"/>
        <v>43040</v>
      </c>
      <c r="B1306" s="26">
        <v>43054</v>
      </c>
      <c r="C1306" s="18" t="s">
        <v>139</v>
      </c>
      <c r="D1306" s="40" t="s">
        <v>1241</v>
      </c>
      <c r="E1306" s="20" t="s">
        <v>1494</v>
      </c>
      <c r="F1306" s="20">
        <v>1354</v>
      </c>
      <c r="G1306" s="20"/>
      <c r="H1306" s="20">
        <v>2747580.13</v>
      </c>
    </row>
    <row r="1307" spans="1:8" x14ac:dyDescent="0.15">
      <c r="A1307" s="1">
        <f t="shared" si="20"/>
        <v>43040</v>
      </c>
      <c r="B1307" s="26">
        <v>43057</v>
      </c>
      <c r="C1307" s="18" t="s">
        <v>139</v>
      </c>
      <c r="D1307" s="40" t="s">
        <v>1126</v>
      </c>
      <c r="E1307" s="20" t="s">
        <v>1503</v>
      </c>
      <c r="F1307" s="20">
        <v>219</v>
      </c>
      <c r="G1307" s="20"/>
      <c r="H1307" s="20">
        <v>2747361.13</v>
      </c>
    </row>
    <row r="1308" spans="1:8" x14ac:dyDescent="0.15">
      <c r="A1308" s="1">
        <f t="shared" si="20"/>
        <v>43040</v>
      </c>
      <c r="B1308" s="26">
        <v>43060</v>
      </c>
      <c r="C1308" s="18" t="s">
        <v>139</v>
      </c>
      <c r="D1308" s="40" t="s">
        <v>1143</v>
      </c>
      <c r="E1308" s="20" t="s">
        <v>1510</v>
      </c>
      <c r="F1308" s="20">
        <v>351</v>
      </c>
      <c r="G1308" s="20"/>
      <c r="H1308" s="20">
        <v>2747010.13</v>
      </c>
    </row>
    <row r="1309" spans="1:8" x14ac:dyDescent="0.15">
      <c r="A1309" s="1">
        <f t="shared" si="20"/>
        <v>43040</v>
      </c>
      <c r="B1309" s="26">
        <v>43065</v>
      </c>
      <c r="C1309" s="18" t="s">
        <v>139</v>
      </c>
      <c r="D1309" s="40" t="s">
        <v>1176</v>
      </c>
      <c r="E1309" s="20" t="s">
        <v>1525</v>
      </c>
      <c r="F1309" s="20">
        <v>5000</v>
      </c>
      <c r="G1309" s="20"/>
      <c r="H1309" s="20">
        <v>2742010.13</v>
      </c>
    </row>
    <row r="1310" spans="1:8" x14ac:dyDescent="0.15">
      <c r="A1310" s="1">
        <f t="shared" si="20"/>
        <v>43040</v>
      </c>
      <c r="B1310" s="26">
        <v>43066</v>
      </c>
      <c r="C1310" s="18" t="s">
        <v>139</v>
      </c>
      <c r="D1310" s="40" t="s">
        <v>1527</v>
      </c>
      <c r="E1310" s="20" t="s">
        <v>1528</v>
      </c>
      <c r="F1310" s="20"/>
      <c r="G1310" s="20">
        <v>11754</v>
      </c>
      <c r="H1310" s="20">
        <v>2753764.13</v>
      </c>
    </row>
    <row r="1311" spans="1:8" x14ac:dyDescent="0.15">
      <c r="A1311" s="1">
        <f t="shared" si="20"/>
        <v>43040</v>
      </c>
      <c r="B1311" s="26">
        <v>43066</v>
      </c>
      <c r="C1311" s="18" t="s">
        <v>139</v>
      </c>
      <c r="D1311" s="40" t="s">
        <v>1529</v>
      </c>
      <c r="E1311" s="20" t="s">
        <v>1530</v>
      </c>
      <c r="F1311" s="20">
        <v>5000</v>
      </c>
      <c r="G1311" s="20"/>
      <c r="H1311" s="20">
        <v>2748764.13</v>
      </c>
    </row>
    <row r="1312" spans="1:8" x14ac:dyDescent="0.15">
      <c r="A1312" s="1">
        <f t="shared" si="20"/>
        <v>43040</v>
      </c>
      <c r="B1312" s="26">
        <v>43066</v>
      </c>
      <c r="C1312" s="18" t="s">
        <v>139</v>
      </c>
      <c r="D1312" s="40" t="s">
        <v>1531</v>
      </c>
      <c r="E1312" s="20" t="s">
        <v>1532</v>
      </c>
      <c r="F1312" s="20">
        <v>7000</v>
      </c>
      <c r="G1312" s="20"/>
      <c r="H1312" s="20">
        <v>2741764.13</v>
      </c>
    </row>
    <row r="1313" spans="1:8" x14ac:dyDescent="0.15">
      <c r="A1313" s="1">
        <f t="shared" si="20"/>
        <v>43040</v>
      </c>
      <c r="B1313" s="26">
        <v>43067</v>
      </c>
      <c r="C1313" s="18" t="s">
        <v>139</v>
      </c>
      <c r="D1313" s="40" t="s">
        <v>1167</v>
      </c>
      <c r="E1313" s="20" t="s">
        <v>1533</v>
      </c>
      <c r="F1313" s="20">
        <v>565</v>
      </c>
      <c r="G1313" s="20"/>
      <c r="H1313" s="20">
        <v>2741199.13</v>
      </c>
    </row>
    <row r="1314" spans="1:8" x14ac:dyDescent="0.15">
      <c r="A1314" s="1">
        <f t="shared" si="20"/>
        <v>43040</v>
      </c>
      <c r="B1314" s="26">
        <v>43069</v>
      </c>
      <c r="C1314" s="18" t="s">
        <v>139</v>
      </c>
      <c r="D1314" s="40" t="s">
        <v>1539</v>
      </c>
      <c r="E1314" s="20" t="s">
        <v>1540</v>
      </c>
      <c r="F1314" s="20"/>
      <c r="G1314" s="20">
        <v>86818</v>
      </c>
      <c r="H1314" s="20">
        <v>2828017.13</v>
      </c>
    </row>
    <row r="1315" spans="1:8" x14ac:dyDescent="0.15">
      <c r="A1315" s="1">
        <f t="shared" si="20"/>
        <v>43070</v>
      </c>
      <c r="B1315" s="26">
        <v>43076</v>
      </c>
      <c r="C1315" s="18" t="s">
        <v>139</v>
      </c>
      <c r="D1315" s="40" t="s">
        <v>1474</v>
      </c>
      <c r="E1315" s="20" t="s">
        <v>1475</v>
      </c>
      <c r="F1315" s="20">
        <v>50</v>
      </c>
      <c r="G1315" s="20"/>
      <c r="H1315" s="20">
        <v>2827967.13</v>
      </c>
    </row>
    <row r="1316" spans="1:8" x14ac:dyDescent="0.15">
      <c r="A1316" s="1">
        <f t="shared" si="20"/>
        <v>43070</v>
      </c>
      <c r="B1316" s="26">
        <v>43078</v>
      </c>
      <c r="C1316" s="18" t="s">
        <v>139</v>
      </c>
      <c r="D1316" s="40" t="s">
        <v>1084</v>
      </c>
      <c r="E1316" s="20" t="s">
        <v>1482</v>
      </c>
      <c r="F1316" s="20">
        <v>7500</v>
      </c>
      <c r="G1316" s="20"/>
      <c r="H1316" s="20">
        <v>2820467.13</v>
      </c>
    </row>
    <row r="1317" spans="1:8" x14ac:dyDescent="0.15">
      <c r="A1317" s="1">
        <f t="shared" si="20"/>
        <v>43070</v>
      </c>
      <c r="B1317" s="26">
        <v>43080</v>
      </c>
      <c r="C1317" s="18" t="s">
        <v>139</v>
      </c>
      <c r="D1317" s="40" t="s">
        <v>1133</v>
      </c>
      <c r="E1317" s="20" t="s">
        <v>1485</v>
      </c>
      <c r="F1317" s="20">
        <v>4750</v>
      </c>
      <c r="G1317" s="20"/>
      <c r="H1317" s="20">
        <v>2815717.13</v>
      </c>
    </row>
    <row r="1318" spans="1:8" x14ac:dyDescent="0.15">
      <c r="A1318" s="1">
        <f t="shared" si="20"/>
        <v>43070</v>
      </c>
      <c r="B1318" s="26">
        <v>43081</v>
      </c>
      <c r="C1318" s="18" t="s">
        <v>139</v>
      </c>
      <c r="D1318" s="40" t="s">
        <v>1101</v>
      </c>
      <c r="E1318" s="20" t="s">
        <v>1486</v>
      </c>
      <c r="F1318" s="20"/>
      <c r="G1318" s="20">
        <v>408</v>
      </c>
      <c r="H1318" s="20">
        <v>2816125.13</v>
      </c>
    </row>
    <row r="1319" spans="1:8" x14ac:dyDescent="0.15">
      <c r="A1319" s="1">
        <f t="shared" si="20"/>
        <v>43070</v>
      </c>
      <c r="B1319" s="26">
        <v>43083</v>
      </c>
      <c r="C1319" s="18" t="s">
        <v>139</v>
      </c>
      <c r="D1319" s="40" t="s">
        <v>1491</v>
      </c>
      <c r="E1319" s="20" t="s">
        <v>1492</v>
      </c>
      <c r="F1319" s="20">
        <v>10000</v>
      </c>
      <c r="G1319" s="20"/>
      <c r="H1319" s="20">
        <v>2806125.13</v>
      </c>
    </row>
    <row r="1320" spans="1:8" x14ac:dyDescent="0.15">
      <c r="A1320" s="1">
        <f t="shared" si="20"/>
        <v>43070</v>
      </c>
      <c r="B1320" s="26">
        <v>43090</v>
      </c>
      <c r="C1320" s="18" t="s">
        <v>139</v>
      </c>
      <c r="D1320" s="40" t="s">
        <v>1126</v>
      </c>
      <c r="E1320" s="20" t="s">
        <v>1511</v>
      </c>
      <c r="F1320" s="20">
        <v>157.80000000000001</v>
      </c>
      <c r="G1320" s="20"/>
      <c r="H1320" s="20">
        <v>2805967.33</v>
      </c>
    </row>
    <row r="1321" spans="1:8" x14ac:dyDescent="0.15">
      <c r="A1321" s="1">
        <f t="shared" si="20"/>
        <v>43070</v>
      </c>
      <c r="B1321" s="26">
        <v>43091</v>
      </c>
      <c r="C1321" s="18" t="s">
        <v>139</v>
      </c>
      <c r="D1321" s="40" t="s">
        <v>1241</v>
      </c>
      <c r="E1321" s="20" t="s">
        <v>1512</v>
      </c>
      <c r="F1321" s="20">
        <v>764</v>
      </c>
      <c r="G1321" s="20"/>
      <c r="H1321" s="20">
        <v>2805203.33</v>
      </c>
    </row>
    <row r="1322" spans="1:8" x14ac:dyDescent="0.15">
      <c r="A1322" s="1">
        <f t="shared" si="20"/>
        <v>43070</v>
      </c>
      <c r="B1322" s="26">
        <v>43092</v>
      </c>
      <c r="C1322" s="18" t="s">
        <v>139</v>
      </c>
      <c r="D1322" s="40" t="s">
        <v>1176</v>
      </c>
      <c r="E1322" s="20" t="s">
        <v>1513</v>
      </c>
      <c r="F1322" s="20">
        <v>5000</v>
      </c>
      <c r="G1322" s="20"/>
      <c r="H1322" s="20">
        <v>2800203.33</v>
      </c>
    </row>
    <row r="1323" spans="1:8" x14ac:dyDescent="0.15">
      <c r="A1323" s="1">
        <f t="shared" si="20"/>
        <v>43070</v>
      </c>
      <c r="B1323" s="26">
        <v>43092</v>
      </c>
      <c r="C1323" s="18" t="s">
        <v>139</v>
      </c>
      <c r="D1323" s="40" t="s">
        <v>1173</v>
      </c>
      <c r="E1323" s="20" t="s">
        <v>1514</v>
      </c>
      <c r="F1323" s="20">
        <v>2010</v>
      </c>
      <c r="G1323" s="20"/>
      <c r="H1323" s="20">
        <v>2798193.33</v>
      </c>
    </row>
    <row r="1324" spans="1:8" x14ac:dyDescent="0.15">
      <c r="A1324" s="1">
        <f t="shared" si="20"/>
        <v>43070</v>
      </c>
      <c r="B1324" s="26">
        <v>43098</v>
      </c>
      <c r="C1324" s="18" t="s">
        <v>139</v>
      </c>
      <c r="D1324" s="40" t="s">
        <v>1553</v>
      </c>
      <c r="E1324" s="20" t="s">
        <v>1554</v>
      </c>
      <c r="F1324" s="20">
        <v>15000</v>
      </c>
      <c r="G1324" s="20"/>
      <c r="H1324" s="20">
        <v>2783193.33</v>
      </c>
    </row>
    <row r="1325" spans="1:8" x14ac:dyDescent="0.15">
      <c r="A1325" s="1">
        <f t="shared" si="20"/>
        <v>43070</v>
      </c>
      <c r="B1325" s="26">
        <v>43099</v>
      </c>
      <c r="C1325" s="18" t="s">
        <v>139</v>
      </c>
      <c r="D1325" s="40" t="s">
        <v>1555</v>
      </c>
      <c r="E1325" s="20" t="s">
        <v>1556</v>
      </c>
      <c r="F1325" s="20"/>
      <c r="G1325" s="20">
        <v>87143</v>
      </c>
      <c r="H1325" s="20">
        <v>2870336.33</v>
      </c>
    </row>
    <row r="1326" spans="1:8" x14ac:dyDescent="0.15">
      <c r="A1326" s="1">
        <f t="shared" si="20"/>
        <v>43070</v>
      </c>
      <c r="B1326" s="26">
        <v>43100</v>
      </c>
      <c r="C1326" s="18" t="s">
        <v>139</v>
      </c>
      <c r="D1326" s="40" t="s">
        <v>566</v>
      </c>
      <c r="E1326" s="20" t="s">
        <v>175</v>
      </c>
      <c r="F1326" s="20"/>
      <c r="G1326" s="20">
        <v>24306</v>
      </c>
      <c r="H1326" s="20">
        <v>2894642.33</v>
      </c>
    </row>
    <row r="1327" spans="1:8" x14ac:dyDescent="0.15">
      <c r="A1327" s="1">
        <f t="shared" si="20"/>
        <v>43101</v>
      </c>
      <c r="B1327" s="26">
        <v>43105</v>
      </c>
      <c r="C1327" s="18" t="s">
        <v>139</v>
      </c>
      <c r="D1327" s="40" t="s">
        <v>1557</v>
      </c>
      <c r="E1327" s="20" t="s">
        <v>1558</v>
      </c>
      <c r="F1327" s="20">
        <v>7500</v>
      </c>
      <c r="G1327" s="20"/>
      <c r="H1327" s="20">
        <v>2887142.33</v>
      </c>
    </row>
    <row r="1328" spans="1:8" x14ac:dyDescent="0.15">
      <c r="A1328" s="1">
        <f t="shared" si="20"/>
        <v>43101</v>
      </c>
      <c r="B1328" s="26">
        <v>43106</v>
      </c>
      <c r="C1328" s="18" t="s">
        <v>139</v>
      </c>
      <c r="D1328" s="40" t="s">
        <v>1135</v>
      </c>
      <c r="E1328" s="20" t="s">
        <v>1559</v>
      </c>
      <c r="F1328" s="20">
        <v>5000</v>
      </c>
      <c r="G1328" s="20"/>
      <c r="H1328" s="20">
        <v>2882142.33</v>
      </c>
    </row>
    <row r="1329" spans="1:8" x14ac:dyDescent="0.15">
      <c r="A1329" s="1">
        <f t="shared" si="20"/>
        <v>43101</v>
      </c>
      <c r="B1329" s="26">
        <v>43108</v>
      </c>
      <c r="C1329" s="18" t="s">
        <v>139</v>
      </c>
      <c r="D1329" s="40" t="s">
        <v>1560</v>
      </c>
      <c r="E1329" s="20" t="s">
        <v>1561</v>
      </c>
      <c r="F1329" s="20">
        <v>15000</v>
      </c>
      <c r="G1329" s="20"/>
      <c r="H1329" s="20">
        <v>2867142.33</v>
      </c>
    </row>
    <row r="1330" spans="1:8" x14ac:dyDescent="0.15">
      <c r="A1330" s="1">
        <f t="shared" si="20"/>
        <v>43101</v>
      </c>
      <c r="B1330" s="26">
        <v>43111</v>
      </c>
      <c r="C1330" s="18" t="s">
        <v>139</v>
      </c>
      <c r="D1330" s="40" t="s">
        <v>1133</v>
      </c>
      <c r="E1330" s="20" t="s">
        <v>1562</v>
      </c>
      <c r="F1330" s="20">
        <v>4250</v>
      </c>
      <c r="G1330" s="20"/>
      <c r="H1330" s="20">
        <v>2862892.33</v>
      </c>
    </row>
    <row r="1331" spans="1:8" x14ac:dyDescent="0.15">
      <c r="A1331" s="1">
        <f t="shared" si="20"/>
        <v>43101</v>
      </c>
      <c r="B1331" s="26">
        <v>43113</v>
      </c>
      <c r="C1331" s="18" t="s">
        <v>139</v>
      </c>
      <c r="D1331" s="40" t="s">
        <v>1472</v>
      </c>
      <c r="E1331" s="20" t="s">
        <v>1563</v>
      </c>
      <c r="F1331" s="20">
        <v>50</v>
      </c>
      <c r="G1331" s="20"/>
      <c r="H1331" s="20">
        <v>2862842.33</v>
      </c>
    </row>
    <row r="1332" spans="1:8" x14ac:dyDescent="0.15">
      <c r="A1332" s="1">
        <f t="shared" si="20"/>
        <v>43101</v>
      </c>
      <c r="B1332" s="26">
        <v>43113</v>
      </c>
      <c r="C1332" s="18" t="s">
        <v>139</v>
      </c>
      <c r="D1332" s="40" t="s">
        <v>1342</v>
      </c>
      <c r="E1332" s="20" t="s">
        <v>1564</v>
      </c>
      <c r="F1332" s="20">
        <v>140</v>
      </c>
      <c r="G1332" s="20"/>
      <c r="H1332" s="20">
        <v>2862702.33</v>
      </c>
    </row>
    <row r="1333" spans="1:8" x14ac:dyDescent="0.15">
      <c r="A1333" s="1">
        <f t="shared" si="20"/>
        <v>43101</v>
      </c>
      <c r="B1333" s="26">
        <v>43116</v>
      </c>
      <c r="C1333" s="18" t="s">
        <v>139</v>
      </c>
      <c r="D1333" s="40" t="s">
        <v>1156</v>
      </c>
      <c r="E1333" s="20" t="s">
        <v>1565</v>
      </c>
      <c r="F1333" s="20">
        <v>2500</v>
      </c>
      <c r="G1333" s="20"/>
      <c r="H1333" s="20">
        <v>2860202.33</v>
      </c>
    </row>
    <row r="1334" spans="1:8" x14ac:dyDescent="0.15">
      <c r="A1334" s="1">
        <f t="shared" si="20"/>
        <v>43101</v>
      </c>
      <c r="B1334" s="26">
        <v>43117</v>
      </c>
      <c r="C1334" s="18" t="s">
        <v>139</v>
      </c>
      <c r="D1334" s="40" t="s">
        <v>1566</v>
      </c>
      <c r="E1334" s="20" t="s">
        <v>1567</v>
      </c>
      <c r="F1334" s="20">
        <v>15000</v>
      </c>
      <c r="G1334" s="20"/>
      <c r="H1334" s="20">
        <v>2845202.33</v>
      </c>
    </row>
    <row r="1335" spans="1:8" x14ac:dyDescent="0.15">
      <c r="A1335" s="1">
        <f t="shared" si="20"/>
        <v>43101</v>
      </c>
      <c r="B1335" s="26">
        <v>43122</v>
      </c>
      <c r="C1335" s="18" t="s">
        <v>139</v>
      </c>
      <c r="D1335" s="40" t="s">
        <v>1474</v>
      </c>
      <c r="E1335" s="20" t="s">
        <v>1568</v>
      </c>
      <c r="F1335" s="20">
        <v>398</v>
      </c>
      <c r="G1335" s="20"/>
      <c r="H1335" s="20">
        <v>2844804.33</v>
      </c>
    </row>
    <row r="1336" spans="1:8" x14ac:dyDescent="0.15">
      <c r="A1336" s="1">
        <f t="shared" si="20"/>
        <v>43101</v>
      </c>
      <c r="B1336" s="26">
        <v>43124</v>
      </c>
      <c r="C1336" s="18" t="s">
        <v>139</v>
      </c>
      <c r="D1336" s="40" t="s">
        <v>1569</v>
      </c>
      <c r="E1336" s="20" t="s">
        <v>1570</v>
      </c>
      <c r="F1336" s="20">
        <v>11000</v>
      </c>
      <c r="G1336" s="20"/>
      <c r="H1336" s="20">
        <v>2833804.33</v>
      </c>
    </row>
    <row r="1337" spans="1:8" x14ac:dyDescent="0.15">
      <c r="A1337" s="1">
        <f t="shared" si="20"/>
        <v>43101</v>
      </c>
      <c r="B1337" s="26">
        <v>43124</v>
      </c>
      <c r="C1337" s="18" t="s">
        <v>139</v>
      </c>
      <c r="D1337" s="40" t="s">
        <v>1571</v>
      </c>
      <c r="E1337" s="20" t="s">
        <v>1572</v>
      </c>
      <c r="F1337" s="20">
        <v>713684</v>
      </c>
      <c r="G1337" s="20"/>
      <c r="H1337" s="20">
        <v>2120120.33</v>
      </c>
    </row>
    <row r="1338" spans="1:8" x14ac:dyDescent="0.15">
      <c r="A1338" s="1">
        <f t="shared" si="20"/>
        <v>43101</v>
      </c>
      <c r="B1338" s="26">
        <v>43124</v>
      </c>
      <c r="C1338" s="18" t="s">
        <v>139</v>
      </c>
      <c r="D1338" s="40" t="s">
        <v>1573</v>
      </c>
      <c r="E1338" s="20" t="s">
        <v>1574</v>
      </c>
      <c r="F1338" s="20">
        <v>1000</v>
      </c>
      <c r="G1338" s="20"/>
      <c r="H1338" s="20">
        <v>2119120.33</v>
      </c>
    </row>
    <row r="1339" spans="1:8" x14ac:dyDescent="0.15">
      <c r="A1339" s="1">
        <f t="shared" si="20"/>
        <v>43101</v>
      </c>
      <c r="B1339" s="26">
        <v>43129</v>
      </c>
      <c r="C1339" s="18" t="s">
        <v>139</v>
      </c>
      <c r="D1339" s="40" t="s">
        <v>1575</v>
      </c>
      <c r="E1339" s="20" t="s">
        <v>175</v>
      </c>
      <c r="F1339" s="20"/>
      <c r="G1339" s="20">
        <v>7.5</v>
      </c>
      <c r="H1339" s="20">
        <v>2119127.83</v>
      </c>
    </row>
    <row r="1340" spans="1:8" x14ac:dyDescent="0.15">
      <c r="A1340" s="1">
        <f t="shared" si="20"/>
        <v>43101</v>
      </c>
      <c r="B1340" s="26">
        <v>43131</v>
      </c>
      <c r="C1340" s="18" t="s">
        <v>139</v>
      </c>
      <c r="D1340" s="40" t="s">
        <v>1576</v>
      </c>
      <c r="E1340" s="20" t="s">
        <v>1577</v>
      </c>
      <c r="F1340" s="20"/>
      <c r="G1340" s="20">
        <v>86768</v>
      </c>
      <c r="H1340" s="20">
        <v>2205895.83</v>
      </c>
    </row>
    <row r="1341" spans="1:8" x14ac:dyDescent="0.15">
      <c r="A1341" s="1">
        <f t="shared" si="20"/>
        <v>43132</v>
      </c>
      <c r="B1341" s="26">
        <v>43132</v>
      </c>
      <c r="C1341" s="18" t="s">
        <v>139</v>
      </c>
      <c r="D1341" s="40" t="s">
        <v>1578</v>
      </c>
      <c r="E1341" s="20" t="s">
        <v>1579</v>
      </c>
      <c r="F1341" s="20">
        <v>1500</v>
      </c>
      <c r="G1341" s="20"/>
      <c r="H1341" s="20">
        <v>2204395.83</v>
      </c>
    </row>
    <row r="1342" spans="1:8" x14ac:dyDescent="0.15">
      <c r="A1342" s="1">
        <f t="shared" si="20"/>
        <v>43132</v>
      </c>
      <c r="B1342" s="26">
        <v>43132</v>
      </c>
      <c r="C1342" s="18" t="s">
        <v>139</v>
      </c>
      <c r="D1342" s="40" t="s">
        <v>1135</v>
      </c>
      <c r="E1342" s="20" t="s">
        <v>1580</v>
      </c>
      <c r="F1342" s="20">
        <v>4500</v>
      </c>
      <c r="G1342" s="20"/>
      <c r="H1342" s="20">
        <v>2199895.83</v>
      </c>
    </row>
    <row r="1343" spans="1:8" x14ac:dyDescent="0.15">
      <c r="A1343" s="1">
        <f t="shared" si="20"/>
        <v>43132</v>
      </c>
      <c r="B1343" s="26">
        <v>43136</v>
      </c>
      <c r="C1343" s="18" t="s">
        <v>139</v>
      </c>
      <c r="D1343" s="40" t="s">
        <v>1581</v>
      </c>
      <c r="E1343" s="20" t="s">
        <v>175</v>
      </c>
      <c r="F1343" s="20"/>
      <c r="G1343" s="20">
        <v>11.25</v>
      </c>
      <c r="H1343" s="20">
        <v>2199907.08</v>
      </c>
    </row>
    <row r="1344" spans="1:8" x14ac:dyDescent="0.15">
      <c r="A1344" s="1">
        <f t="shared" si="20"/>
        <v>43132</v>
      </c>
      <c r="B1344" s="26">
        <v>43137</v>
      </c>
      <c r="C1344" s="18" t="s">
        <v>139</v>
      </c>
      <c r="D1344" s="40" t="s">
        <v>1582</v>
      </c>
      <c r="E1344" s="20" t="s">
        <v>1583</v>
      </c>
      <c r="F1344" s="20">
        <v>398</v>
      </c>
      <c r="G1344" s="20"/>
      <c r="H1344" s="20">
        <v>2199509.08</v>
      </c>
    </row>
    <row r="1345" spans="1:8" x14ac:dyDescent="0.15">
      <c r="A1345" s="1">
        <f t="shared" si="20"/>
        <v>43132</v>
      </c>
      <c r="B1345" s="26">
        <v>43140</v>
      </c>
      <c r="C1345" s="18" t="s">
        <v>139</v>
      </c>
      <c r="D1345" s="40" t="s">
        <v>1084</v>
      </c>
      <c r="E1345" s="20" t="s">
        <v>1584</v>
      </c>
      <c r="F1345" s="20">
        <v>7500</v>
      </c>
      <c r="G1345" s="20"/>
      <c r="H1345" s="20">
        <v>2192009.08</v>
      </c>
    </row>
    <row r="1346" spans="1:8" x14ac:dyDescent="0.15">
      <c r="A1346" s="1">
        <f t="shared" ref="A1346:A1409" si="21">DATE(YEAR(B1346),MONTH(B1346),1)</f>
        <v>43132</v>
      </c>
      <c r="B1346" s="26">
        <v>43140</v>
      </c>
      <c r="C1346" s="18" t="s">
        <v>139</v>
      </c>
      <c r="D1346" s="40" t="s">
        <v>1156</v>
      </c>
      <c r="E1346" s="20" t="s">
        <v>1585</v>
      </c>
      <c r="F1346" s="20">
        <v>4000</v>
      </c>
      <c r="G1346" s="20"/>
      <c r="H1346" s="20">
        <v>2188009.08</v>
      </c>
    </row>
    <row r="1347" spans="1:8" x14ac:dyDescent="0.15">
      <c r="A1347" s="1">
        <f t="shared" si="21"/>
        <v>43132</v>
      </c>
      <c r="B1347" s="26">
        <v>43142</v>
      </c>
      <c r="C1347" s="18" t="s">
        <v>139</v>
      </c>
      <c r="D1347" s="40" t="s">
        <v>1586</v>
      </c>
      <c r="E1347" s="20" t="s">
        <v>1587</v>
      </c>
      <c r="F1347" s="20">
        <v>327.18</v>
      </c>
      <c r="G1347" s="20"/>
      <c r="H1347" s="20">
        <v>2187681.9</v>
      </c>
    </row>
    <row r="1348" spans="1:8" x14ac:dyDescent="0.15">
      <c r="A1348" s="1">
        <f t="shared" si="21"/>
        <v>43132</v>
      </c>
      <c r="B1348" s="26">
        <v>43144</v>
      </c>
      <c r="C1348" s="18" t="s">
        <v>139</v>
      </c>
      <c r="D1348" s="40" t="s">
        <v>1588</v>
      </c>
      <c r="E1348" s="20" t="s">
        <v>1589</v>
      </c>
      <c r="F1348" s="20">
        <v>18216</v>
      </c>
      <c r="G1348" s="20"/>
      <c r="H1348" s="20">
        <v>2169465.9</v>
      </c>
    </row>
    <row r="1349" spans="1:8" x14ac:dyDescent="0.15">
      <c r="A1349" s="1">
        <f t="shared" si="21"/>
        <v>43132</v>
      </c>
      <c r="B1349" s="26">
        <v>43149</v>
      </c>
      <c r="C1349" s="18" t="s">
        <v>139</v>
      </c>
      <c r="D1349" s="40" t="s">
        <v>1590</v>
      </c>
      <c r="E1349" s="20" t="s">
        <v>1591</v>
      </c>
      <c r="F1349" s="20">
        <v>5000</v>
      </c>
      <c r="G1349" s="20"/>
      <c r="H1349" s="20">
        <v>2164465.9</v>
      </c>
    </row>
    <row r="1350" spans="1:8" x14ac:dyDescent="0.15">
      <c r="A1350" s="1">
        <f t="shared" si="21"/>
        <v>43132</v>
      </c>
      <c r="B1350" s="26">
        <v>43149</v>
      </c>
      <c r="C1350" s="18" t="s">
        <v>139</v>
      </c>
      <c r="D1350" s="40" t="s">
        <v>1241</v>
      </c>
      <c r="E1350" s="20" t="s">
        <v>1592</v>
      </c>
      <c r="F1350" s="20">
        <v>2268</v>
      </c>
      <c r="G1350" s="20"/>
      <c r="H1350" s="20">
        <v>2162197.9</v>
      </c>
    </row>
    <row r="1351" spans="1:8" x14ac:dyDescent="0.15">
      <c r="A1351" s="1">
        <f t="shared" si="21"/>
        <v>43132</v>
      </c>
      <c r="B1351" s="26">
        <v>43155</v>
      </c>
      <c r="C1351" s="18" t="s">
        <v>139</v>
      </c>
      <c r="D1351" s="40" t="s">
        <v>1133</v>
      </c>
      <c r="E1351" s="20" t="s">
        <v>1593</v>
      </c>
      <c r="F1351" s="20">
        <v>2732</v>
      </c>
      <c r="G1351" s="20"/>
      <c r="H1351" s="20">
        <v>2159465.9</v>
      </c>
    </row>
    <row r="1352" spans="1:8" x14ac:dyDescent="0.15">
      <c r="A1352" s="1">
        <f t="shared" si="21"/>
        <v>43132</v>
      </c>
      <c r="B1352" s="26">
        <v>43156</v>
      </c>
      <c r="C1352" s="18" t="s">
        <v>139</v>
      </c>
      <c r="D1352" s="40" t="s">
        <v>1594</v>
      </c>
      <c r="E1352" s="20" t="s">
        <v>1595</v>
      </c>
      <c r="F1352" s="20">
        <v>2000</v>
      </c>
      <c r="G1352" s="20"/>
      <c r="H1352" s="20">
        <v>2157465.9</v>
      </c>
    </row>
    <row r="1353" spans="1:8" x14ac:dyDescent="0.15">
      <c r="A1353" s="1">
        <f t="shared" si="21"/>
        <v>43132</v>
      </c>
      <c r="B1353" s="26">
        <v>43158</v>
      </c>
      <c r="C1353" s="18" t="s">
        <v>139</v>
      </c>
      <c r="D1353" s="40" t="s">
        <v>1596</v>
      </c>
      <c r="E1353" s="20" t="s">
        <v>175</v>
      </c>
      <c r="F1353" s="20"/>
      <c r="G1353" s="20">
        <v>15</v>
      </c>
      <c r="H1353" s="20">
        <v>2157480.9</v>
      </c>
    </row>
    <row r="1354" spans="1:8" x14ac:dyDescent="0.15">
      <c r="A1354" s="1">
        <f t="shared" si="21"/>
        <v>43132</v>
      </c>
      <c r="B1354" s="26">
        <v>43158</v>
      </c>
      <c r="C1354" s="18" t="s">
        <v>139</v>
      </c>
      <c r="D1354" s="40" t="s">
        <v>1472</v>
      </c>
      <c r="E1354" s="20" t="s">
        <v>1597</v>
      </c>
      <c r="F1354" s="20">
        <v>50</v>
      </c>
      <c r="G1354" s="20"/>
      <c r="H1354" s="20">
        <v>2157430.9</v>
      </c>
    </row>
    <row r="1355" spans="1:8" x14ac:dyDescent="0.15">
      <c r="A1355" s="1">
        <f t="shared" si="21"/>
        <v>43132</v>
      </c>
      <c r="B1355" s="26">
        <v>43159</v>
      </c>
      <c r="C1355" s="18" t="s">
        <v>139</v>
      </c>
      <c r="D1355" s="40" t="s">
        <v>1598</v>
      </c>
      <c r="E1355" s="20" t="s">
        <v>1599</v>
      </c>
      <c r="F1355" s="20"/>
      <c r="G1355" s="20">
        <v>68883</v>
      </c>
      <c r="H1355" s="20">
        <v>2226313.9</v>
      </c>
    </row>
    <row r="1356" spans="1:8" x14ac:dyDescent="0.15">
      <c r="A1356" s="1">
        <f t="shared" si="21"/>
        <v>43160</v>
      </c>
      <c r="B1356" s="26">
        <v>43161</v>
      </c>
      <c r="C1356" s="18" t="s">
        <v>139</v>
      </c>
      <c r="D1356" s="40" t="s">
        <v>1135</v>
      </c>
      <c r="E1356" s="20" t="s">
        <v>1600</v>
      </c>
      <c r="F1356" s="20">
        <v>4000</v>
      </c>
      <c r="G1356" s="20"/>
      <c r="H1356" s="20">
        <v>2222313.9</v>
      </c>
    </row>
    <row r="1357" spans="1:8" x14ac:dyDescent="0.15">
      <c r="A1357" s="1">
        <f t="shared" si="21"/>
        <v>43160</v>
      </c>
      <c r="B1357" s="26">
        <v>43162</v>
      </c>
      <c r="C1357" s="18" t="s">
        <v>139</v>
      </c>
      <c r="D1357" s="40" t="s">
        <v>1508</v>
      </c>
      <c r="E1357" s="20" t="s">
        <v>1601</v>
      </c>
      <c r="F1357" s="20">
        <v>189</v>
      </c>
      <c r="G1357" s="20"/>
      <c r="H1357" s="20">
        <v>2222124.9</v>
      </c>
    </row>
    <row r="1358" spans="1:8" x14ac:dyDescent="0.15">
      <c r="A1358" s="1">
        <f t="shared" si="21"/>
        <v>43160</v>
      </c>
      <c r="B1358" s="26">
        <v>43162</v>
      </c>
      <c r="C1358" s="18" t="s">
        <v>139</v>
      </c>
      <c r="D1358" s="40" t="s">
        <v>1508</v>
      </c>
      <c r="E1358" s="20" t="s">
        <v>1602</v>
      </c>
      <c r="F1358" s="20">
        <v>88</v>
      </c>
      <c r="G1358" s="20"/>
      <c r="H1358" s="20">
        <v>2222036.9</v>
      </c>
    </row>
    <row r="1359" spans="1:8" x14ac:dyDescent="0.15">
      <c r="A1359" s="1">
        <f t="shared" si="21"/>
        <v>43160</v>
      </c>
      <c r="B1359" s="26">
        <v>43163</v>
      </c>
      <c r="C1359" s="18" t="s">
        <v>139</v>
      </c>
      <c r="D1359" s="40" t="s">
        <v>1241</v>
      </c>
      <c r="E1359" s="20" t="s">
        <v>1603</v>
      </c>
      <c r="F1359" s="20">
        <v>1422</v>
      </c>
      <c r="G1359" s="20"/>
      <c r="H1359" s="20">
        <v>2220614.9</v>
      </c>
    </row>
    <row r="1360" spans="1:8" x14ac:dyDescent="0.15">
      <c r="A1360" s="1">
        <f t="shared" si="21"/>
        <v>43160</v>
      </c>
      <c r="B1360" s="26">
        <v>43166</v>
      </c>
      <c r="C1360" s="18" t="s">
        <v>139</v>
      </c>
      <c r="D1360" s="40" t="s">
        <v>1133</v>
      </c>
      <c r="E1360" s="20" t="s">
        <v>1604</v>
      </c>
      <c r="F1360" s="20">
        <v>2900</v>
      </c>
      <c r="G1360" s="20"/>
      <c r="H1360" s="20">
        <v>2217714.9</v>
      </c>
    </row>
    <row r="1361" spans="1:8" x14ac:dyDescent="0.15">
      <c r="A1361" s="1">
        <f t="shared" si="21"/>
        <v>43160</v>
      </c>
      <c r="B1361" s="26">
        <v>43170</v>
      </c>
      <c r="C1361" s="18" t="s">
        <v>139</v>
      </c>
      <c r="D1361" s="40" t="s">
        <v>1084</v>
      </c>
      <c r="E1361" s="20" t="s">
        <v>1605</v>
      </c>
      <c r="F1361" s="20">
        <v>7500</v>
      </c>
      <c r="G1361" s="20"/>
      <c r="H1361" s="20">
        <v>2210214.9</v>
      </c>
    </row>
    <row r="1362" spans="1:8" x14ac:dyDescent="0.15">
      <c r="A1362" s="1">
        <f t="shared" si="21"/>
        <v>43160</v>
      </c>
      <c r="B1362" s="26">
        <v>43177</v>
      </c>
      <c r="C1362" s="18" t="s">
        <v>139</v>
      </c>
      <c r="D1362" s="40" t="s">
        <v>1594</v>
      </c>
      <c r="E1362" s="20" t="s">
        <v>1606</v>
      </c>
      <c r="F1362" s="20">
        <v>1500</v>
      </c>
      <c r="G1362" s="20"/>
      <c r="H1362" s="20">
        <v>2208714.9</v>
      </c>
    </row>
    <row r="1363" spans="1:8" x14ac:dyDescent="0.15">
      <c r="A1363" s="1">
        <f t="shared" si="21"/>
        <v>43160</v>
      </c>
      <c r="B1363" s="26">
        <v>43177</v>
      </c>
      <c r="C1363" s="18" t="s">
        <v>139</v>
      </c>
      <c r="D1363" s="40" t="s">
        <v>1607</v>
      </c>
      <c r="E1363" s="20" t="s">
        <v>1608</v>
      </c>
      <c r="F1363" s="20">
        <v>12000</v>
      </c>
      <c r="G1363" s="20"/>
      <c r="H1363" s="20">
        <v>2196714.9</v>
      </c>
    </row>
    <row r="1364" spans="1:8" x14ac:dyDescent="0.15">
      <c r="A1364" s="1">
        <f t="shared" si="21"/>
        <v>43160</v>
      </c>
      <c r="B1364" s="26">
        <v>43177</v>
      </c>
      <c r="C1364" s="18" t="s">
        <v>139</v>
      </c>
      <c r="D1364" s="40" t="s">
        <v>1609</v>
      </c>
      <c r="E1364" s="20" t="s">
        <v>1610</v>
      </c>
      <c r="F1364" s="20">
        <v>425</v>
      </c>
      <c r="G1364" s="20"/>
      <c r="H1364" s="20">
        <v>2196289.9</v>
      </c>
    </row>
    <row r="1365" spans="1:8" x14ac:dyDescent="0.15">
      <c r="A1365" s="1">
        <f t="shared" si="21"/>
        <v>43160</v>
      </c>
      <c r="B1365" s="26">
        <v>43178</v>
      </c>
      <c r="C1365" s="18" t="s">
        <v>139</v>
      </c>
      <c r="D1365" s="40" t="s">
        <v>1376</v>
      </c>
      <c r="E1365" s="20" t="s">
        <v>1611</v>
      </c>
      <c r="F1365" s="20">
        <v>547</v>
      </c>
      <c r="G1365" s="20"/>
      <c r="H1365" s="20">
        <v>2195742.9</v>
      </c>
    </row>
    <row r="1366" spans="1:8" x14ac:dyDescent="0.15">
      <c r="A1366" s="1">
        <f t="shared" si="21"/>
        <v>43160</v>
      </c>
      <c r="B1366" s="26">
        <v>43179</v>
      </c>
      <c r="C1366" s="18" t="s">
        <v>139</v>
      </c>
      <c r="D1366" s="40" t="s">
        <v>1612</v>
      </c>
      <c r="E1366" s="20" t="s">
        <v>175</v>
      </c>
      <c r="F1366" s="20"/>
      <c r="G1366" s="20">
        <v>11.25</v>
      </c>
      <c r="H1366" s="20">
        <v>2195754.15</v>
      </c>
    </row>
    <row r="1367" spans="1:8" x14ac:dyDescent="0.15">
      <c r="A1367" s="1">
        <f t="shared" si="21"/>
        <v>43160</v>
      </c>
      <c r="B1367" s="26">
        <v>43183</v>
      </c>
      <c r="C1367" s="18" t="s">
        <v>139</v>
      </c>
      <c r="D1367" s="40" t="s">
        <v>1521</v>
      </c>
      <c r="E1367" s="20" t="s">
        <v>1613</v>
      </c>
      <c r="F1367" s="20">
        <v>1800</v>
      </c>
      <c r="G1367" s="20"/>
      <c r="H1367" s="20">
        <v>2193954.15</v>
      </c>
    </row>
    <row r="1368" spans="1:8" x14ac:dyDescent="0.15">
      <c r="A1368" s="1">
        <f t="shared" si="21"/>
        <v>43160</v>
      </c>
      <c r="B1368" s="26">
        <v>43184</v>
      </c>
      <c r="C1368" s="18" t="s">
        <v>139</v>
      </c>
      <c r="D1368" s="40" t="s">
        <v>1614</v>
      </c>
      <c r="E1368" s="20" t="s">
        <v>1615</v>
      </c>
      <c r="F1368" s="20">
        <v>1162</v>
      </c>
      <c r="G1368" s="20"/>
      <c r="H1368" s="20">
        <v>2192792.15</v>
      </c>
    </row>
    <row r="1369" spans="1:8" x14ac:dyDescent="0.15">
      <c r="A1369" s="1">
        <f t="shared" si="21"/>
        <v>43160</v>
      </c>
      <c r="B1369" s="26">
        <v>43190</v>
      </c>
      <c r="C1369" s="18" t="s">
        <v>139</v>
      </c>
      <c r="D1369" s="40" t="s">
        <v>1616</v>
      </c>
      <c r="E1369" s="20" t="s">
        <v>1617</v>
      </c>
      <c r="F1369" s="20"/>
      <c r="G1369" s="20">
        <v>68883</v>
      </c>
      <c r="H1369" s="20">
        <v>2261675.15</v>
      </c>
    </row>
    <row r="1370" spans="1:8" x14ac:dyDescent="0.15">
      <c r="A1370" s="1">
        <f t="shared" si="21"/>
        <v>43191</v>
      </c>
      <c r="B1370" s="26">
        <v>43191</v>
      </c>
      <c r="C1370" s="18" t="s">
        <v>139</v>
      </c>
      <c r="D1370" s="40" t="s">
        <v>566</v>
      </c>
      <c r="E1370" s="20" t="s">
        <v>175</v>
      </c>
      <c r="F1370" s="20"/>
      <c r="G1370" s="20">
        <v>20372</v>
      </c>
      <c r="H1370" s="20">
        <v>2282047.15</v>
      </c>
    </row>
    <row r="1371" spans="1:8" x14ac:dyDescent="0.15">
      <c r="A1371" s="1">
        <f t="shared" si="21"/>
        <v>43191</v>
      </c>
      <c r="B1371" s="26">
        <v>43191</v>
      </c>
      <c r="C1371" s="18" t="s">
        <v>139</v>
      </c>
      <c r="D1371" s="40" t="s">
        <v>1618</v>
      </c>
      <c r="E1371" s="20" t="s">
        <v>1619</v>
      </c>
      <c r="F1371" s="20">
        <v>40</v>
      </c>
      <c r="G1371" s="20"/>
      <c r="H1371" s="20">
        <v>2282007.15</v>
      </c>
    </row>
    <row r="1372" spans="1:8" x14ac:dyDescent="0.15">
      <c r="A1372" s="1">
        <f t="shared" si="21"/>
        <v>43191</v>
      </c>
      <c r="B1372" s="26">
        <v>43192</v>
      </c>
      <c r="C1372" s="18" t="s">
        <v>139</v>
      </c>
      <c r="D1372" s="40" t="s">
        <v>1472</v>
      </c>
      <c r="E1372" s="20" t="s">
        <v>1620</v>
      </c>
      <c r="F1372" s="20">
        <v>399</v>
      </c>
      <c r="G1372" s="20"/>
      <c r="H1372" s="20">
        <v>2281608.15</v>
      </c>
    </row>
    <row r="1373" spans="1:8" x14ac:dyDescent="0.15">
      <c r="A1373" s="1">
        <f t="shared" si="21"/>
        <v>43191</v>
      </c>
      <c r="B1373" s="26">
        <v>43192</v>
      </c>
      <c r="C1373" s="18" t="s">
        <v>139</v>
      </c>
      <c r="D1373" s="40" t="s">
        <v>1176</v>
      </c>
      <c r="E1373" s="20" t="s">
        <v>936</v>
      </c>
      <c r="F1373" s="20">
        <v>5000</v>
      </c>
      <c r="G1373" s="20"/>
      <c r="H1373" s="20">
        <v>2276608.15</v>
      </c>
    </row>
    <row r="1374" spans="1:8" x14ac:dyDescent="0.15">
      <c r="A1374" s="1">
        <f t="shared" si="21"/>
        <v>43191</v>
      </c>
      <c r="B1374" s="26">
        <v>43197</v>
      </c>
      <c r="C1374" s="18" t="s">
        <v>139</v>
      </c>
      <c r="D1374" s="40" t="s">
        <v>1084</v>
      </c>
      <c r="E1374" s="20" t="s">
        <v>1621</v>
      </c>
      <c r="F1374" s="20">
        <v>7500</v>
      </c>
      <c r="G1374" s="20"/>
      <c r="H1374" s="20">
        <v>2269108.15</v>
      </c>
    </row>
    <row r="1375" spans="1:8" x14ac:dyDescent="0.15">
      <c r="A1375" s="1">
        <f t="shared" si="21"/>
        <v>43191</v>
      </c>
      <c r="B1375" s="26">
        <v>43197</v>
      </c>
      <c r="C1375" s="18" t="s">
        <v>139</v>
      </c>
      <c r="D1375" s="40" t="s">
        <v>1578</v>
      </c>
      <c r="E1375" s="20" t="s">
        <v>1622</v>
      </c>
      <c r="F1375" s="20">
        <v>2000</v>
      </c>
      <c r="G1375" s="20"/>
      <c r="H1375" s="20">
        <v>2267108.15</v>
      </c>
    </row>
    <row r="1376" spans="1:8" x14ac:dyDescent="0.15">
      <c r="A1376" s="1">
        <f t="shared" si="21"/>
        <v>43191</v>
      </c>
      <c r="B1376" s="26">
        <v>43199</v>
      </c>
      <c r="C1376" s="18" t="s">
        <v>139</v>
      </c>
      <c r="D1376" s="40" t="s">
        <v>1623</v>
      </c>
      <c r="E1376" s="20" t="s">
        <v>175</v>
      </c>
      <c r="F1376" s="20"/>
      <c r="G1376" s="20">
        <v>15</v>
      </c>
      <c r="H1376" s="20">
        <v>2267123.15</v>
      </c>
    </row>
    <row r="1377" spans="1:8" x14ac:dyDescent="0.15">
      <c r="A1377" s="1">
        <f t="shared" si="21"/>
        <v>43191</v>
      </c>
      <c r="B1377" s="26">
        <v>43202</v>
      </c>
      <c r="C1377" s="18" t="s">
        <v>139</v>
      </c>
      <c r="D1377" s="40" t="s">
        <v>1472</v>
      </c>
      <c r="E1377" s="20" t="s">
        <v>1624</v>
      </c>
      <c r="F1377" s="20">
        <v>50</v>
      </c>
      <c r="G1377" s="20"/>
      <c r="H1377" s="20">
        <v>2267073.15</v>
      </c>
    </row>
    <row r="1378" spans="1:8" x14ac:dyDescent="0.15">
      <c r="A1378" s="1">
        <f t="shared" si="21"/>
        <v>43191</v>
      </c>
      <c r="B1378" s="26">
        <v>43205</v>
      </c>
      <c r="C1378" s="18" t="s">
        <v>139</v>
      </c>
      <c r="D1378" s="40" t="s">
        <v>1625</v>
      </c>
      <c r="E1378" s="20" t="s">
        <v>1626</v>
      </c>
      <c r="F1378" s="20">
        <v>1000</v>
      </c>
      <c r="G1378" s="20"/>
      <c r="H1378" s="20">
        <v>2266073.15</v>
      </c>
    </row>
    <row r="1379" spans="1:8" x14ac:dyDescent="0.15">
      <c r="A1379" s="1">
        <f t="shared" si="21"/>
        <v>43191</v>
      </c>
      <c r="B1379" s="26">
        <v>43205</v>
      </c>
      <c r="C1379" s="18" t="s">
        <v>139</v>
      </c>
      <c r="D1379" s="40" t="s">
        <v>1508</v>
      </c>
      <c r="E1379" s="20" t="s">
        <v>1627</v>
      </c>
      <c r="F1379" s="20">
        <v>417.98</v>
      </c>
      <c r="G1379" s="20"/>
      <c r="H1379" s="20">
        <v>2265655.17</v>
      </c>
    </row>
    <row r="1380" spans="1:8" x14ac:dyDescent="0.15">
      <c r="A1380" s="1">
        <f t="shared" si="21"/>
        <v>43191</v>
      </c>
      <c r="B1380" s="26">
        <v>43207</v>
      </c>
      <c r="C1380" s="18" t="s">
        <v>139</v>
      </c>
      <c r="D1380" s="40" t="s">
        <v>1133</v>
      </c>
      <c r="E1380" s="20" t="s">
        <v>1628</v>
      </c>
      <c r="F1380" s="20">
        <v>2463</v>
      </c>
      <c r="G1380" s="20"/>
      <c r="H1380" s="20">
        <v>2263192.17</v>
      </c>
    </row>
    <row r="1381" spans="1:8" x14ac:dyDescent="0.15">
      <c r="A1381" s="1">
        <f t="shared" si="21"/>
        <v>43191</v>
      </c>
      <c r="B1381" s="26">
        <v>43208</v>
      </c>
      <c r="C1381" s="18" t="s">
        <v>139</v>
      </c>
      <c r="D1381" s="40" t="s">
        <v>1629</v>
      </c>
      <c r="E1381" s="20" t="s">
        <v>175</v>
      </c>
      <c r="F1381" s="20"/>
      <c r="G1381" s="20">
        <v>7.5</v>
      </c>
      <c r="H1381" s="20">
        <v>2263199.67</v>
      </c>
    </row>
    <row r="1382" spans="1:8" x14ac:dyDescent="0.15">
      <c r="A1382" s="1">
        <f t="shared" si="21"/>
        <v>43191</v>
      </c>
      <c r="B1382" s="26">
        <v>43210</v>
      </c>
      <c r="C1382" s="18" t="s">
        <v>139</v>
      </c>
      <c r="D1382" s="40" t="s">
        <v>1126</v>
      </c>
      <c r="E1382" s="20" t="s">
        <v>1630</v>
      </c>
      <c r="F1382" s="20">
        <v>521.54</v>
      </c>
      <c r="G1382" s="20"/>
      <c r="H1382" s="20">
        <v>2262678.13</v>
      </c>
    </row>
    <row r="1383" spans="1:8" x14ac:dyDescent="0.15">
      <c r="A1383" s="1">
        <f t="shared" si="21"/>
        <v>43191</v>
      </c>
      <c r="B1383" s="26">
        <v>43212</v>
      </c>
      <c r="C1383" s="18" t="s">
        <v>139</v>
      </c>
      <c r="D1383" s="40" t="s">
        <v>1378</v>
      </c>
      <c r="E1383" s="20" t="s">
        <v>1631</v>
      </c>
      <c r="F1383" s="20">
        <v>1550</v>
      </c>
      <c r="G1383" s="20"/>
      <c r="H1383" s="20">
        <v>2261128.13</v>
      </c>
    </row>
    <row r="1384" spans="1:8" x14ac:dyDescent="0.15">
      <c r="A1384" s="1">
        <f t="shared" si="21"/>
        <v>43191</v>
      </c>
      <c r="B1384" s="26">
        <v>43216</v>
      </c>
      <c r="C1384" s="18" t="s">
        <v>139</v>
      </c>
      <c r="D1384" s="40" t="s">
        <v>1578</v>
      </c>
      <c r="E1384" s="20" t="s">
        <v>1632</v>
      </c>
      <c r="F1384" s="20">
        <v>1500</v>
      </c>
      <c r="G1384" s="20"/>
      <c r="H1384" s="20">
        <v>2259628.13</v>
      </c>
    </row>
    <row r="1385" spans="1:8" x14ac:dyDescent="0.15">
      <c r="A1385" s="1">
        <f t="shared" si="21"/>
        <v>43191</v>
      </c>
      <c r="B1385" s="26">
        <v>43219</v>
      </c>
      <c r="C1385" s="18" t="s">
        <v>139</v>
      </c>
      <c r="D1385" s="40" t="s">
        <v>1614</v>
      </c>
      <c r="E1385" s="20" t="s">
        <v>1633</v>
      </c>
      <c r="F1385" s="20">
        <v>890</v>
      </c>
      <c r="G1385" s="20"/>
      <c r="H1385" s="20">
        <v>2258738.13</v>
      </c>
    </row>
    <row r="1386" spans="1:8" x14ac:dyDescent="0.15">
      <c r="A1386" s="1">
        <f t="shared" si="21"/>
        <v>43191</v>
      </c>
      <c r="B1386" s="26">
        <v>43220</v>
      </c>
      <c r="C1386" s="18" t="s">
        <v>139</v>
      </c>
      <c r="D1386" s="40" t="s">
        <v>1634</v>
      </c>
      <c r="E1386" s="20" t="s">
        <v>1635</v>
      </c>
      <c r="F1386" s="20"/>
      <c r="G1386" s="20">
        <v>108370</v>
      </c>
      <c r="H1386" s="20">
        <v>2367108.13</v>
      </c>
    </row>
    <row r="1387" spans="1:8" x14ac:dyDescent="0.15">
      <c r="A1387" s="1">
        <f t="shared" si="21"/>
        <v>43221</v>
      </c>
      <c r="B1387" s="26">
        <v>43221</v>
      </c>
      <c r="C1387" s="18" t="s">
        <v>139</v>
      </c>
      <c r="D1387" s="40" t="s">
        <v>1241</v>
      </c>
      <c r="E1387" s="20" t="s">
        <v>1636</v>
      </c>
      <c r="F1387" s="20">
        <v>2999</v>
      </c>
      <c r="G1387" s="20"/>
      <c r="H1387" s="20">
        <v>2364109.13</v>
      </c>
    </row>
    <row r="1388" spans="1:8" x14ac:dyDescent="0.15">
      <c r="A1388" s="1">
        <f t="shared" si="21"/>
        <v>43221</v>
      </c>
      <c r="B1388" s="26">
        <v>43221</v>
      </c>
      <c r="C1388" s="18" t="s">
        <v>139</v>
      </c>
      <c r="D1388" s="40" t="s">
        <v>1637</v>
      </c>
      <c r="E1388" s="20" t="s">
        <v>1638</v>
      </c>
      <c r="F1388" s="20">
        <v>310</v>
      </c>
      <c r="G1388" s="20"/>
      <c r="H1388" s="20">
        <v>2363799.13</v>
      </c>
    </row>
    <row r="1389" spans="1:8" x14ac:dyDescent="0.15">
      <c r="A1389" s="1">
        <f t="shared" si="21"/>
        <v>43221</v>
      </c>
      <c r="B1389" s="26">
        <v>43222</v>
      </c>
      <c r="C1389" s="18" t="s">
        <v>139</v>
      </c>
      <c r="D1389" s="40" t="s">
        <v>1143</v>
      </c>
      <c r="E1389" s="20" t="s">
        <v>1639</v>
      </c>
      <c r="F1389" s="20">
        <v>458</v>
      </c>
      <c r="G1389" s="20"/>
      <c r="H1389" s="20">
        <v>2363341.13</v>
      </c>
    </row>
    <row r="1390" spans="1:8" x14ac:dyDescent="0.15">
      <c r="A1390" s="1">
        <f t="shared" si="21"/>
        <v>43221</v>
      </c>
      <c r="B1390" s="26">
        <v>43222</v>
      </c>
      <c r="C1390" s="18" t="s">
        <v>139</v>
      </c>
      <c r="D1390" s="40" t="s">
        <v>1640</v>
      </c>
      <c r="E1390" s="20" t="s">
        <v>175</v>
      </c>
      <c r="F1390" s="20"/>
      <c r="G1390" s="20">
        <v>11.25</v>
      </c>
      <c r="H1390" s="20">
        <v>2363352.38</v>
      </c>
    </row>
    <row r="1391" spans="1:8" x14ac:dyDescent="0.15">
      <c r="A1391" s="1">
        <f t="shared" si="21"/>
        <v>43221</v>
      </c>
      <c r="B1391" s="26">
        <v>43222</v>
      </c>
      <c r="C1391" s="18" t="s">
        <v>139</v>
      </c>
      <c r="D1391" s="40" t="s">
        <v>1075</v>
      </c>
      <c r="E1391" s="20" t="s">
        <v>175</v>
      </c>
      <c r="F1391" s="20"/>
      <c r="G1391" s="20">
        <v>3</v>
      </c>
      <c r="H1391" s="20">
        <v>2363355.38</v>
      </c>
    </row>
    <row r="1392" spans="1:8" x14ac:dyDescent="0.15">
      <c r="A1392" s="1">
        <f t="shared" si="21"/>
        <v>43221</v>
      </c>
      <c r="B1392" s="26">
        <v>43222</v>
      </c>
      <c r="C1392" s="18" t="s">
        <v>139</v>
      </c>
      <c r="D1392" s="40" t="s">
        <v>1075</v>
      </c>
      <c r="E1392" s="20" t="s">
        <v>175</v>
      </c>
      <c r="F1392" s="20"/>
      <c r="G1392" s="20">
        <v>750</v>
      </c>
      <c r="H1392" s="20">
        <v>2364105.38</v>
      </c>
    </row>
    <row r="1393" spans="1:8" x14ac:dyDescent="0.15">
      <c r="A1393" s="1">
        <f t="shared" si="21"/>
        <v>43221</v>
      </c>
      <c r="B1393" s="26">
        <v>43223</v>
      </c>
      <c r="C1393" s="18" t="s">
        <v>139</v>
      </c>
      <c r="D1393" s="40" t="s">
        <v>1523</v>
      </c>
      <c r="E1393" s="20" t="s">
        <v>1641</v>
      </c>
      <c r="F1393" s="20">
        <v>559</v>
      </c>
      <c r="G1393" s="20"/>
      <c r="H1393" s="20">
        <v>2363546.38</v>
      </c>
    </row>
    <row r="1394" spans="1:8" x14ac:dyDescent="0.15">
      <c r="A1394" s="1">
        <f t="shared" si="21"/>
        <v>43221</v>
      </c>
      <c r="B1394" s="26">
        <v>43223</v>
      </c>
      <c r="C1394" s="18" t="s">
        <v>139</v>
      </c>
      <c r="D1394" s="40" t="s">
        <v>1521</v>
      </c>
      <c r="E1394" s="20" t="s">
        <v>1642</v>
      </c>
      <c r="F1394" s="20">
        <v>1500</v>
      </c>
      <c r="G1394" s="20"/>
      <c r="H1394" s="20">
        <v>2362046.38</v>
      </c>
    </row>
    <row r="1395" spans="1:8" x14ac:dyDescent="0.15">
      <c r="A1395" s="1">
        <f t="shared" si="21"/>
        <v>43221</v>
      </c>
      <c r="B1395" s="26">
        <v>43224</v>
      </c>
      <c r="C1395" s="18" t="s">
        <v>139</v>
      </c>
      <c r="D1395" s="40" t="s">
        <v>1523</v>
      </c>
      <c r="E1395" s="20" t="s">
        <v>1643</v>
      </c>
      <c r="F1395" s="20">
        <v>520</v>
      </c>
      <c r="G1395" s="20"/>
      <c r="H1395" s="20">
        <v>2361526.38</v>
      </c>
    </row>
    <row r="1396" spans="1:8" x14ac:dyDescent="0.15">
      <c r="A1396" s="1">
        <f t="shared" si="21"/>
        <v>43221</v>
      </c>
      <c r="B1396" s="26">
        <v>43224</v>
      </c>
      <c r="C1396" s="18" t="s">
        <v>139</v>
      </c>
      <c r="D1396" s="40" t="s">
        <v>1521</v>
      </c>
      <c r="E1396" s="20" t="s">
        <v>1644</v>
      </c>
      <c r="F1396" s="20">
        <v>300</v>
      </c>
      <c r="G1396" s="20"/>
      <c r="H1396" s="20">
        <v>2361226.38</v>
      </c>
    </row>
    <row r="1397" spans="1:8" x14ac:dyDescent="0.15">
      <c r="A1397" s="1">
        <f t="shared" si="21"/>
        <v>43221</v>
      </c>
      <c r="B1397" s="26">
        <v>43225</v>
      </c>
      <c r="C1397" s="18" t="s">
        <v>139</v>
      </c>
      <c r="D1397" s="40" t="s">
        <v>1523</v>
      </c>
      <c r="E1397" s="20" t="s">
        <v>1645</v>
      </c>
      <c r="F1397" s="20">
        <v>571</v>
      </c>
      <c r="G1397" s="20"/>
      <c r="H1397" s="20">
        <v>2360655.38</v>
      </c>
    </row>
    <row r="1398" spans="1:8" x14ac:dyDescent="0.15">
      <c r="A1398" s="1">
        <f t="shared" si="21"/>
        <v>43221</v>
      </c>
      <c r="B1398" s="26">
        <v>43225</v>
      </c>
      <c r="C1398" s="18" t="s">
        <v>139</v>
      </c>
      <c r="D1398" s="40" t="s">
        <v>1156</v>
      </c>
      <c r="E1398" s="20" t="s">
        <v>1646</v>
      </c>
      <c r="F1398" s="20">
        <v>5000</v>
      </c>
      <c r="G1398" s="20"/>
      <c r="H1398" s="20">
        <v>2355655.38</v>
      </c>
    </row>
    <row r="1399" spans="1:8" x14ac:dyDescent="0.15">
      <c r="A1399" s="1">
        <f t="shared" si="21"/>
        <v>43221</v>
      </c>
      <c r="B1399" s="26">
        <v>43225</v>
      </c>
      <c r="C1399" s="18" t="s">
        <v>139</v>
      </c>
      <c r="D1399" s="40" t="s">
        <v>1523</v>
      </c>
      <c r="E1399" s="20" t="s">
        <v>1647</v>
      </c>
      <c r="F1399" s="20">
        <v>438</v>
      </c>
      <c r="G1399" s="20"/>
      <c r="H1399" s="20">
        <v>2355217.38</v>
      </c>
    </row>
    <row r="1400" spans="1:8" x14ac:dyDescent="0.15">
      <c r="A1400" s="1">
        <f t="shared" si="21"/>
        <v>43221</v>
      </c>
      <c r="B1400" s="26">
        <v>43227</v>
      </c>
      <c r="C1400" s="18" t="s">
        <v>139</v>
      </c>
      <c r="D1400" s="40" t="s">
        <v>1557</v>
      </c>
      <c r="E1400" s="20" t="s">
        <v>1648</v>
      </c>
      <c r="F1400" s="20">
        <v>7500</v>
      </c>
      <c r="G1400" s="20"/>
      <c r="H1400" s="20">
        <v>2347717.38</v>
      </c>
    </row>
    <row r="1401" spans="1:8" x14ac:dyDescent="0.15">
      <c r="A1401" s="1">
        <f t="shared" si="21"/>
        <v>43221</v>
      </c>
      <c r="B1401" s="26">
        <v>43233</v>
      </c>
      <c r="C1401" s="18" t="s">
        <v>139</v>
      </c>
      <c r="D1401" s="40" t="s">
        <v>1133</v>
      </c>
      <c r="E1401" s="20" t="s">
        <v>1649</v>
      </c>
      <c r="F1401" s="20">
        <v>4235</v>
      </c>
      <c r="G1401" s="20"/>
      <c r="H1401" s="20">
        <v>2343482.38</v>
      </c>
    </row>
    <row r="1402" spans="1:8" x14ac:dyDescent="0.15">
      <c r="A1402" s="1">
        <f t="shared" si="21"/>
        <v>43221</v>
      </c>
      <c r="B1402" s="26">
        <v>43240</v>
      </c>
      <c r="C1402" s="18" t="s">
        <v>139</v>
      </c>
      <c r="D1402" s="40" t="s">
        <v>1650</v>
      </c>
      <c r="E1402" s="20" t="s">
        <v>1651</v>
      </c>
      <c r="F1402" s="20">
        <v>4000</v>
      </c>
      <c r="G1402" s="20"/>
      <c r="H1402" s="20">
        <v>2339482.38</v>
      </c>
    </row>
    <row r="1403" spans="1:8" x14ac:dyDescent="0.15">
      <c r="A1403" s="1">
        <f t="shared" si="21"/>
        <v>43221</v>
      </c>
      <c r="B1403" s="26">
        <v>43242</v>
      </c>
      <c r="C1403" s="18" t="s">
        <v>139</v>
      </c>
      <c r="D1403" s="40" t="s">
        <v>1578</v>
      </c>
      <c r="E1403" s="20" t="s">
        <v>1652</v>
      </c>
      <c r="F1403" s="20">
        <v>1500</v>
      </c>
      <c r="G1403" s="20"/>
      <c r="H1403" s="20">
        <v>2337982.38</v>
      </c>
    </row>
    <row r="1404" spans="1:8" x14ac:dyDescent="0.15">
      <c r="A1404" s="1">
        <f t="shared" si="21"/>
        <v>43221</v>
      </c>
      <c r="B1404" s="26">
        <v>43242</v>
      </c>
      <c r="C1404" s="18" t="s">
        <v>139</v>
      </c>
      <c r="D1404" s="40" t="s">
        <v>1578</v>
      </c>
      <c r="E1404" s="20" t="s">
        <v>1652</v>
      </c>
      <c r="F1404" s="20">
        <v>-1500</v>
      </c>
      <c r="G1404" s="20"/>
      <c r="H1404" s="20">
        <v>2339482.38</v>
      </c>
    </row>
    <row r="1405" spans="1:8" x14ac:dyDescent="0.15">
      <c r="A1405" s="1">
        <f t="shared" si="21"/>
        <v>43221</v>
      </c>
      <c r="B1405" s="26">
        <v>43242</v>
      </c>
      <c r="C1405" s="18" t="s">
        <v>139</v>
      </c>
      <c r="D1405" s="40" t="s">
        <v>1578</v>
      </c>
      <c r="E1405" s="20" t="s">
        <v>1653</v>
      </c>
      <c r="F1405" s="20">
        <v>1500</v>
      </c>
      <c r="G1405" s="20"/>
      <c r="H1405" s="20">
        <v>2337982.38</v>
      </c>
    </row>
    <row r="1406" spans="1:8" x14ac:dyDescent="0.15">
      <c r="A1406" s="1">
        <f t="shared" si="21"/>
        <v>43221</v>
      </c>
      <c r="B1406" s="26">
        <v>43245</v>
      </c>
      <c r="C1406" s="18" t="s">
        <v>139</v>
      </c>
      <c r="D1406" s="40" t="s">
        <v>1654</v>
      </c>
      <c r="E1406" s="20" t="s">
        <v>175</v>
      </c>
      <c r="F1406" s="20"/>
      <c r="G1406" s="20">
        <v>11.25</v>
      </c>
      <c r="H1406" s="20">
        <v>2337993.63</v>
      </c>
    </row>
    <row r="1407" spans="1:8" x14ac:dyDescent="0.15">
      <c r="A1407" s="1">
        <f t="shared" si="21"/>
        <v>43221</v>
      </c>
      <c r="B1407" s="26">
        <v>43251</v>
      </c>
      <c r="C1407" s="18" t="s">
        <v>139</v>
      </c>
      <c r="D1407" s="40" t="s">
        <v>1655</v>
      </c>
      <c r="E1407" s="20" t="s">
        <v>1656</v>
      </c>
      <c r="F1407" s="20"/>
      <c r="G1407" s="20">
        <v>119778</v>
      </c>
      <c r="H1407" s="20">
        <v>2457771.63</v>
      </c>
    </row>
    <row r="1408" spans="1:8" x14ac:dyDescent="0.15">
      <c r="A1408" s="1">
        <f t="shared" si="21"/>
        <v>43252</v>
      </c>
      <c r="B1408" s="26">
        <v>43254</v>
      </c>
      <c r="C1408" s="18" t="s">
        <v>139</v>
      </c>
      <c r="D1408" s="40" t="s">
        <v>1650</v>
      </c>
      <c r="E1408" s="20" t="s">
        <v>1657</v>
      </c>
      <c r="F1408" s="20">
        <v>7000</v>
      </c>
      <c r="G1408" s="20"/>
      <c r="H1408" s="20">
        <v>2450771.63</v>
      </c>
    </row>
    <row r="1409" spans="1:8" x14ac:dyDescent="0.15">
      <c r="A1409" s="1">
        <f t="shared" si="21"/>
        <v>43252</v>
      </c>
      <c r="B1409" s="26">
        <v>43258</v>
      </c>
      <c r="C1409" s="18" t="s">
        <v>139</v>
      </c>
      <c r="D1409" s="40" t="s">
        <v>1557</v>
      </c>
      <c r="E1409" s="20" t="s">
        <v>1658</v>
      </c>
      <c r="F1409" s="20">
        <v>7500</v>
      </c>
      <c r="G1409" s="20"/>
      <c r="H1409" s="20">
        <v>2443271.63</v>
      </c>
    </row>
    <row r="1410" spans="1:8" x14ac:dyDescent="0.15">
      <c r="A1410" s="1">
        <f t="shared" ref="A1410:A1473" si="22">DATE(YEAR(B1410),MONTH(B1410),1)</f>
        <v>43252</v>
      </c>
      <c r="B1410" s="26">
        <v>43259</v>
      </c>
      <c r="C1410" s="18" t="s">
        <v>139</v>
      </c>
      <c r="D1410" s="40" t="s">
        <v>1472</v>
      </c>
      <c r="E1410" s="20" t="s">
        <v>1659</v>
      </c>
      <c r="F1410" s="20">
        <v>50</v>
      </c>
      <c r="G1410" s="20"/>
      <c r="H1410" s="20">
        <v>2443221.63</v>
      </c>
    </row>
    <row r="1411" spans="1:8" x14ac:dyDescent="0.15">
      <c r="A1411" s="1">
        <f t="shared" si="22"/>
        <v>43252</v>
      </c>
      <c r="B1411" s="26">
        <v>43261</v>
      </c>
      <c r="C1411" s="18" t="s">
        <v>139</v>
      </c>
      <c r="D1411" s="40" t="s">
        <v>1133</v>
      </c>
      <c r="E1411" s="20" t="s">
        <v>1660</v>
      </c>
      <c r="F1411" s="20">
        <v>3350</v>
      </c>
      <c r="G1411" s="20"/>
      <c r="H1411" s="20">
        <v>2439871.63</v>
      </c>
    </row>
    <row r="1412" spans="1:8" x14ac:dyDescent="0.15">
      <c r="A1412" s="1">
        <f t="shared" si="22"/>
        <v>43252</v>
      </c>
      <c r="B1412" s="26">
        <v>43261</v>
      </c>
      <c r="C1412" s="18" t="s">
        <v>139</v>
      </c>
      <c r="D1412" s="40" t="s">
        <v>1167</v>
      </c>
      <c r="E1412" s="20" t="s">
        <v>1661</v>
      </c>
      <c r="F1412" s="20">
        <v>389</v>
      </c>
      <c r="G1412" s="20"/>
      <c r="H1412" s="20">
        <v>2439482.63</v>
      </c>
    </row>
    <row r="1413" spans="1:8" x14ac:dyDescent="0.15">
      <c r="A1413" s="1">
        <f t="shared" si="22"/>
        <v>43252</v>
      </c>
      <c r="B1413" s="26">
        <v>43263</v>
      </c>
      <c r="C1413" s="18" t="s">
        <v>139</v>
      </c>
      <c r="D1413" s="40" t="s">
        <v>1342</v>
      </c>
      <c r="E1413" s="20" t="s">
        <v>1662</v>
      </c>
      <c r="F1413" s="20">
        <v>386</v>
      </c>
      <c r="G1413" s="20"/>
      <c r="H1413" s="20">
        <v>2439096.63</v>
      </c>
    </row>
    <row r="1414" spans="1:8" x14ac:dyDescent="0.15">
      <c r="A1414" s="1">
        <f t="shared" si="22"/>
        <v>43252</v>
      </c>
      <c r="B1414" s="26">
        <v>43263</v>
      </c>
      <c r="C1414" s="18" t="s">
        <v>139</v>
      </c>
      <c r="D1414" s="40" t="s">
        <v>1663</v>
      </c>
      <c r="E1414" s="20" t="s">
        <v>1664</v>
      </c>
      <c r="F1414" s="20">
        <v>179</v>
      </c>
      <c r="G1414" s="20"/>
      <c r="H1414" s="20">
        <v>2438917.63</v>
      </c>
    </row>
    <row r="1415" spans="1:8" x14ac:dyDescent="0.15">
      <c r="A1415" s="1">
        <f t="shared" si="22"/>
        <v>43252</v>
      </c>
      <c r="B1415" s="26">
        <v>43264</v>
      </c>
      <c r="C1415" s="18" t="s">
        <v>139</v>
      </c>
      <c r="D1415" s="40" t="s">
        <v>1578</v>
      </c>
      <c r="E1415" s="20" t="s">
        <v>1665</v>
      </c>
      <c r="F1415" s="20">
        <v>1500</v>
      </c>
      <c r="G1415" s="20"/>
      <c r="H1415" s="20">
        <v>2437417.63</v>
      </c>
    </row>
    <row r="1416" spans="1:8" x14ac:dyDescent="0.15">
      <c r="A1416" s="1">
        <f t="shared" si="22"/>
        <v>43252</v>
      </c>
      <c r="B1416" s="26">
        <v>43266</v>
      </c>
      <c r="C1416" s="18" t="s">
        <v>139</v>
      </c>
      <c r="D1416" s="40" t="s">
        <v>1666</v>
      </c>
      <c r="E1416" s="20" t="s">
        <v>175</v>
      </c>
      <c r="F1416" s="20"/>
      <c r="G1416" s="20">
        <v>11.25</v>
      </c>
      <c r="H1416" s="20">
        <v>2437428.88</v>
      </c>
    </row>
    <row r="1417" spans="1:8" x14ac:dyDescent="0.15">
      <c r="A1417" s="1">
        <f t="shared" si="22"/>
        <v>43252</v>
      </c>
      <c r="B1417" s="26">
        <v>43266</v>
      </c>
      <c r="C1417" s="18" t="s">
        <v>139</v>
      </c>
      <c r="D1417" s="40" t="s">
        <v>1101</v>
      </c>
      <c r="E1417" s="20" t="s">
        <v>1486</v>
      </c>
      <c r="F1417" s="20"/>
      <c r="G1417" s="20">
        <v>26670.400000000001</v>
      </c>
      <c r="H1417" s="20">
        <v>2464099.2799999998</v>
      </c>
    </row>
    <row r="1418" spans="1:8" x14ac:dyDescent="0.15">
      <c r="A1418" s="1">
        <f t="shared" si="22"/>
        <v>43252</v>
      </c>
      <c r="B1418" s="26">
        <v>43269</v>
      </c>
      <c r="C1418" s="18" t="s">
        <v>139</v>
      </c>
      <c r="D1418" s="40" t="s">
        <v>1126</v>
      </c>
      <c r="E1418" s="20" t="s">
        <v>1667</v>
      </c>
      <c r="F1418" s="20">
        <v>1187.53</v>
      </c>
      <c r="G1418" s="20"/>
      <c r="H1418" s="20">
        <v>2462911.75</v>
      </c>
    </row>
    <row r="1419" spans="1:8" x14ac:dyDescent="0.15">
      <c r="A1419" s="1">
        <f t="shared" si="22"/>
        <v>43252</v>
      </c>
      <c r="B1419" s="26">
        <v>43269</v>
      </c>
      <c r="C1419" s="18" t="s">
        <v>139</v>
      </c>
      <c r="D1419" s="40" t="s">
        <v>1668</v>
      </c>
      <c r="E1419" s="20" t="s">
        <v>1669</v>
      </c>
      <c r="F1419" s="20">
        <v>1500</v>
      </c>
      <c r="G1419" s="20"/>
      <c r="H1419" s="20">
        <v>2461411.75</v>
      </c>
    </row>
    <row r="1420" spans="1:8" x14ac:dyDescent="0.15">
      <c r="A1420" s="1">
        <f t="shared" si="22"/>
        <v>43252</v>
      </c>
      <c r="B1420" s="26">
        <v>43273</v>
      </c>
      <c r="C1420" s="18" t="s">
        <v>139</v>
      </c>
      <c r="D1420" s="40" t="s">
        <v>1472</v>
      </c>
      <c r="E1420" s="20" t="s">
        <v>1670</v>
      </c>
      <c r="F1420" s="20">
        <v>399</v>
      </c>
      <c r="G1420" s="20"/>
      <c r="H1420" s="20">
        <v>2461012.75</v>
      </c>
    </row>
    <row r="1421" spans="1:8" x14ac:dyDescent="0.15">
      <c r="A1421" s="1">
        <f t="shared" si="22"/>
        <v>43252</v>
      </c>
      <c r="B1421" s="26">
        <v>43273</v>
      </c>
      <c r="C1421" s="18" t="s">
        <v>139</v>
      </c>
      <c r="D1421" s="40" t="s">
        <v>1671</v>
      </c>
      <c r="E1421" s="20" t="s">
        <v>1672</v>
      </c>
      <c r="F1421" s="20">
        <v>2500</v>
      </c>
      <c r="G1421" s="20"/>
      <c r="H1421" s="20">
        <v>2458512.75</v>
      </c>
    </row>
    <row r="1422" spans="1:8" x14ac:dyDescent="0.15">
      <c r="A1422" s="1">
        <f t="shared" si="22"/>
        <v>43252</v>
      </c>
      <c r="B1422" s="26">
        <v>43274</v>
      </c>
      <c r="C1422" s="18" t="s">
        <v>139</v>
      </c>
      <c r="D1422" s="40" t="s">
        <v>1668</v>
      </c>
      <c r="E1422" s="20" t="s">
        <v>1673</v>
      </c>
      <c r="F1422" s="20">
        <v>64679.68</v>
      </c>
      <c r="G1422" s="20"/>
      <c r="H1422" s="20">
        <v>2393833.0699999998</v>
      </c>
    </row>
    <row r="1423" spans="1:8" x14ac:dyDescent="0.15">
      <c r="A1423" s="1">
        <f t="shared" si="22"/>
        <v>43252</v>
      </c>
      <c r="B1423" s="26">
        <v>43276</v>
      </c>
      <c r="C1423" s="18" t="s">
        <v>139</v>
      </c>
      <c r="D1423" s="40" t="s">
        <v>1674</v>
      </c>
      <c r="E1423" s="20" t="s">
        <v>1675</v>
      </c>
      <c r="F1423" s="20">
        <v>4610</v>
      </c>
      <c r="G1423" s="20"/>
      <c r="H1423" s="20">
        <v>2389223.0699999998</v>
      </c>
    </row>
    <row r="1424" spans="1:8" x14ac:dyDescent="0.15">
      <c r="A1424" s="1">
        <f t="shared" si="22"/>
        <v>43252</v>
      </c>
      <c r="B1424" s="26">
        <v>43279</v>
      </c>
      <c r="C1424" s="18" t="s">
        <v>139</v>
      </c>
      <c r="D1424" s="40" t="s">
        <v>1241</v>
      </c>
      <c r="E1424" s="20" t="s">
        <v>1676</v>
      </c>
      <c r="F1424" s="20">
        <v>1638</v>
      </c>
      <c r="G1424" s="20"/>
      <c r="H1424" s="20">
        <v>2387585.0699999998</v>
      </c>
    </row>
    <row r="1425" spans="1:8" x14ac:dyDescent="0.15">
      <c r="A1425" s="1">
        <f t="shared" si="22"/>
        <v>43252</v>
      </c>
      <c r="B1425" s="26">
        <v>43281</v>
      </c>
      <c r="C1425" s="18" t="s">
        <v>139</v>
      </c>
      <c r="D1425" s="40" t="s">
        <v>1677</v>
      </c>
      <c r="E1425" s="20" t="s">
        <v>1678</v>
      </c>
      <c r="F1425" s="20"/>
      <c r="G1425" s="20">
        <v>141200</v>
      </c>
      <c r="H1425" s="20">
        <v>2528785.0699999998</v>
      </c>
    </row>
    <row r="1426" spans="1:8" x14ac:dyDescent="0.15">
      <c r="A1426" s="1">
        <f t="shared" si="22"/>
        <v>43282</v>
      </c>
      <c r="B1426" s="26">
        <v>43282</v>
      </c>
      <c r="C1426" s="18" t="s">
        <v>139</v>
      </c>
      <c r="D1426" s="40" t="s">
        <v>566</v>
      </c>
      <c r="E1426" s="20" t="s">
        <v>175</v>
      </c>
      <c r="F1426" s="20"/>
      <c r="G1426" s="20">
        <v>20533</v>
      </c>
      <c r="H1426" s="20">
        <v>2549318.0699999998</v>
      </c>
    </row>
    <row r="1427" spans="1:8" x14ac:dyDescent="0.15">
      <c r="A1427" s="1">
        <f t="shared" si="22"/>
        <v>43282</v>
      </c>
      <c r="B1427" s="26">
        <v>43283</v>
      </c>
      <c r="C1427" s="18" t="s">
        <v>139</v>
      </c>
      <c r="D1427" s="40" t="s">
        <v>1101</v>
      </c>
      <c r="E1427" s="20" t="s">
        <v>1679</v>
      </c>
      <c r="F1427" s="20"/>
      <c r="G1427" s="20">
        <v>15165</v>
      </c>
      <c r="H1427" s="20">
        <v>2564483.0699999998</v>
      </c>
    </row>
    <row r="1428" spans="1:8" x14ac:dyDescent="0.15">
      <c r="A1428" s="1">
        <f t="shared" si="22"/>
        <v>43282</v>
      </c>
      <c r="B1428" s="26">
        <v>43285</v>
      </c>
      <c r="C1428" s="18" t="s">
        <v>139</v>
      </c>
      <c r="D1428" s="40" t="s">
        <v>1680</v>
      </c>
      <c r="E1428" s="20" t="s">
        <v>1681</v>
      </c>
      <c r="F1428" s="20">
        <v>3400</v>
      </c>
      <c r="G1428" s="20"/>
      <c r="H1428" s="20">
        <v>2561083.0699999998</v>
      </c>
    </row>
    <row r="1429" spans="1:8" x14ac:dyDescent="0.15">
      <c r="A1429" s="1">
        <f t="shared" si="22"/>
        <v>43282</v>
      </c>
      <c r="B1429" s="26">
        <v>43285</v>
      </c>
      <c r="C1429" s="18" t="s">
        <v>139</v>
      </c>
      <c r="D1429" s="40" t="s">
        <v>1084</v>
      </c>
      <c r="E1429" s="20" t="s">
        <v>1682</v>
      </c>
      <c r="F1429" s="20">
        <v>7500</v>
      </c>
      <c r="G1429" s="20"/>
      <c r="H1429" s="20">
        <v>2553583.0699999998</v>
      </c>
    </row>
    <row r="1430" spans="1:8" x14ac:dyDescent="0.15">
      <c r="A1430" s="1">
        <f t="shared" si="22"/>
        <v>43282</v>
      </c>
      <c r="B1430" s="26">
        <v>43285</v>
      </c>
      <c r="C1430" s="18" t="s">
        <v>139</v>
      </c>
      <c r="D1430" s="40" t="s">
        <v>1683</v>
      </c>
      <c r="E1430" s="20" t="s">
        <v>1684</v>
      </c>
      <c r="F1430" s="20">
        <v>1500</v>
      </c>
      <c r="G1430" s="20"/>
      <c r="H1430" s="20">
        <v>2552083.0699999998</v>
      </c>
    </row>
    <row r="1431" spans="1:8" x14ac:dyDescent="0.15">
      <c r="A1431" s="1">
        <f t="shared" si="22"/>
        <v>43282</v>
      </c>
      <c r="B1431" s="26">
        <v>43288</v>
      </c>
      <c r="C1431" s="18" t="s">
        <v>139</v>
      </c>
      <c r="D1431" s="40" t="s">
        <v>1685</v>
      </c>
      <c r="E1431" s="20" t="s">
        <v>175</v>
      </c>
      <c r="F1431" s="20"/>
      <c r="G1431" s="20">
        <v>11.25</v>
      </c>
      <c r="H1431" s="20">
        <v>2552094.3199999998</v>
      </c>
    </row>
    <row r="1432" spans="1:8" x14ac:dyDescent="0.15">
      <c r="A1432" s="1">
        <f t="shared" si="22"/>
        <v>43282</v>
      </c>
      <c r="B1432" s="26">
        <v>43293</v>
      </c>
      <c r="C1432" s="18" t="s">
        <v>139</v>
      </c>
      <c r="D1432" s="40" t="s">
        <v>1686</v>
      </c>
      <c r="E1432" s="20" t="s">
        <v>1687</v>
      </c>
      <c r="F1432" s="20">
        <v>300</v>
      </c>
      <c r="G1432" s="20"/>
      <c r="H1432" s="20">
        <v>2551794.3199999998</v>
      </c>
    </row>
    <row r="1433" spans="1:8" x14ac:dyDescent="0.15">
      <c r="A1433" s="1">
        <f t="shared" si="22"/>
        <v>43282</v>
      </c>
      <c r="B1433" s="26">
        <v>43294</v>
      </c>
      <c r="C1433" s="18" t="s">
        <v>139</v>
      </c>
      <c r="D1433" s="40" t="s">
        <v>1688</v>
      </c>
      <c r="E1433" s="20" t="s">
        <v>1689</v>
      </c>
      <c r="F1433" s="20">
        <v>700</v>
      </c>
      <c r="G1433" s="20"/>
      <c r="H1433" s="20">
        <v>2551094.3199999998</v>
      </c>
    </row>
    <row r="1434" spans="1:8" x14ac:dyDescent="0.15">
      <c r="A1434" s="1">
        <f t="shared" si="22"/>
        <v>43282</v>
      </c>
      <c r="B1434" s="26">
        <v>43299</v>
      </c>
      <c r="C1434" s="18" t="s">
        <v>139</v>
      </c>
      <c r="D1434" s="40" t="s">
        <v>1126</v>
      </c>
      <c r="E1434" s="20" t="s">
        <v>1690</v>
      </c>
      <c r="F1434" s="20">
        <v>189.91</v>
      </c>
      <c r="G1434" s="20"/>
      <c r="H1434" s="20">
        <v>2550904.41</v>
      </c>
    </row>
    <row r="1435" spans="1:8" x14ac:dyDescent="0.15">
      <c r="A1435" s="1">
        <f t="shared" si="22"/>
        <v>43282</v>
      </c>
      <c r="B1435" s="26">
        <v>43301</v>
      </c>
      <c r="C1435" s="18" t="s">
        <v>139</v>
      </c>
      <c r="D1435" s="40" t="s">
        <v>1691</v>
      </c>
      <c r="E1435" s="20" t="s">
        <v>175</v>
      </c>
      <c r="F1435" s="20"/>
      <c r="G1435" s="20">
        <v>5.25</v>
      </c>
      <c r="H1435" s="20">
        <v>2550909.66</v>
      </c>
    </row>
    <row r="1436" spans="1:8" x14ac:dyDescent="0.15">
      <c r="A1436" s="1">
        <f t="shared" si="22"/>
        <v>43282</v>
      </c>
      <c r="B1436" s="26">
        <v>43302</v>
      </c>
      <c r="C1436" s="18" t="s">
        <v>139</v>
      </c>
      <c r="D1436" s="40" t="s">
        <v>1578</v>
      </c>
      <c r="E1436" s="20" t="s">
        <v>1513</v>
      </c>
      <c r="F1436" s="20">
        <v>1300</v>
      </c>
      <c r="G1436" s="20"/>
      <c r="H1436" s="20">
        <v>2549609.66</v>
      </c>
    </row>
    <row r="1437" spans="1:8" x14ac:dyDescent="0.15">
      <c r="A1437" s="1">
        <f t="shared" si="22"/>
        <v>43282</v>
      </c>
      <c r="B1437" s="26">
        <v>43303</v>
      </c>
      <c r="C1437" s="18" t="s">
        <v>139</v>
      </c>
      <c r="D1437" s="40" t="s">
        <v>1692</v>
      </c>
      <c r="E1437" s="20" t="s">
        <v>1693</v>
      </c>
      <c r="F1437" s="20">
        <v>149</v>
      </c>
      <c r="G1437" s="20"/>
      <c r="H1437" s="20">
        <v>2549460.66</v>
      </c>
    </row>
    <row r="1438" spans="1:8" x14ac:dyDescent="0.15">
      <c r="A1438" s="1">
        <f t="shared" si="22"/>
        <v>43282</v>
      </c>
      <c r="B1438" s="26">
        <v>43304</v>
      </c>
      <c r="C1438" s="18" t="s">
        <v>139</v>
      </c>
      <c r="D1438" s="40" t="s">
        <v>1694</v>
      </c>
      <c r="E1438" s="20" t="s">
        <v>1695</v>
      </c>
      <c r="F1438" s="20">
        <v>688</v>
      </c>
      <c r="G1438" s="20"/>
      <c r="H1438" s="20">
        <v>2548772.66</v>
      </c>
    </row>
    <row r="1439" spans="1:8" x14ac:dyDescent="0.15">
      <c r="A1439" s="1">
        <f t="shared" si="22"/>
        <v>43282</v>
      </c>
      <c r="B1439" s="26">
        <v>43305</v>
      </c>
      <c r="C1439" s="18" t="s">
        <v>139</v>
      </c>
      <c r="D1439" s="40" t="s">
        <v>1472</v>
      </c>
      <c r="E1439" s="20" t="s">
        <v>1696</v>
      </c>
      <c r="F1439" s="20">
        <v>120</v>
      </c>
      <c r="G1439" s="20"/>
      <c r="H1439" s="20">
        <v>2548652.66</v>
      </c>
    </row>
    <row r="1440" spans="1:8" x14ac:dyDescent="0.15">
      <c r="A1440" s="1">
        <f t="shared" si="22"/>
        <v>43282</v>
      </c>
      <c r="B1440" s="26">
        <v>43305</v>
      </c>
      <c r="C1440" s="18" t="s">
        <v>139</v>
      </c>
      <c r="D1440" s="40" t="s">
        <v>1697</v>
      </c>
      <c r="E1440" s="20" t="s">
        <v>175</v>
      </c>
      <c r="F1440" s="20"/>
      <c r="G1440" s="20">
        <v>9.75</v>
      </c>
      <c r="H1440" s="20">
        <v>2548662.41</v>
      </c>
    </row>
    <row r="1441" spans="1:8" x14ac:dyDescent="0.15">
      <c r="A1441" s="1">
        <f t="shared" si="22"/>
        <v>43282</v>
      </c>
      <c r="B1441" s="26">
        <v>43306</v>
      </c>
      <c r="C1441" s="18" t="s">
        <v>139</v>
      </c>
      <c r="D1441" s="40" t="s">
        <v>1135</v>
      </c>
      <c r="E1441" s="20" t="s">
        <v>1698</v>
      </c>
      <c r="F1441" s="20">
        <v>12000</v>
      </c>
      <c r="G1441" s="20"/>
      <c r="H1441" s="20">
        <v>2536662.41</v>
      </c>
    </row>
    <row r="1442" spans="1:8" x14ac:dyDescent="0.15">
      <c r="A1442" s="1">
        <f t="shared" si="22"/>
        <v>43282</v>
      </c>
      <c r="B1442" s="26">
        <v>43309</v>
      </c>
      <c r="C1442" s="18" t="s">
        <v>139</v>
      </c>
      <c r="D1442" s="40" t="s">
        <v>1143</v>
      </c>
      <c r="E1442" s="20" t="s">
        <v>1699</v>
      </c>
      <c r="F1442" s="20">
        <v>458</v>
      </c>
      <c r="G1442" s="20"/>
      <c r="H1442" s="20">
        <v>2536204.41</v>
      </c>
    </row>
    <row r="1443" spans="1:8" x14ac:dyDescent="0.15">
      <c r="A1443" s="1">
        <f t="shared" si="22"/>
        <v>43282</v>
      </c>
      <c r="B1443" s="26">
        <v>43312</v>
      </c>
      <c r="C1443" s="18" t="s">
        <v>139</v>
      </c>
      <c r="D1443" s="40" t="s">
        <v>1700</v>
      </c>
      <c r="E1443" s="20" t="s">
        <v>1701</v>
      </c>
      <c r="F1443" s="20"/>
      <c r="G1443" s="20">
        <v>94475</v>
      </c>
      <c r="H1443" s="20">
        <v>2630679.41</v>
      </c>
    </row>
    <row r="1444" spans="1:8" x14ac:dyDescent="0.15">
      <c r="A1444" s="1">
        <f t="shared" si="22"/>
        <v>43313</v>
      </c>
      <c r="B1444" s="26">
        <v>43316</v>
      </c>
      <c r="C1444" s="18" t="s">
        <v>139</v>
      </c>
      <c r="D1444" s="40" t="s">
        <v>1557</v>
      </c>
      <c r="E1444" s="20" t="s">
        <v>1702</v>
      </c>
      <c r="F1444" s="20">
        <v>7500</v>
      </c>
      <c r="G1444" s="20"/>
      <c r="H1444" s="20">
        <v>2623179.41</v>
      </c>
    </row>
    <row r="1445" spans="1:8" x14ac:dyDescent="0.15">
      <c r="A1445" s="1">
        <f t="shared" si="22"/>
        <v>43313</v>
      </c>
      <c r="B1445" s="26">
        <v>43317</v>
      </c>
      <c r="C1445" s="18" t="s">
        <v>139</v>
      </c>
      <c r="D1445" s="40" t="s">
        <v>1135</v>
      </c>
      <c r="E1445" s="20" t="s">
        <v>1703</v>
      </c>
      <c r="F1445" s="20">
        <v>10000</v>
      </c>
      <c r="G1445" s="20"/>
      <c r="H1445" s="20">
        <v>2613179.41</v>
      </c>
    </row>
    <row r="1446" spans="1:8" x14ac:dyDescent="0.15">
      <c r="A1446" s="1">
        <f t="shared" si="22"/>
        <v>43313</v>
      </c>
      <c r="B1446" s="26">
        <v>43317</v>
      </c>
      <c r="C1446" s="18" t="s">
        <v>139</v>
      </c>
      <c r="D1446" s="40" t="s">
        <v>1133</v>
      </c>
      <c r="E1446" s="20" t="s">
        <v>1704</v>
      </c>
      <c r="F1446" s="20">
        <v>4100</v>
      </c>
      <c r="G1446" s="20"/>
      <c r="H1446" s="20">
        <v>2609079.41</v>
      </c>
    </row>
    <row r="1447" spans="1:8" x14ac:dyDescent="0.15">
      <c r="A1447" s="1">
        <f t="shared" si="22"/>
        <v>43313</v>
      </c>
      <c r="B1447" s="26">
        <v>43322</v>
      </c>
      <c r="C1447" s="18" t="s">
        <v>139</v>
      </c>
      <c r="D1447" s="40" t="s">
        <v>1594</v>
      </c>
      <c r="E1447" s="20" t="s">
        <v>1705</v>
      </c>
      <c r="F1447" s="20">
        <v>2000</v>
      </c>
      <c r="G1447" s="20"/>
      <c r="H1447" s="20">
        <v>2607079.41</v>
      </c>
    </row>
    <row r="1448" spans="1:8" x14ac:dyDescent="0.15">
      <c r="A1448" s="1">
        <f t="shared" si="22"/>
        <v>43313</v>
      </c>
      <c r="B1448" s="26">
        <v>43325</v>
      </c>
      <c r="C1448" s="18" t="s">
        <v>139</v>
      </c>
      <c r="D1448" s="40" t="s">
        <v>1706</v>
      </c>
      <c r="E1448" s="20" t="s">
        <v>175</v>
      </c>
      <c r="F1448" s="20"/>
      <c r="G1448" s="20">
        <v>15</v>
      </c>
      <c r="H1448" s="20">
        <v>2607094.41</v>
      </c>
    </row>
    <row r="1449" spans="1:8" x14ac:dyDescent="0.15">
      <c r="A1449" s="1">
        <f t="shared" si="22"/>
        <v>43313</v>
      </c>
      <c r="B1449" s="26">
        <v>43331</v>
      </c>
      <c r="C1449" s="18" t="s">
        <v>139</v>
      </c>
      <c r="D1449" s="40" t="s">
        <v>1707</v>
      </c>
      <c r="E1449" s="20" t="s">
        <v>1708</v>
      </c>
      <c r="F1449" s="20">
        <v>462</v>
      </c>
      <c r="G1449" s="20"/>
      <c r="H1449" s="20">
        <v>2606632.41</v>
      </c>
    </row>
    <row r="1450" spans="1:8" x14ac:dyDescent="0.15">
      <c r="A1450" s="1">
        <f t="shared" si="22"/>
        <v>43313</v>
      </c>
      <c r="B1450" s="26">
        <v>43332</v>
      </c>
      <c r="C1450" s="18" t="s">
        <v>139</v>
      </c>
      <c r="D1450" s="40" t="s">
        <v>1694</v>
      </c>
      <c r="E1450" s="20" t="s">
        <v>1709</v>
      </c>
      <c r="F1450" s="20">
        <v>223</v>
      </c>
      <c r="G1450" s="20"/>
      <c r="H1450" s="20">
        <v>2606409.41</v>
      </c>
    </row>
    <row r="1451" spans="1:8" x14ac:dyDescent="0.15">
      <c r="A1451" s="1">
        <f t="shared" si="22"/>
        <v>43313</v>
      </c>
      <c r="B1451" s="26">
        <v>43332</v>
      </c>
      <c r="C1451" s="18" t="s">
        <v>139</v>
      </c>
      <c r="D1451" s="40" t="s">
        <v>1126</v>
      </c>
      <c r="E1451" s="20" t="s">
        <v>1710</v>
      </c>
      <c r="F1451" s="20">
        <v>295.89</v>
      </c>
      <c r="G1451" s="20"/>
      <c r="H1451" s="20">
        <v>2606113.52</v>
      </c>
    </row>
    <row r="1452" spans="1:8" x14ac:dyDescent="0.15">
      <c r="A1452" s="1">
        <f t="shared" si="22"/>
        <v>43313</v>
      </c>
      <c r="B1452" s="26">
        <v>43332</v>
      </c>
      <c r="C1452" s="18" t="s">
        <v>139</v>
      </c>
      <c r="D1452" s="40" t="s">
        <v>1614</v>
      </c>
      <c r="E1452" s="20" t="s">
        <v>1711</v>
      </c>
      <c r="F1452" s="20">
        <v>2124</v>
      </c>
      <c r="G1452" s="20"/>
      <c r="H1452" s="20">
        <v>2603989.52</v>
      </c>
    </row>
    <row r="1453" spans="1:8" x14ac:dyDescent="0.15">
      <c r="A1453" s="1">
        <f t="shared" si="22"/>
        <v>43313</v>
      </c>
      <c r="B1453" s="26">
        <v>43343</v>
      </c>
      <c r="C1453" s="18" t="s">
        <v>139</v>
      </c>
      <c r="D1453" s="40" t="s">
        <v>1712</v>
      </c>
      <c r="E1453" s="20" t="s">
        <v>1713</v>
      </c>
      <c r="F1453" s="20"/>
      <c r="G1453" s="20">
        <v>94850</v>
      </c>
      <c r="H1453" s="20">
        <v>2698839.52</v>
      </c>
    </row>
    <row r="1454" spans="1:8" x14ac:dyDescent="0.15">
      <c r="A1454" s="1">
        <f t="shared" si="22"/>
        <v>43344</v>
      </c>
      <c r="B1454" s="26">
        <v>43344</v>
      </c>
      <c r="C1454" s="18" t="s">
        <v>139</v>
      </c>
      <c r="D1454" s="40" t="s">
        <v>1578</v>
      </c>
      <c r="E1454" s="20" t="s">
        <v>1714</v>
      </c>
      <c r="F1454" s="20">
        <v>1500</v>
      </c>
      <c r="G1454" s="20"/>
      <c r="H1454" s="20">
        <v>2697339.52</v>
      </c>
    </row>
    <row r="1455" spans="1:8" x14ac:dyDescent="0.15">
      <c r="A1455" s="1">
        <f t="shared" si="22"/>
        <v>43344</v>
      </c>
      <c r="B1455" s="26">
        <v>43345</v>
      </c>
      <c r="C1455" s="18" t="s">
        <v>139</v>
      </c>
      <c r="D1455" s="40" t="s">
        <v>1135</v>
      </c>
      <c r="E1455" s="20" t="s">
        <v>1715</v>
      </c>
      <c r="F1455" s="20">
        <v>6000</v>
      </c>
      <c r="G1455" s="20"/>
      <c r="H1455" s="20">
        <v>2691339.52</v>
      </c>
    </row>
    <row r="1456" spans="1:8" x14ac:dyDescent="0.15">
      <c r="A1456" s="1">
        <f t="shared" si="22"/>
        <v>43344</v>
      </c>
      <c r="B1456" s="26">
        <v>43347</v>
      </c>
      <c r="C1456" s="18" t="s">
        <v>139</v>
      </c>
      <c r="D1456" s="40" t="s">
        <v>1716</v>
      </c>
      <c r="E1456" s="20" t="s">
        <v>175</v>
      </c>
      <c r="F1456" s="20"/>
      <c r="G1456" s="20">
        <v>11.25</v>
      </c>
      <c r="H1456" s="20">
        <v>2691350.77</v>
      </c>
    </row>
    <row r="1457" spans="1:8" x14ac:dyDescent="0.15">
      <c r="A1457" s="1">
        <f t="shared" si="22"/>
        <v>43344</v>
      </c>
      <c r="B1457" s="26">
        <v>43350</v>
      </c>
      <c r="C1457" s="18" t="s">
        <v>139</v>
      </c>
      <c r="D1457" s="40" t="s">
        <v>1084</v>
      </c>
      <c r="E1457" s="20" t="s">
        <v>1717</v>
      </c>
      <c r="F1457" s="20">
        <v>7500</v>
      </c>
      <c r="G1457" s="20"/>
      <c r="H1457" s="20">
        <v>2683850.77</v>
      </c>
    </row>
    <row r="1458" spans="1:8" x14ac:dyDescent="0.15">
      <c r="A1458" s="1">
        <f t="shared" si="22"/>
        <v>43344</v>
      </c>
      <c r="B1458" s="26">
        <v>43350</v>
      </c>
      <c r="C1458" s="18" t="s">
        <v>139</v>
      </c>
      <c r="D1458" s="40" t="s">
        <v>1718</v>
      </c>
      <c r="E1458" s="20" t="s">
        <v>1719</v>
      </c>
      <c r="F1458" s="20">
        <v>100</v>
      </c>
      <c r="G1458" s="20"/>
      <c r="H1458" s="20">
        <v>2683750.77</v>
      </c>
    </row>
    <row r="1459" spans="1:8" x14ac:dyDescent="0.15">
      <c r="A1459" s="1">
        <f t="shared" si="22"/>
        <v>43344</v>
      </c>
      <c r="B1459" s="26">
        <v>43350</v>
      </c>
      <c r="C1459" s="18" t="s">
        <v>139</v>
      </c>
      <c r="D1459" s="40" t="s">
        <v>1720</v>
      </c>
      <c r="E1459" s="20" t="s">
        <v>1721</v>
      </c>
      <c r="F1459" s="20">
        <v>8000</v>
      </c>
      <c r="G1459" s="20"/>
      <c r="H1459" s="20">
        <v>2675750.77</v>
      </c>
    </row>
    <row r="1460" spans="1:8" x14ac:dyDescent="0.15">
      <c r="A1460" s="1">
        <f t="shared" si="22"/>
        <v>43344</v>
      </c>
      <c r="B1460" s="26">
        <v>43356</v>
      </c>
      <c r="C1460" s="18" t="s">
        <v>139</v>
      </c>
      <c r="D1460" s="40" t="s">
        <v>1474</v>
      </c>
      <c r="E1460" s="20" t="s">
        <v>1722</v>
      </c>
      <c r="F1460" s="20">
        <v>348</v>
      </c>
      <c r="G1460" s="20"/>
      <c r="H1460" s="20">
        <v>2675402.77</v>
      </c>
    </row>
    <row r="1461" spans="1:8" x14ac:dyDescent="0.15">
      <c r="A1461" s="1">
        <f t="shared" si="22"/>
        <v>43344</v>
      </c>
      <c r="B1461" s="26">
        <v>43358</v>
      </c>
      <c r="C1461" s="18" t="s">
        <v>139</v>
      </c>
      <c r="D1461" s="40" t="s">
        <v>1508</v>
      </c>
      <c r="E1461" s="20" t="s">
        <v>1723</v>
      </c>
      <c r="F1461" s="20">
        <v>407.98</v>
      </c>
      <c r="G1461" s="20"/>
      <c r="H1461" s="20">
        <v>2674994.79</v>
      </c>
    </row>
    <row r="1462" spans="1:8" x14ac:dyDescent="0.15">
      <c r="A1462" s="1">
        <f t="shared" si="22"/>
        <v>43344</v>
      </c>
      <c r="B1462" s="26">
        <v>43359</v>
      </c>
      <c r="C1462" s="18" t="s">
        <v>139</v>
      </c>
      <c r="D1462" s="40" t="s">
        <v>1724</v>
      </c>
      <c r="E1462" s="20" t="s">
        <v>1725</v>
      </c>
      <c r="F1462" s="20">
        <v>3900</v>
      </c>
      <c r="G1462" s="20"/>
      <c r="H1462" s="20">
        <v>2671094.79</v>
      </c>
    </row>
    <row r="1463" spans="1:8" x14ac:dyDescent="0.15">
      <c r="A1463" s="1">
        <f t="shared" si="22"/>
        <v>43344</v>
      </c>
      <c r="B1463" s="26">
        <v>43361</v>
      </c>
      <c r="C1463" s="18" t="s">
        <v>139</v>
      </c>
      <c r="D1463" s="40" t="s">
        <v>1516</v>
      </c>
      <c r="E1463" s="20" t="s">
        <v>1726</v>
      </c>
      <c r="F1463" s="20">
        <v>152</v>
      </c>
      <c r="G1463" s="20"/>
      <c r="H1463" s="20">
        <v>2670942.79</v>
      </c>
    </row>
    <row r="1464" spans="1:8" x14ac:dyDescent="0.15">
      <c r="A1464" s="1">
        <f t="shared" si="22"/>
        <v>43344</v>
      </c>
      <c r="B1464" s="26">
        <v>43361</v>
      </c>
      <c r="C1464" s="18" t="s">
        <v>139</v>
      </c>
      <c r="D1464" s="40" t="s">
        <v>1688</v>
      </c>
      <c r="E1464" s="20" t="s">
        <v>1727</v>
      </c>
      <c r="F1464" s="20">
        <v>1500</v>
      </c>
      <c r="G1464" s="20"/>
      <c r="H1464" s="20">
        <v>2669442.79</v>
      </c>
    </row>
    <row r="1465" spans="1:8" x14ac:dyDescent="0.15">
      <c r="A1465" s="1">
        <f t="shared" si="22"/>
        <v>43344</v>
      </c>
      <c r="B1465" s="26">
        <v>43364</v>
      </c>
      <c r="C1465" s="18" t="s">
        <v>139</v>
      </c>
      <c r="D1465" s="40" t="s">
        <v>1691</v>
      </c>
      <c r="E1465" s="20" t="s">
        <v>175</v>
      </c>
      <c r="F1465" s="20"/>
      <c r="G1465" s="20">
        <v>11.25</v>
      </c>
      <c r="H1465" s="20">
        <v>2669454.04</v>
      </c>
    </row>
    <row r="1466" spans="1:8" x14ac:dyDescent="0.15">
      <c r="A1466" s="1">
        <f t="shared" si="22"/>
        <v>43344</v>
      </c>
      <c r="B1466" s="26">
        <v>43367</v>
      </c>
      <c r="C1466" s="18" t="s">
        <v>139</v>
      </c>
      <c r="D1466" s="40" t="s">
        <v>1694</v>
      </c>
      <c r="E1466" s="20" t="s">
        <v>1728</v>
      </c>
      <c r="F1466" s="20">
        <v>223</v>
      </c>
      <c r="G1466" s="20"/>
      <c r="H1466" s="20">
        <v>2669231.04</v>
      </c>
    </row>
    <row r="1467" spans="1:8" x14ac:dyDescent="0.15">
      <c r="A1467" s="1">
        <f t="shared" si="22"/>
        <v>43344</v>
      </c>
      <c r="B1467" s="26">
        <v>43367</v>
      </c>
      <c r="C1467" s="18" t="s">
        <v>139</v>
      </c>
      <c r="D1467" s="40" t="s">
        <v>1516</v>
      </c>
      <c r="E1467" s="20" t="s">
        <v>1729</v>
      </c>
      <c r="F1467" s="20">
        <v>400</v>
      </c>
      <c r="G1467" s="20"/>
      <c r="H1467" s="20">
        <v>2668831.04</v>
      </c>
    </row>
    <row r="1468" spans="1:8" x14ac:dyDescent="0.15">
      <c r="A1468" s="1">
        <f t="shared" si="22"/>
        <v>43344</v>
      </c>
      <c r="B1468" s="26">
        <v>43371</v>
      </c>
      <c r="C1468" s="18" t="s">
        <v>139</v>
      </c>
      <c r="D1468" s="40" t="s">
        <v>1730</v>
      </c>
      <c r="E1468" s="20" t="s">
        <v>1731</v>
      </c>
      <c r="F1468" s="20">
        <v>20000</v>
      </c>
      <c r="G1468" s="20"/>
      <c r="H1468" s="20">
        <v>2648831.04</v>
      </c>
    </row>
    <row r="1469" spans="1:8" x14ac:dyDescent="0.15">
      <c r="A1469" s="1">
        <f t="shared" si="22"/>
        <v>43344</v>
      </c>
      <c r="B1469" s="26">
        <v>43371</v>
      </c>
      <c r="C1469" s="18" t="s">
        <v>139</v>
      </c>
      <c r="D1469" s="40" t="s">
        <v>1594</v>
      </c>
      <c r="E1469" s="20" t="s">
        <v>1732</v>
      </c>
      <c r="F1469" s="20">
        <v>2050</v>
      </c>
      <c r="G1469" s="20"/>
      <c r="H1469" s="20">
        <v>2646781.04</v>
      </c>
    </row>
    <row r="1470" spans="1:8" x14ac:dyDescent="0.15">
      <c r="A1470" s="1">
        <f t="shared" si="22"/>
        <v>43344</v>
      </c>
      <c r="B1470" s="26">
        <v>43372</v>
      </c>
      <c r="C1470" s="18" t="s">
        <v>139</v>
      </c>
      <c r="D1470" s="40" t="s">
        <v>1733</v>
      </c>
      <c r="E1470" s="20" t="s">
        <v>1734</v>
      </c>
      <c r="F1470" s="20"/>
      <c r="G1470" s="20">
        <v>94475</v>
      </c>
      <c r="H1470" s="20">
        <v>2741256.04</v>
      </c>
    </row>
    <row r="1471" spans="1:8" x14ac:dyDescent="0.15">
      <c r="A1471" s="1">
        <f t="shared" si="22"/>
        <v>43344</v>
      </c>
      <c r="B1471" s="26">
        <v>43372</v>
      </c>
      <c r="C1471" s="18" t="s">
        <v>139</v>
      </c>
      <c r="D1471" s="40" t="s">
        <v>1735</v>
      </c>
      <c r="E1471" s="20" t="s">
        <v>1736</v>
      </c>
      <c r="F1471" s="20"/>
      <c r="G1471" s="20">
        <v>20085</v>
      </c>
      <c r="H1471" s="20">
        <v>2761341.04</v>
      </c>
    </row>
    <row r="1472" spans="1:8" x14ac:dyDescent="0.15">
      <c r="A1472" s="1">
        <f t="shared" si="22"/>
        <v>43344</v>
      </c>
      <c r="B1472" s="26">
        <v>43373</v>
      </c>
      <c r="C1472" s="18" t="s">
        <v>139</v>
      </c>
      <c r="D1472" s="40" t="s">
        <v>566</v>
      </c>
      <c r="E1472" s="20" t="s">
        <v>175</v>
      </c>
      <c r="F1472" s="20"/>
      <c r="G1472" s="20">
        <v>23063</v>
      </c>
      <c r="H1472" s="20">
        <v>2784404.04</v>
      </c>
    </row>
    <row r="1473" spans="1:8" x14ac:dyDescent="0.15">
      <c r="A1473" s="1">
        <f t="shared" si="22"/>
        <v>43374</v>
      </c>
      <c r="B1473" s="26">
        <v>43374</v>
      </c>
      <c r="C1473" s="18" t="s">
        <v>139</v>
      </c>
      <c r="D1473" s="40" t="s">
        <v>1737</v>
      </c>
      <c r="E1473" s="20" t="s">
        <v>175</v>
      </c>
      <c r="F1473" s="20"/>
      <c r="G1473" s="20">
        <v>15.38</v>
      </c>
      <c r="H1473" s="20">
        <v>2784419.42</v>
      </c>
    </row>
    <row r="1474" spans="1:8" x14ac:dyDescent="0.15">
      <c r="A1474" s="1">
        <f t="shared" ref="A1474:A1537" si="23">DATE(YEAR(B1474),MONTH(B1474),1)</f>
        <v>43374</v>
      </c>
      <c r="B1474" s="26">
        <v>43381</v>
      </c>
      <c r="C1474" s="18" t="s">
        <v>139</v>
      </c>
      <c r="D1474" s="40" t="s">
        <v>1557</v>
      </c>
      <c r="E1474" s="20" t="s">
        <v>1738</v>
      </c>
      <c r="F1474" s="20">
        <v>7500</v>
      </c>
      <c r="G1474" s="20"/>
      <c r="H1474" s="20">
        <v>2776919.42</v>
      </c>
    </row>
    <row r="1475" spans="1:8" x14ac:dyDescent="0.15">
      <c r="A1475" s="1">
        <f t="shared" si="23"/>
        <v>43374</v>
      </c>
      <c r="B1475" s="26">
        <v>43381</v>
      </c>
      <c r="C1475" s="18" t="s">
        <v>139</v>
      </c>
      <c r="D1475" s="40" t="s">
        <v>1075</v>
      </c>
      <c r="E1475" s="20" t="s">
        <v>175</v>
      </c>
      <c r="F1475" s="20"/>
      <c r="G1475" s="20">
        <v>250</v>
      </c>
      <c r="H1475" s="20">
        <v>2777169.42</v>
      </c>
    </row>
    <row r="1476" spans="1:8" x14ac:dyDescent="0.15">
      <c r="A1476" s="1">
        <f t="shared" si="23"/>
        <v>43374</v>
      </c>
      <c r="B1476" s="26">
        <v>43384</v>
      </c>
      <c r="C1476" s="18" t="s">
        <v>139</v>
      </c>
      <c r="D1476" s="40" t="s">
        <v>1126</v>
      </c>
      <c r="E1476" s="20" t="s">
        <v>1739</v>
      </c>
      <c r="F1476" s="20">
        <v>597.58000000000004</v>
      </c>
      <c r="G1476" s="20"/>
      <c r="H1476" s="20">
        <v>2776571.84</v>
      </c>
    </row>
    <row r="1477" spans="1:8" x14ac:dyDescent="0.15">
      <c r="A1477" s="1">
        <f t="shared" si="23"/>
        <v>43374</v>
      </c>
      <c r="B1477" s="26">
        <v>43385</v>
      </c>
      <c r="C1477" s="18" t="s">
        <v>139</v>
      </c>
      <c r="D1477" s="40" t="s">
        <v>1740</v>
      </c>
      <c r="E1477" s="20" t="s">
        <v>1741</v>
      </c>
      <c r="F1477" s="20">
        <v>794</v>
      </c>
      <c r="G1477" s="20"/>
      <c r="H1477" s="20">
        <v>2775777.84</v>
      </c>
    </row>
    <row r="1478" spans="1:8" x14ac:dyDescent="0.15">
      <c r="A1478" s="1">
        <f t="shared" si="23"/>
        <v>43374</v>
      </c>
      <c r="B1478" s="26">
        <v>43385</v>
      </c>
      <c r="C1478" s="18" t="s">
        <v>139</v>
      </c>
      <c r="D1478" s="40" t="s">
        <v>1241</v>
      </c>
      <c r="E1478" s="20" t="s">
        <v>1742</v>
      </c>
      <c r="F1478" s="20">
        <v>567.9</v>
      </c>
      <c r="G1478" s="20"/>
      <c r="H1478" s="20">
        <v>2775209.94</v>
      </c>
    </row>
    <row r="1479" spans="1:8" x14ac:dyDescent="0.15">
      <c r="A1479" s="1">
        <f t="shared" si="23"/>
        <v>43374</v>
      </c>
      <c r="B1479" s="26">
        <v>43387</v>
      </c>
      <c r="C1479" s="18" t="s">
        <v>139</v>
      </c>
      <c r="D1479" s="40" t="s">
        <v>1594</v>
      </c>
      <c r="E1479" s="20" t="s">
        <v>1743</v>
      </c>
      <c r="F1479" s="20">
        <v>1200</v>
      </c>
      <c r="G1479" s="20"/>
      <c r="H1479" s="20">
        <v>2774009.94</v>
      </c>
    </row>
    <row r="1480" spans="1:8" x14ac:dyDescent="0.15">
      <c r="A1480" s="1">
        <f t="shared" si="23"/>
        <v>43374</v>
      </c>
      <c r="B1480" s="26">
        <v>43387</v>
      </c>
      <c r="C1480" s="18" t="s">
        <v>139</v>
      </c>
      <c r="D1480" s="40" t="s">
        <v>1618</v>
      </c>
      <c r="E1480" s="20" t="s">
        <v>1744</v>
      </c>
      <c r="F1480" s="20">
        <v>40</v>
      </c>
      <c r="G1480" s="20"/>
      <c r="H1480" s="20">
        <v>2773969.94</v>
      </c>
    </row>
    <row r="1481" spans="1:8" x14ac:dyDescent="0.15">
      <c r="A1481" s="1">
        <f t="shared" si="23"/>
        <v>43374</v>
      </c>
      <c r="B1481" s="26">
        <v>43387</v>
      </c>
      <c r="C1481" s="18" t="s">
        <v>139</v>
      </c>
      <c r="D1481" s="40" t="s">
        <v>1724</v>
      </c>
      <c r="E1481" s="20" t="s">
        <v>1745</v>
      </c>
      <c r="F1481" s="20">
        <v>4280</v>
      </c>
      <c r="G1481" s="20"/>
      <c r="H1481" s="20">
        <v>2769689.94</v>
      </c>
    </row>
    <row r="1482" spans="1:8" x14ac:dyDescent="0.15">
      <c r="A1482" s="1">
        <f t="shared" si="23"/>
        <v>43374</v>
      </c>
      <c r="B1482" s="26">
        <v>43388</v>
      </c>
      <c r="C1482" s="18" t="s">
        <v>139</v>
      </c>
      <c r="D1482" s="40" t="s">
        <v>1746</v>
      </c>
      <c r="E1482" s="20" t="s">
        <v>1747</v>
      </c>
      <c r="F1482" s="20">
        <v>10000</v>
      </c>
      <c r="G1482" s="20"/>
      <c r="H1482" s="20">
        <v>2759689.94</v>
      </c>
    </row>
    <row r="1483" spans="1:8" x14ac:dyDescent="0.15">
      <c r="A1483" s="1">
        <f t="shared" si="23"/>
        <v>43374</v>
      </c>
      <c r="B1483" s="26">
        <v>43389</v>
      </c>
      <c r="C1483" s="18" t="s">
        <v>139</v>
      </c>
      <c r="D1483" s="40" t="s">
        <v>1748</v>
      </c>
      <c r="E1483" s="20" t="s">
        <v>175</v>
      </c>
      <c r="F1483" s="20"/>
      <c r="G1483" s="20">
        <v>9</v>
      </c>
      <c r="H1483" s="20">
        <v>2759698.94</v>
      </c>
    </row>
    <row r="1484" spans="1:8" x14ac:dyDescent="0.15">
      <c r="A1484" s="1">
        <f t="shared" si="23"/>
        <v>43374</v>
      </c>
      <c r="B1484" s="26">
        <v>43398</v>
      </c>
      <c r="C1484" s="18" t="s">
        <v>139</v>
      </c>
      <c r="D1484" s="40" t="s">
        <v>1694</v>
      </c>
      <c r="E1484" s="20" t="s">
        <v>1749</v>
      </c>
      <c r="F1484" s="20">
        <v>223</v>
      </c>
      <c r="G1484" s="20"/>
      <c r="H1484" s="20">
        <v>2759475.94</v>
      </c>
    </row>
    <row r="1485" spans="1:8" x14ac:dyDescent="0.15">
      <c r="A1485" s="1">
        <f t="shared" si="23"/>
        <v>43374</v>
      </c>
      <c r="B1485" s="26">
        <v>43404</v>
      </c>
      <c r="C1485" s="18" t="s">
        <v>139</v>
      </c>
      <c r="D1485" s="40" t="s">
        <v>1750</v>
      </c>
      <c r="E1485" s="20" t="s">
        <v>1751</v>
      </c>
      <c r="F1485" s="20"/>
      <c r="G1485" s="20">
        <v>94475</v>
      </c>
      <c r="H1485" s="20">
        <v>2853950.94</v>
      </c>
    </row>
    <row r="1486" spans="1:8" x14ac:dyDescent="0.15">
      <c r="A1486" s="1">
        <f t="shared" si="23"/>
        <v>43405</v>
      </c>
      <c r="B1486" s="26">
        <v>43407</v>
      </c>
      <c r="C1486" s="18" t="s">
        <v>139</v>
      </c>
      <c r="D1486" s="40" t="s">
        <v>1752</v>
      </c>
      <c r="E1486" s="20" t="s">
        <v>1753</v>
      </c>
      <c r="F1486" s="20">
        <v>10000</v>
      </c>
      <c r="G1486" s="20"/>
      <c r="H1486" s="20">
        <v>2843950.94</v>
      </c>
    </row>
    <row r="1487" spans="1:8" x14ac:dyDescent="0.15">
      <c r="A1487" s="1">
        <f t="shared" si="23"/>
        <v>43405</v>
      </c>
      <c r="B1487" s="26">
        <v>43410</v>
      </c>
      <c r="C1487" s="18" t="s">
        <v>139</v>
      </c>
      <c r="D1487" s="40" t="s">
        <v>1241</v>
      </c>
      <c r="E1487" s="20" t="s">
        <v>1754</v>
      </c>
      <c r="F1487" s="20">
        <v>956</v>
      </c>
      <c r="G1487" s="20"/>
      <c r="H1487" s="20">
        <v>2842994.94</v>
      </c>
    </row>
    <row r="1488" spans="1:8" x14ac:dyDescent="0.15">
      <c r="A1488" s="1">
        <f t="shared" si="23"/>
        <v>43405</v>
      </c>
      <c r="B1488" s="26">
        <v>43410</v>
      </c>
      <c r="C1488" s="18" t="s">
        <v>139</v>
      </c>
      <c r="D1488" s="40" t="s">
        <v>1755</v>
      </c>
      <c r="E1488" s="20" t="s">
        <v>1756</v>
      </c>
      <c r="F1488" s="20">
        <v>1549</v>
      </c>
      <c r="G1488" s="20"/>
      <c r="H1488" s="20">
        <v>2841445.94</v>
      </c>
    </row>
    <row r="1489" spans="1:8" x14ac:dyDescent="0.15">
      <c r="A1489" s="1">
        <f t="shared" si="23"/>
        <v>43405</v>
      </c>
      <c r="B1489" s="26">
        <v>43411</v>
      </c>
      <c r="C1489" s="18" t="s">
        <v>139</v>
      </c>
      <c r="D1489" s="40" t="s">
        <v>1724</v>
      </c>
      <c r="E1489" s="20" t="s">
        <v>1757</v>
      </c>
      <c r="F1489" s="20">
        <v>3958</v>
      </c>
      <c r="G1489" s="20"/>
      <c r="H1489" s="20">
        <v>2837487.94</v>
      </c>
    </row>
    <row r="1490" spans="1:8" x14ac:dyDescent="0.15">
      <c r="A1490" s="1">
        <f t="shared" si="23"/>
        <v>43405</v>
      </c>
      <c r="B1490" s="26">
        <v>43412</v>
      </c>
      <c r="C1490" s="18" t="s">
        <v>139</v>
      </c>
      <c r="D1490" s="40" t="s">
        <v>1594</v>
      </c>
      <c r="E1490" s="20" t="s">
        <v>1758</v>
      </c>
      <c r="F1490" s="20">
        <v>2000</v>
      </c>
      <c r="G1490" s="20"/>
      <c r="H1490" s="20">
        <v>2835487.94</v>
      </c>
    </row>
    <row r="1491" spans="1:8" x14ac:dyDescent="0.15">
      <c r="A1491" s="1">
        <f t="shared" si="23"/>
        <v>43405</v>
      </c>
      <c r="B1491" s="26">
        <v>43416</v>
      </c>
      <c r="C1491" s="18" t="s">
        <v>139</v>
      </c>
      <c r="D1491" s="40" t="s">
        <v>1759</v>
      </c>
      <c r="E1491" s="20" t="s">
        <v>175</v>
      </c>
      <c r="F1491" s="20"/>
      <c r="G1491" s="20">
        <v>15</v>
      </c>
      <c r="H1491" s="20">
        <v>2835502.94</v>
      </c>
    </row>
    <row r="1492" spans="1:8" x14ac:dyDescent="0.15">
      <c r="A1492" s="1">
        <f t="shared" si="23"/>
        <v>43405</v>
      </c>
      <c r="B1492" s="26">
        <v>43418</v>
      </c>
      <c r="C1492" s="18" t="s">
        <v>139</v>
      </c>
      <c r="D1492" s="40" t="s">
        <v>1760</v>
      </c>
      <c r="E1492" s="20" t="s">
        <v>1761</v>
      </c>
      <c r="F1492" s="20">
        <v>10000</v>
      </c>
      <c r="G1492" s="20"/>
      <c r="H1492" s="20">
        <v>2825502.94</v>
      </c>
    </row>
    <row r="1493" spans="1:8" x14ac:dyDescent="0.15">
      <c r="A1493" s="1">
        <f t="shared" si="23"/>
        <v>43405</v>
      </c>
      <c r="B1493" s="26">
        <v>43420</v>
      </c>
      <c r="C1493" s="18" t="s">
        <v>139</v>
      </c>
      <c r="D1493" s="40" t="s">
        <v>1762</v>
      </c>
      <c r="E1493" s="20" t="s">
        <v>1763</v>
      </c>
      <c r="F1493" s="20">
        <v>417.9</v>
      </c>
      <c r="G1493" s="20"/>
      <c r="H1493" s="20">
        <v>2825085.04</v>
      </c>
    </row>
    <row r="1494" spans="1:8" x14ac:dyDescent="0.15">
      <c r="A1494" s="1">
        <f t="shared" si="23"/>
        <v>43405</v>
      </c>
      <c r="B1494" s="26">
        <v>43423</v>
      </c>
      <c r="C1494" s="18" t="s">
        <v>139</v>
      </c>
      <c r="D1494" s="40" t="s">
        <v>1755</v>
      </c>
      <c r="E1494" s="20" t="s">
        <v>1764</v>
      </c>
      <c r="F1494" s="20">
        <v>16849</v>
      </c>
      <c r="G1494" s="20"/>
      <c r="H1494" s="20">
        <v>2808236.04</v>
      </c>
    </row>
    <row r="1495" spans="1:8" x14ac:dyDescent="0.15">
      <c r="A1495" s="1">
        <f t="shared" si="23"/>
        <v>43405</v>
      </c>
      <c r="B1495" s="26">
        <v>43426</v>
      </c>
      <c r="C1495" s="18" t="s">
        <v>139</v>
      </c>
      <c r="D1495" s="40" t="s">
        <v>1694</v>
      </c>
      <c r="E1495" s="20" t="s">
        <v>1765</v>
      </c>
      <c r="F1495" s="20">
        <v>221</v>
      </c>
      <c r="G1495" s="20"/>
      <c r="H1495" s="20">
        <v>2808015.04</v>
      </c>
    </row>
    <row r="1496" spans="1:8" x14ac:dyDescent="0.15">
      <c r="A1496" s="1">
        <f t="shared" si="23"/>
        <v>43405</v>
      </c>
      <c r="B1496" s="26">
        <v>43426</v>
      </c>
      <c r="C1496" s="18" t="s">
        <v>139</v>
      </c>
      <c r="D1496" s="40" t="s">
        <v>1126</v>
      </c>
      <c r="E1496" s="20" t="s">
        <v>1766</v>
      </c>
      <c r="F1496" s="20">
        <v>230.39</v>
      </c>
      <c r="G1496" s="20"/>
      <c r="H1496" s="20">
        <v>2807784.65</v>
      </c>
    </row>
    <row r="1497" spans="1:8" x14ac:dyDescent="0.15">
      <c r="A1497" s="1">
        <f t="shared" si="23"/>
        <v>43405</v>
      </c>
      <c r="B1497" s="26">
        <v>43434</v>
      </c>
      <c r="C1497" s="18" t="s">
        <v>139</v>
      </c>
      <c r="D1497" s="40" t="s">
        <v>1767</v>
      </c>
      <c r="E1497" s="20" t="s">
        <v>1768</v>
      </c>
      <c r="F1497" s="20"/>
      <c r="G1497" s="20">
        <v>94476</v>
      </c>
      <c r="H1497" s="20">
        <v>2902260.65</v>
      </c>
    </row>
    <row r="1498" spans="1:8" x14ac:dyDescent="0.15">
      <c r="A1498" s="1">
        <f t="shared" si="23"/>
        <v>43405</v>
      </c>
      <c r="B1498" s="26">
        <v>43434</v>
      </c>
      <c r="C1498" s="18" t="s">
        <v>139</v>
      </c>
      <c r="D1498" s="40" t="s">
        <v>1769</v>
      </c>
      <c r="E1498" s="20" t="s">
        <v>1770</v>
      </c>
      <c r="F1498" s="20">
        <v>6461</v>
      </c>
      <c r="G1498" s="20"/>
      <c r="H1498" s="20">
        <v>2895799.65</v>
      </c>
    </row>
    <row r="1499" spans="1:8" x14ac:dyDescent="0.15">
      <c r="A1499" s="1">
        <f t="shared" si="23"/>
        <v>43435</v>
      </c>
      <c r="B1499" s="26">
        <v>43436</v>
      </c>
      <c r="C1499" s="18" t="s">
        <v>139</v>
      </c>
      <c r="D1499" s="40" t="s">
        <v>1771</v>
      </c>
      <c r="E1499" s="20" t="s">
        <v>1772</v>
      </c>
      <c r="F1499" s="20">
        <v>10000</v>
      </c>
      <c r="G1499" s="20"/>
      <c r="H1499" s="20">
        <v>2885799.65</v>
      </c>
    </row>
    <row r="1500" spans="1:8" x14ac:dyDescent="0.15">
      <c r="A1500" s="1">
        <f t="shared" si="23"/>
        <v>43435</v>
      </c>
      <c r="B1500" s="26">
        <v>43438</v>
      </c>
      <c r="C1500" s="18" t="s">
        <v>139</v>
      </c>
      <c r="D1500" s="40" t="s">
        <v>1472</v>
      </c>
      <c r="E1500" s="20" t="s">
        <v>1773</v>
      </c>
      <c r="F1500" s="20">
        <v>145</v>
      </c>
      <c r="G1500" s="20"/>
      <c r="H1500" s="20">
        <v>2885654.65</v>
      </c>
    </row>
    <row r="1501" spans="1:8" x14ac:dyDescent="0.15">
      <c r="A1501" s="1">
        <f t="shared" si="23"/>
        <v>43435</v>
      </c>
      <c r="B1501" s="26">
        <v>43440</v>
      </c>
      <c r="C1501" s="18" t="s">
        <v>139</v>
      </c>
      <c r="D1501" s="40" t="s">
        <v>1472</v>
      </c>
      <c r="E1501" s="20" t="s">
        <v>1774</v>
      </c>
      <c r="F1501" s="20">
        <v>348</v>
      </c>
      <c r="G1501" s="20"/>
      <c r="H1501" s="20">
        <v>2885306.65</v>
      </c>
    </row>
    <row r="1502" spans="1:8" x14ac:dyDescent="0.15">
      <c r="A1502" s="1">
        <f t="shared" si="23"/>
        <v>43435</v>
      </c>
      <c r="B1502" s="26">
        <v>43440</v>
      </c>
      <c r="C1502" s="18" t="s">
        <v>139</v>
      </c>
      <c r="D1502" s="40" t="s">
        <v>1557</v>
      </c>
      <c r="E1502" s="20" t="s">
        <v>1775</v>
      </c>
      <c r="F1502" s="20">
        <v>5000</v>
      </c>
      <c r="G1502" s="20"/>
      <c r="H1502" s="20">
        <v>2880306.65</v>
      </c>
    </row>
    <row r="1503" spans="1:8" x14ac:dyDescent="0.15">
      <c r="A1503" s="1">
        <f t="shared" si="23"/>
        <v>43435</v>
      </c>
      <c r="B1503" s="26">
        <v>43441</v>
      </c>
      <c r="C1503" s="18" t="s">
        <v>139</v>
      </c>
      <c r="D1503" s="40" t="s">
        <v>1594</v>
      </c>
      <c r="E1503" s="20" t="s">
        <v>1776</v>
      </c>
      <c r="F1503" s="20">
        <v>2181</v>
      </c>
      <c r="G1503" s="20"/>
      <c r="H1503" s="20">
        <v>2878125.65</v>
      </c>
    </row>
    <row r="1504" spans="1:8" x14ac:dyDescent="0.15">
      <c r="A1504" s="1">
        <f t="shared" si="23"/>
        <v>43435</v>
      </c>
      <c r="B1504" s="26">
        <v>43444</v>
      </c>
      <c r="C1504" s="18" t="s">
        <v>139</v>
      </c>
      <c r="D1504" s="40" t="s">
        <v>1777</v>
      </c>
      <c r="E1504" s="20" t="s">
        <v>1778</v>
      </c>
      <c r="F1504" s="20">
        <v>900</v>
      </c>
      <c r="G1504" s="20"/>
      <c r="H1504" s="20">
        <v>2877225.65</v>
      </c>
    </row>
    <row r="1505" spans="1:8" x14ac:dyDescent="0.15">
      <c r="A1505" s="1">
        <f t="shared" si="23"/>
        <v>43435</v>
      </c>
      <c r="B1505" s="26">
        <v>43444</v>
      </c>
      <c r="C1505" s="18" t="s">
        <v>139</v>
      </c>
      <c r="D1505" s="40" t="s">
        <v>1779</v>
      </c>
      <c r="E1505" s="20" t="s">
        <v>175</v>
      </c>
      <c r="F1505" s="20"/>
      <c r="G1505" s="20">
        <v>16.36</v>
      </c>
      <c r="H1505" s="20">
        <v>2877242.01</v>
      </c>
    </row>
    <row r="1506" spans="1:8" x14ac:dyDescent="0.15">
      <c r="A1506" s="1">
        <f t="shared" si="23"/>
        <v>43435</v>
      </c>
      <c r="B1506" s="26">
        <v>43448</v>
      </c>
      <c r="C1506" s="18" t="s">
        <v>139</v>
      </c>
      <c r="D1506" s="40" t="s">
        <v>1780</v>
      </c>
      <c r="E1506" s="20" t="s">
        <v>175</v>
      </c>
      <c r="F1506" s="20"/>
      <c r="G1506" s="20">
        <v>6.75</v>
      </c>
      <c r="H1506" s="20">
        <v>2877248.76</v>
      </c>
    </row>
    <row r="1507" spans="1:8" x14ac:dyDescent="0.15">
      <c r="A1507" s="1">
        <f t="shared" si="23"/>
        <v>43435</v>
      </c>
      <c r="B1507" s="26">
        <v>43450</v>
      </c>
      <c r="C1507" s="18" t="s">
        <v>139</v>
      </c>
      <c r="D1507" s="40" t="s">
        <v>1724</v>
      </c>
      <c r="E1507" s="20" t="s">
        <v>1781</v>
      </c>
      <c r="F1507" s="20">
        <v>4450</v>
      </c>
      <c r="G1507" s="20"/>
      <c r="H1507" s="20">
        <v>2872798.76</v>
      </c>
    </row>
    <row r="1508" spans="1:8" x14ac:dyDescent="0.15">
      <c r="A1508" s="1">
        <f t="shared" si="23"/>
        <v>43435</v>
      </c>
      <c r="B1508" s="26">
        <v>43451</v>
      </c>
      <c r="C1508" s="18" t="s">
        <v>139</v>
      </c>
      <c r="D1508" s="40" t="s">
        <v>1578</v>
      </c>
      <c r="E1508" s="20" t="s">
        <v>1782</v>
      </c>
      <c r="F1508" s="20">
        <v>1100</v>
      </c>
      <c r="G1508" s="20"/>
      <c r="H1508" s="20">
        <v>2871698.76</v>
      </c>
    </row>
    <row r="1509" spans="1:8" x14ac:dyDescent="0.15">
      <c r="A1509" s="1">
        <f t="shared" si="23"/>
        <v>43435</v>
      </c>
      <c r="B1509" s="26">
        <v>43454</v>
      </c>
      <c r="C1509" s="18" t="s">
        <v>139</v>
      </c>
      <c r="D1509" s="40" t="s">
        <v>1783</v>
      </c>
      <c r="E1509" s="20" t="s">
        <v>175</v>
      </c>
      <c r="F1509" s="20"/>
      <c r="G1509" s="20">
        <v>8.25</v>
      </c>
      <c r="H1509" s="20">
        <v>2871707.01</v>
      </c>
    </row>
    <row r="1510" spans="1:8" x14ac:dyDescent="0.15">
      <c r="A1510" s="1">
        <f t="shared" si="23"/>
        <v>43435</v>
      </c>
      <c r="B1510" s="26">
        <v>43457</v>
      </c>
      <c r="C1510" s="18" t="s">
        <v>139</v>
      </c>
      <c r="D1510" s="40" t="s">
        <v>1618</v>
      </c>
      <c r="E1510" s="20" t="s">
        <v>1784</v>
      </c>
      <c r="F1510" s="20">
        <v>40</v>
      </c>
      <c r="G1510" s="20"/>
      <c r="H1510" s="20">
        <v>2871667.01</v>
      </c>
    </row>
    <row r="1511" spans="1:8" x14ac:dyDescent="0.15">
      <c r="A1511" s="1">
        <f t="shared" si="23"/>
        <v>43435</v>
      </c>
      <c r="B1511" s="26">
        <v>43457</v>
      </c>
      <c r="C1511" s="18" t="s">
        <v>139</v>
      </c>
      <c r="D1511" s="40" t="s">
        <v>1508</v>
      </c>
      <c r="E1511" s="20" t="s">
        <v>1785</v>
      </c>
      <c r="F1511" s="20">
        <v>355</v>
      </c>
      <c r="G1511" s="20"/>
      <c r="H1511" s="20">
        <v>2871312.01</v>
      </c>
    </row>
    <row r="1512" spans="1:8" x14ac:dyDescent="0.15">
      <c r="A1512" s="1">
        <f t="shared" si="23"/>
        <v>43435</v>
      </c>
      <c r="B1512" s="26">
        <v>43460</v>
      </c>
      <c r="C1512" s="18" t="s">
        <v>139</v>
      </c>
      <c r="D1512" s="40" t="s">
        <v>1694</v>
      </c>
      <c r="E1512" s="20" t="s">
        <v>1786</v>
      </c>
      <c r="F1512" s="20">
        <v>221</v>
      </c>
      <c r="G1512" s="20"/>
      <c r="H1512" s="20">
        <v>2871091.01</v>
      </c>
    </row>
    <row r="1513" spans="1:8" x14ac:dyDescent="0.15">
      <c r="A1513" s="1">
        <f t="shared" si="23"/>
        <v>43435</v>
      </c>
      <c r="B1513" s="26">
        <v>43460</v>
      </c>
      <c r="C1513" s="18" t="s">
        <v>139</v>
      </c>
      <c r="D1513" s="40" t="s">
        <v>1126</v>
      </c>
      <c r="E1513" s="20" t="s">
        <v>1787</v>
      </c>
      <c r="F1513" s="20">
        <v>264.89</v>
      </c>
      <c r="G1513" s="20"/>
      <c r="H1513" s="20">
        <v>2870826.12</v>
      </c>
    </row>
    <row r="1514" spans="1:8" x14ac:dyDescent="0.15">
      <c r="A1514" s="1">
        <f t="shared" si="23"/>
        <v>43435</v>
      </c>
      <c r="B1514" s="26">
        <v>43465</v>
      </c>
      <c r="C1514" s="18" t="s">
        <v>139</v>
      </c>
      <c r="D1514" s="40" t="s">
        <v>1788</v>
      </c>
      <c r="E1514" s="20" t="s">
        <v>1789</v>
      </c>
      <c r="F1514" s="20"/>
      <c r="G1514" s="20">
        <v>94476</v>
      </c>
      <c r="H1514" s="20">
        <v>2965302.12</v>
      </c>
    </row>
    <row r="1515" spans="1:8" x14ac:dyDescent="0.15">
      <c r="A1515" s="1">
        <f t="shared" si="23"/>
        <v>43466</v>
      </c>
      <c r="B1515" s="26">
        <v>43466</v>
      </c>
      <c r="C1515" s="18" t="s">
        <v>139</v>
      </c>
      <c r="D1515" s="40" t="s">
        <v>566</v>
      </c>
      <c r="E1515" s="20" t="s">
        <v>175</v>
      </c>
      <c r="F1515" s="20"/>
      <c r="G1515" s="20">
        <v>24934</v>
      </c>
      <c r="H1515" s="20">
        <v>2990236.12</v>
      </c>
    </row>
    <row r="1516" spans="1:8" x14ac:dyDescent="0.15">
      <c r="A1516" s="1">
        <f t="shared" si="23"/>
        <v>43466</v>
      </c>
      <c r="B1516" s="26">
        <v>43466</v>
      </c>
      <c r="C1516" s="18" t="s">
        <v>139</v>
      </c>
      <c r="D1516" s="40" t="s">
        <v>1594</v>
      </c>
      <c r="E1516" s="20" t="s">
        <v>1790</v>
      </c>
      <c r="F1516" s="20">
        <v>2000</v>
      </c>
      <c r="G1516" s="20"/>
      <c r="H1516" s="20">
        <v>2988236.12</v>
      </c>
    </row>
    <row r="1517" spans="1:8" x14ac:dyDescent="0.15">
      <c r="A1517" s="1">
        <f t="shared" si="23"/>
        <v>43466</v>
      </c>
      <c r="B1517" s="26">
        <v>43467</v>
      </c>
      <c r="C1517" s="18" t="s">
        <v>139</v>
      </c>
      <c r="D1517" s="40" t="s">
        <v>1791</v>
      </c>
      <c r="E1517" s="20" t="s">
        <v>1792</v>
      </c>
      <c r="F1517" s="20">
        <v>10000</v>
      </c>
      <c r="G1517" s="20"/>
      <c r="H1517" s="20">
        <v>2978236.12</v>
      </c>
    </row>
    <row r="1518" spans="1:8" x14ac:dyDescent="0.15">
      <c r="A1518" s="1">
        <f t="shared" si="23"/>
        <v>43466</v>
      </c>
      <c r="B1518" s="26">
        <v>43469</v>
      </c>
      <c r="C1518" s="18" t="s">
        <v>139</v>
      </c>
      <c r="D1518" s="40" t="s">
        <v>1793</v>
      </c>
      <c r="E1518" s="20" t="s">
        <v>175</v>
      </c>
      <c r="F1518" s="20"/>
      <c r="G1518" s="20">
        <v>15</v>
      </c>
      <c r="H1518" s="20">
        <v>2978251.12</v>
      </c>
    </row>
    <row r="1519" spans="1:8" x14ac:dyDescent="0.15">
      <c r="A1519" s="1">
        <f t="shared" si="23"/>
        <v>43466</v>
      </c>
      <c r="B1519" s="26">
        <v>43471</v>
      </c>
      <c r="C1519" s="18" t="s">
        <v>139</v>
      </c>
      <c r="D1519" s="40" t="s">
        <v>1618</v>
      </c>
      <c r="E1519" s="20" t="s">
        <v>1794</v>
      </c>
      <c r="F1519" s="20">
        <v>40</v>
      </c>
      <c r="G1519" s="20"/>
      <c r="H1519" s="20">
        <v>2978211.12</v>
      </c>
    </row>
    <row r="1520" spans="1:8" x14ac:dyDescent="0.15">
      <c r="A1520" s="1">
        <f t="shared" si="23"/>
        <v>43466</v>
      </c>
      <c r="B1520" s="26">
        <v>43472</v>
      </c>
      <c r="C1520" s="18" t="s">
        <v>139</v>
      </c>
      <c r="D1520" s="40" t="s">
        <v>1557</v>
      </c>
      <c r="E1520" s="20" t="s">
        <v>1795</v>
      </c>
      <c r="F1520" s="20">
        <v>7500</v>
      </c>
      <c r="G1520" s="20"/>
      <c r="H1520" s="20">
        <v>2970711.12</v>
      </c>
    </row>
    <row r="1521" spans="1:8" x14ac:dyDescent="0.15">
      <c r="A1521" s="1">
        <f t="shared" si="23"/>
        <v>43466</v>
      </c>
      <c r="B1521" s="26">
        <v>43473</v>
      </c>
      <c r="C1521" s="18" t="s">
        <v>139</v>
      </c>
      <c r="D1521" s="40" t="s">
        <v>1724</v>
      </c>
      <c r="E1521" s="20" t="s">
        <v>1796</v>
      </c>
      <c r="F1521" s="20">
        <v>4487</v>
      </c>
      <c r="G1521" s="20"/>
      <c r="H1521" s="20">
        <v>2966224.12</v>
      </c>
    </row>
    <row r="1522" spans="1:8" x14ac:dyDescent="0.15">
      <c r="A1522" s="1">
        <f t="shared" si="23"/>
        <v>43466</v>
      </c>
      <c r="B1522" s="26">
        <v>43473</v>
      </c>
      <c r="C1522" s="18" t="s">
        <v>139</v>
      </c>
      <c r="D1522" s="40" t="s">
        <v>1614</v>
      </c>
      <c r="E1522" s="20" t="s">
        <v>1797</v>
      </c>
      <c r="F1522" s="20">
        <v>1077</v>
      </c>
      <c r="G1522" s="20"/>
      <c r="H1522" s="20">
        <v>2965147.12</v>
      </c>
    </row>
    <row r="1523" spans="1:8" x14ac:dyDescent="0.15">
      <c r="A1523" s="1">
        <f t="shared" si="23"/>
        <v>43466</v>
      </c>
      <c r="B1523" s="26">
        <v>43474</v>
      </c>
      <c r="C1523" s="18" t="s">
        <v>139</v>
      </c>
      <c r="D1523" s="40" t="s">
        <v>1241</v>
      </c>
      <c r="E1523" s="20" t="s">
        <v>1798</v>
      </c>
      <c r="F1523" s="20">
        <v>1346</v>
      </c>
      <c r="G1523" s="20"/>
      <c r="H1523" s="20">
        <v>2963801.12</v>
      </c>
    </row>
    <row r="1524" spans="1:8" x14ac:dyDescent="0.15">
      <c r="A1524" s="1">
        <f t="shared" si="23"/>
        <v>43466</v>
      </c>
      <c r="B1524" s="26">
        <v>43475</v>
      </c>
      <c r="C1524" s="18" t="s">
        <v>139</v>
      </c>
      <c r="D1524" s="40" t="s">
        <v>1668</v>
      </c>
      <c r="E1524" s="20" t="s">
        <v>1799</v>
      </c>
      <c r="F1524" s="20">
        <v>48004.45</v>
      </c>
      <c r="G1524" s="20"/>
      <c r="H1524" s="20">
        <v>2915796.67</v>
      </c>
    </row>
    <row r="1525" spans="1:8" x14ac:dyDescent="0.15">
      <c r="A1525" s="1">
        <f t="shared" si="23"/>
        <v>43466</v>
      </c>
      <c r="B1525" s="26">
        <v>43486</v>
      </c>
      <c r="C1525" s="18" t="s">
        <v>139</v>
      </c>
      <c r="D1525" s="40" t="s">
        <v>1607</v>
      </c>
      <c r="E1525" s="20" t="s">
        <v>1800</v>
      </c>
      <c r="F1525" s="20">
        <v>16747</v>
      </c>
      <c r="G1525" s="20"/>
      <c r="H1525" s="20">
        <v>2899049.67</v>
      </c>
    </row>
    <row r="1526" spans="1:8" x14ac:dyDescent="0.15">
      <c r="A1526" s="1">
        <f t="shared" si="23"/>
        <v>43466</v>
      </c>
      <c r="B1526" s="26">
        <v>43486</v>
      </c>
      <c r="C1526" s="18" t="s">
        <v>139</v>
      </c>
      <c r="D1526" s="40" t="s">
        <v>1801</v>
      </c>
      <c r="E1526" s="20" t="s">
        <v>175</v>
      </c>
      <c r="F1526" s="20"/>
      <c r="G1526" s="20">
        <v>795</v>
      </c>
      <c r="H1526" s="20">
        <v>2899844.67</v>
      </c>
    </row>
    <row r="1527" spans="1:8" x14ac:dyDescent="0.15">
      <c r="A1527" s="1">
        <f t="shared" si="23"/>
        <v>43466</v>
      </c>
      <c r="B1527" s="26">
        <v>43486</v>
      </c>
      <c r="C1527" s="18" t="s">
        <v>139</v>
      </c>
      <c r="D1527" s="40" t="s">
        <v>1607</v>
      </c>
      <c r="E1527" s="20" t="s">
        <v>1802</v>
      </c>
      <c r="F1527" s="20">
        <v>2588</v>
      </c>
      <c r="G1527" s="20"/>
      <c r="H1527" s="20">
        <v>2897256.67</v>
      </c>
    </row>
    <row r="1528" spans="1:8" x14ac:dyDescent="0.15">
      <c r="A1528" s="1">
        <f t="shared" si="23"/>
        <v>43466</v>
      </c>
      <c r="B1528" s="26">
        <v>43492</v>
      </c>
      <c r="C1528" s="18" t="s">
        <v>139</v>
      </c>
      <c r="D1528" s="40" t="s">
        <v>1762</v>
      </c>
      <c r="E1528" s="20" t="s">
        <v>1803</v>
      </c>
      <c r="F1528" s="20">
        <v>483</v>
      </c>
      <c r="G1528" s="20"/>
      <c r="H1528" s="20">
        <v>2896773.67</v>
      </c>
    </row>
    <row r="1529" spans="1:8" x14ac:dyDescent="0.15">
      <c r="A1529" s="1">
        <f t="shared" si="23"/>
        <v>43466</v>
      </c>
      <c r="B1529" s="26">
        <v>43492</v>
      </c>
      <c r="C1529" s="18" t="s">
        <v>139</v>
      </c>
      <c r="D1529" s="40" t="s">
        <v>1266</v>
      </c>
      <c r="E1529" s="20" t="s">
        <v>1804</v>
      </c>
      <c r="F1529" s="20">
        <v>1000</v>
      </c>
      <c r="G1529" s="20"/>
      <c r="H1529" s="20">
        <v>2895773.67</v>
      </c>
    </row>
    <row r="1530" spans="1:8" x14ac:dyDescent="0.15">
      <c r="A1530" s="1">
        <f t="shared" si="23"/>
        <v>43466</v>
      </c>
      <c r="B1530" s="26">
        <v>43493</v>
      </c>
      <c r="C1530" s="18" t="s">
        <v>139</v>
      </c>
      <c r="D1530" s="40" t="s">
        <v>1694</v>
      </c>
      <c r="E1530" s="20" t="s">
        <v>1805</v>
      </c>
      <c r="F1530" s="20">
        <v>223</v>
      </c>
      <c r="G1530" s="20"/>
      <c r="H1530" s="20">
        <v>2895550.67</v>
      </c>
    </row>
    <row r="1531" spans="1:8" x14ac:dyDescent="0.15">
      <c r="A1531" s="1">
        <f t="shared" si="23"/>
        <v>43466</v>
      </c>
      <c r="B1531" s="26">
        <v>43493</v>
      </c>
      <c r="C1531" s="18" t="s">
        <v>139</v>
      </c>
      <c r="D1531" s="40" t="s">
        <v>1126</v>
      </c>
      <c r="E1531" s="20" t="s">
        <v>1806</v>
      </c>
      <c r="F1531" s="20">
        <v>163.53</v>
      </c>
      <c r="G1531" s="20"/>
      <c r="H1531" s="20">
        <v>2895387.14</v>
      </c>
    </row>
    <row r="1532" spans="1:8" x14ac:dyDescent="0.15">
      <c r="A1532" s="1">
        <f t="shared" si="23"/>
        <v>43466</v>
      </c>
      <c r="B1532" s="26">
        <v>43494</v>
      </c>
      <c r="C1532" s="18" t="s">
        <v>139</v>
      </c>
      <c r="D1532" s="40" t="s">
        <v>1807</v>
      </c>
      <c r="E1532" s="20" t="s">
        <v>1808</v>
      </c>
      <c r="F1532" s="20">
        <v>20000</v>
      </c>
      <c r="G1532" s="20"/>
      <c r="H1532" s="20">
        <v>2875387.14</v>
      </c>
    </row>
    <row r="1533" spans="1:8" x14ac:dyDescent="0.15">
      <c r="A1533" s="1">
        <f t="shared" si="23"/>
        <v>43466</v>
      </c>
      <c r="B1533" s="26">
        <v>43495</v>
      </c>
      <c r="C1533" s="18" t="s">
        <v>139</v>
      </c>
      <c r="D1533" s="40" t="s">
        <v>1809</v>
      </c>
      <c r="E1533" s="20" t="s">
        <v>1810</v>
      </c>
      <c r="F1533" s="20">
        <v>20000</v>
      </c>
      <c r="G1533" s="20"/>
      <c r="H1533" s="20">
        <v>2855387.14</v>
      </c>
    </row>
    <row r="1534" spans="1:8" x14ac:dyDescent="0.15">
      <c r="A1534" s="1">
        <f t="shared" si="23"/>
        <v>43466</v>
      </c>
      <c r="B1534" s="26">
        <v>43496</v>
      </c>
      <c r="C1534" s="18" t="s">
        <v>139</v>
      </c>
      <c r="D1534" s="40" t="s">
        <v>1811</v>
      </c>
      <c r="E1534" s="20" t="s">
        <v>1812</v>
      </c>
      <c r="F1534" s="20"/>
      <c r="G1534" s="20">
        <v>94451</v>
      </c>
      <c r="H1534" s="20">
        <v>2949838.14</v>
      </c>
    </row>
    <row r="1535" spans="1:8" x14ac:dyDescent="0.15">
      <c r="A1535" s="1">
        <f t="shared" si="23"/>
        <v>43497</v>
      </c>
      <c r="B1535" s="26">
        <v>43498</v>
      </c>
      <c r="C1535" s="18" t="s">
        <v>139</v>
      </c>
      <c r="D1535" s="40" t="s">
        <v>1813</v>
      </c>
      <c r="E1535" s="20" t="s">
        <v>1814</v>
      </c>
      <c r="F1535" s="20">
        <v>1947</v>
      </c>
      <c r="G1535" s="20"/>
      <c r="H1535" s="20">
        <v>2947891.14</v>
      </c>
    </row>
    <row r="1536" spans="1:8" x14ac:dyDescent="0.15">
      <c r="A1536" s="1">
        <f t="shared" si="23"/>
        <v>43497</v>
      </c>
      <c r="B1536" s="26">
        <v>43498</v>
      </c>
      <c r="C1536" s="18" t="s">
        <v>139</v>
      </c>
      <c r="D1536" s="40" t="s">
        <v>1815</v>
      </c>
      <c r="E1536" s="20" t="s">
        <v>1816</v>
      </c>
      <c r="F1536" s="20">
        <v>223</v>
      </c>
      <c r="G1536" s="20"/>
      <c r="H1536" s="20">
        <v>2947668.14</v>
      </c>
    </row>
    <row r="1537" spans="1:8" x14ac:dyDescent="0.15">
      <c r="A1537" s="1">
        <f t="shared" si="23"/>
        <v>43497</v>
      </c>
      <c r="B1537" s="26">
        <v>43498</v>
      </c>
      <c r="C1537" s="18" t="s">
        <v>139</v>
      </c>
      <c r="D1537" s="40" t="s">
        <v>1594</v>
      </c>
      <c r="E1537" s="20" t="s">
        <v>1817</v>
      </c>
      <c r="F1537" s="20">
        <v>1500</v>
      </c>
      <c r="G1537" s="20"/>
      <c r="H1537" s="20">
        <v>2946168.14</v>
      </c>
    </row>
    <row r="1538" spans="1:8" x14ac:dyDescent="0.15">
      <c r="A1538" s="1">
        <f t="shared" ref="A1538:A1601" si="24">DATE(YEAR(B1538),MONTH(B1538),1)</f>
        <v>43497</v>
      </c>
      <c r="B1538" s="26">
        <v>43499</v>
      </c>
      <c r="C1538" s="18" t="s">
        <v>139</v>
      </c>
      <c r="D1538" s="40" t="s">
        <v>1818</v>
      </c>
      <c r="E1538" s="20" t="s">
        <v>1819</v>
      </c>
      <c r="F1538" s="20">
        <v>10000</v>
      </c>
      <c r="G1538" s="20"/>
      <c r="H1538" s="20">
        <v>2936168.14</v>
      </c>
    </row>
    <row r="1539" spans="1:8" x14ac:dyDescent="0.15">
      <c r="A1539" s="1">
        <f t="shared" si="24"/>
        <v>43497</v>
      </c>
      <c r="B1539" s="26">
        <v>43500</v>
      </c>
      <c r="C1539" s="18" t="s">
        <v>139</v>
      </c>
      <c r="D1539" s="40" t="s">
        <v>1241</v>
      </c>
      <c r="E1539" s="20" t="s">
        <v>1820</v>
      </c>
      <c r="F1539" s="20">
        <v>755</v>
      </c>
      <c r="G1539" s="20"/>
      <c r="H1539" s="20">
        <v>2935413.14</v>
      </c>
    </row>
    <row r="1540" spans="1:8" x14ac:dyDescent="0.15">
      <c r="A1540" s="1">
        <f t="shared" si="24"/>
        <v>43497</v>
      </c>
      <c r="B1540" s="26">
        <v>43501</v>
      </c>
      <c r="C1540" s="18" t="s">
        <v>139</v>
      </c>
      <c r="D1540" s="40" t="s">
        <v>1821</v>
      </c>
      <c r="E1540" s="20" t="s">
        <v>175</v>
      </c>
      <c r="F1540" s="20"/>
      <c r="G1540" s="20">
        <v>11.25</v>
      </c>
      <c r="H1540" s="20">
        <v>2935424.39</v>
      </c>
    </row>
    <row r="1541" spans="1:8" x14ac:dyDescent="0.15">
      <c r="A1541" s="1">
        <f t="shared" si="24"/>
        <v>43497</v>
      </c>
      <c r="B1541" s="26">
        <v>43502</v>
      </c>
      <c r="C1541" s="18" t="s">
        <v>139</v>
      </c>
      <c r="D1541" s="40" t="s">
        <v>1557</v>
      </c>
      <c r="E1541" s="20" t="s">
        <v>1822</v>
      </c>
      <c r="F1541" s="20">
        <v>7500</v>
      </c>
      <c r="G1541" s="20"/>
      <c r="H1541" s="20">
        <v>2927924.39</v>
      </c>
    </row>
    <row r="1542" spans="1:8" x14ac:dyDescent="0.15">
      <c r="A1542" s="1">
        <f t="shared" si="24"/>
        <v>43497</v>
      </c>
      <c r="B1542" s="26">
        <v>43505</v>
      </c>
      <c r="C1542" s="18" t="s">
        <v>139</v>
      </c>
      <c r="D1542" s="40" t="s">
        <v>1724</v>
      </c>
      <c r="E1542" s="20" t="s">
        <v>1823</v>
      </c>
      <c r="F1542" s="20">
        <v>5230</v>
      </c>
      <c r="G1542" s="20"/>
      <c r="H1542" s="20">
        <v>2922694.39</v>
      </c>
    </row>
    <row r="1543" spans="1:8" x14ac:dyDescent="0.15">
      <c r="A1543" s="1">
        <f t="shared" si="24"/>
        <v>43497</v>
      </c>
      <c r="B1543" s="26">
        <v>43509</v>
      </c>
      <c r="C1543" s="18" t="s">
        <v>139</v>
      </c>
      <c r="D1543" s="40" t="s">
        <v>1480</v>
      </c>
      <c r="E1543" s="20" t="s">
        <v>1824</v>
      </c>
      <c r="F1543" s="20">
        <v>4426</v>
      </c>
      <c r="G1543" s="20"/>
      <c r="H1543" s="20">
        <v>2918268.39</v>
      </c>
    </row>
    <row r="1544" spans="1:8" x14ac:dyDescent="0.15">
      <c r="A1544" s="1">
        <f t="shared" si="24"/>
        <v>43497</v>
      </c>
      <c r="B1544" s="26">
        <v>43524</v>
      </c>
      <c r="C1544" s="18" t="s">
        <v>139</v>
      </c>
      <c r="D1544" s="40" t="s">
        <v>1825</v>
      </c>
      <c r="E1544" s="20" t="s">
        <v>1826</v>
      </c>
      <c r="F1544" s="20"/>
      <c r="G1544" s="20">
        <v>94451</v>
      </c>
      <c r="H1544" s="20">
        <v>3012719.39</v>
      </c>
    </row>
    <row r="1545" spans="1:8" x14ac:dyDescent="0.15">
      <c r="A1545" s="1">
        <f t="shared" si="24"/>
        <v>43525</v>
      </c>
      <c r="B1545" s="26">
        <v>43525</v>
      </c>
      <c r="C1545" s="18" t="s">
        <v>139</v>
      </c>
      <c r="D1545" s="40" t="s">
        <v>1472</v>
      </c>
      <c r="E1545" s="20" t="s">
        <v>1827</v>
      </c>
      <c r="F1545" s="20">
        <v>399</v>
      </c>
      <c r="G1545" s="20"/>
      <c r="H1545" s="20">
        <v>3012320.39</v>
      </c>
    </row>
    <row r="1546" spans="1:8" x14ac:dyDescent="0.15">
      <c r="A1546" s="1">
        <f t="shared" si="24"/>
        <v>43525</v>
      </c>
      <c r="B1546" s="26">
        <v>43527</v>
      </c>
      <c r="C1546" s="18" t="s">
        <v>139</v>
      </c>
      <c r="D1546" s="40" t="s">
        <v>1828</v>
      </c>
      <c r="E1546" s="20" t="s">
        <v>1829</v>
      </c>
      <c r="F1546" s="20">
        <v>10000</v>
      </c>
      <c r="G1546" s="20"/>
      <c r="H1546" s="20">
        <v>3002320.39</v>
      </c>
    </row>
    <row r="1547" spans="1:8" x14ac:dyDescent="0.15">
      <c r="A1547" s="1">
        <f t="shared" si="24"/>
        <v>43525</v>
      </c>
      <c r="B1547" s="26">
        <v>43529</v>
      </c>
      <c r="C1547" s="18" t="s">
        <v>139</v>
      </c>
      <c r="D1547" s="40" t="s">
        <v>1694</v>
      </c>
      <c r="E1547" s="20" t="s">
        <v>1830</v>
      </c>
      <c r="F1547" s="20">
        <v>223</v>
      </c>
      <c r="G1547" s="20"/>
      <c r="H1547" s="20">
        <v>3002097.39</v>
      </c>
    </row>
    <row r="1548" spans="1:8" x14ac:dyDescent="0.15">
      <c r="A1548" s="1">
        <f t="shared" si="24"/>
        <v>43525</v>
      </c>
      <c r="B1548" s="26">
        <v>43529</v>
      </c>
      <c r="C1548" s="18" t="s">
        <v>139</v>
      </c>
      <c r="D1548" s="40" t="s">
        <v>1831</v>
      </c>
      <c r="E1548" s="20" t="s">
        <v>1832</v>
      </c>
      <c r="F1548" s="20">
        <v>199.77</v>
      </c>
      <c r="G1548" s="20"/>
      <c r="H1548" s="20">
        <v>3001897.62</v>
      </c>
    </row>
    <row r="1549" spans="1:8" x14ac:dyDescent="0.15">
      <c r="A1549" s="1">
        <f t="shared" si="24"/>
        <v>43525</v>
      </c>
      <c r="B1549" s="26">
        <v>43529</v>
      </c>
      <c r="C1549" s="18" t="s">
        <v>139</v>
      </c>
      <c r="D1549" s="40" t="s">
        <v>1594</v>
      </c>
      <c r="E1549" s="20" t="s">
        <v>1833</v>
      </c>
      <c r="F1549" s="20">
        <v>2590</v>
      </c>
      <c r="G1549" s="20"/>
      <c r="H1549" s="20">
        <v>2999307.62</v>
      </c>
    </row>
    <row r="1550" spans="1:8" x14ac:dyDescent="0.15">
      <c r="A1550" s="1">
        <f t="shared" si="24"/>
        <v>43525</v>
      </c>
      <c r="B1550" s="26">
        <v>43529</v>
      </c>
      <c r="C1550" s="18" t="s">
        <v>139</v>
      </c>
      <c r="D1550" s="40" t="s">
        <v>1101</v>
      </c>
      <c r="E1550" s="20" t="s">
        <v>1142</v>
      </c>
      <c r="F1550" s="20"/>
      <c r="G1550" s="20">
        <v>4426</v>
      </c>
      <c r="H1550" s="20">
        <v>3003733.62</v>
      </c>
    </row>
    <row r="1551" spans="1:8" x14ac:dyDescent="0.15">
      <c r="A1551" s="1">
        <f t="shared" si="24"/>
        <v>43525</v>
      </c>
      <c r="B1551" s="26">
        <v>43531</v>
      </c>
      <c r="C1551" s="18" t="s">
        <v>139</v>
      </c>
      <c r="D1551" s="40" t="s">
        <v>1834</v>
      </c>
      <c r="E1551" s="20" t="s">
        <v>175</v>
      </c>
      <c r="F1551" s="20"/>
      <c r="G1551" s="20">
        <v>19.43</v>
      </c>
      <c r="H1551" s="20">
        <v>3003753.05</v>
      </c>
    </row>
    <row r="1552" spans="1:8" x14ac:dyDescent="0.15">
      <c r="A1552" s="1">
        <f t="shared" si="24"/>
        <v>43525</v>
      </c>
      <c r="B1552" s="26">
        <v>43532</v>
      </c>
      <c r="C1552" s="18" t="s">
        <v>139</v>
      </c>
      <c r="D1552" s="40" t="s">
        <v>1835</v>
      </c>
      <c r="E1552" s="20" t="s">
        <v>1836</v>
      </c>
      <c r="F1552" s="20">
        <v>11550</v>
      </c>
      <c r="G1552" s="20"/>
      <c r="H1552" s="20">
        <v>2992203.05</v>
      </c>
    </row>
    <row r="1553" spans="1:8" x14ac:dyDescent="0.15">
      <c r="A1553" s="1">
        <f t="shared" si="24"/>
        <v>43525</v>
      </c>
      <c r="B1553" s="26">
        <v>43532</v>
      </c>
      <c r="C1553" s="18" t="s">
        <v>139</v>
      </c>
      <c r="D1553" s="40" t="s">
        <v>1557</v>
      </c>
      <c r="E1553" s="20" t="s">
        <v>1837</v>
      </c>
      <c r="F1553" s="20">
        <v>7500</v>
      </c>
      <c r="G1553" s="20"/>
      <c r="H1553" s="20">
        <v>2984703.05</v>
      </c>
    </row>
    <row r="1554" spans="1:8" x14ac:dyDescent="0.15">
      <c r="A1554" s="1">
        <f t="shared" si="24"/>
        <v>43525</v>
      </c>
      <c r="B1554" s="26">
        <v>43534</v>
      </c>
      <c r="C1554" s="18" t="s">
        <v>139</v>
      </c>
      <c r="D1554" s="40" t="s">
        <v>1838</v>
      </c>
      <c r="E1554" s="20" t="s">
        <v>1839</v>
      </c>
      <c r="F1554" s="20">
        <v>165.9</v>
      </c>
      <c r="G1554" s="20"/>
      <c r="H1554" s="20">
        <v>2984537.15</v>
      </c>
    </row>
    <row r="1555" spans="1:8" x14ac:dyDescent="0.15">
      <c r="A1555" s="1">
        <f t="shared" si="24"/>
        <v>43525</v>
      </c>
      <c r="B1555" s="26">
        <v>43541</v>
      </c>
      <c r="C1555" s="18" t="s">
        <v>139</v>
      </c>
      <c r="D1555" s="40" t="s">
        <v>1724</v>
      </c>
      <c r="E1555" s="20" t="s">
        <v>1840</v>
      </c>
      <c r="F1555" s="20">
        <v>4000</v>
      </c>
      <c r="G1555" s="20"/>
      <c r="H1555" s="20">
        <v>2980537.15</v>
      </c>
    </row>
    <row r="1556" spans="1:8" x14ac:dyDescent="0.15">
      <c r="A1556" s="1">
        <f t="shared" si="24"/>
        <v>43525</v>
      </c>
      <c r="B1556" s="26">
        <v>43541</v>
      </c>
      <c r="C1556" s="18" t="s">
        <v>139</v>
      </c>
      <c r="D1556" s="40" t="s">
        <v>1352</v>
      </c>
      <c r="E1556" s="20" t="s">
        <v>1841</v>
      </c>
      <c r="F1556" s="20">
        <v>1720</v>
      </c>
      <c r="G1556" s="20"/>
      <c r="H1556" s="20">
        <v>2978817.15</v>
      </c>
    </row>
    <row r="1557" spans="1:8" x14ac:dyDescent="0.15">
      <c r="A1557" s="1">
        <f t="shared" si="24"/>
        <v>43525</v>
      </c>
      <c r="B1557" s="26">
        <v>43541</v>
      </c>
      <c r="C1557" s="18" t="s">
        <v>139</v>
      </c>
      <c r="D1557" s="40" t="s">
        <v>1352</v>
      </c>
      <c r="E1557" s="20" t="s">
        <v>1842</v>
      </c>
      <c r="F1557" s="20">
        <v>1720</v>
      </c>
      <c r="G1557" s="20"/>
      <c r="H1557" s="20">
        <v>2977097.15</v>
      </c>
    </row>
    <row r="1558" spans="1:8" x14ac:dyDescent="0.15">
      <c r="A1558" s="1">
        <f t="shared" si="24"/>
        <v>43525</v>
      </c>
      <c r="B1558" s="26">
        <v>43543</v>
      </c>
      <c r="C1558" s="18" t="s">
        <v>139</v>
      </c>
      <c r="D1558" s="40" t="s">
        <v>1594</v>
      </c>
      <c r="E1558" s="20" t="s">
        <v>1843</v>
      </c>
      <c r="F1558" s="20">
        <v>1200</v>
      </c>
      <c r="G1558" s="20"/>
      <c r="H1558" s="20">
        <v>2975897.15</v>
      </c>
    </row>
    <row r="1559" spans="1:8" x14ac:dyDescent="0.15">
      <c r="A1559" s="1">
        <f t="shared" si="24"/>
        <v>43525</v>
      </c>
      <c r="B1559" s="26">
        <v>43545</v>
      </c>
      <c r="C1559" s="18" t="s">
        <v>139</v>
      </c>
      <c r="D1559" s="40" t="s">
        <v>1241</v>
      </c>
      <c r="E1559" s="20" t="s">
        <v>1844</v>
      </c>
      <c r="F1559" s="20">
        <v>1869</v>
      </c>
      <c r="G1559" s="20"/>
      <c r="H1559" s="20">
        <v>2974028.15</v>
      </c>
    </row>
    <row r="1560" spans="1:8" x14ac:dyDescent="0.15">
      <c r="A1560" s="1">
        <f t="shared" si="24"/>
        <v>43525</v>
      </c>
      <c r="B1560" s="26">
        <v>43546</v>
      </c>
      <c r="C1560" s="18" t="s">
        <v>139</v>
      </c>
      <c r="D1560" s="40" t="s">
        <v>1845</v>
      </c>
      <c r="E1560" s="20" t="s">
        <v>175</v>
      </c>
      <c r="F1560" s="20"/>
      <c r="G1560" s="20">
        <v>9</v>
      </c>
      <c r="H1560" s="20">
        <v>2974037.15</v>
      </c>
    </row>
    <row r="1561" spans="1:8" x14ac:dyDescent="0.15">
      <c r="A1561" s="1">
        <f t="shared" si="24"/>
        <v>43525</v>
      </c>
      <c r="B1561" s="26">
        <v>43547</v>
      </c>
      <c r="C1561" s="18" t="s">
        <v>139</v>
      </c>
      <c r="D1561" s="40" t="s">
        <v>1831</v>
      </c>
      <c r="E1561" s="20" t="s">
        <v>1846</v>
      </c>
      <c r="F1561" s="20">
        <v>246.56</v>
      </c>
      <c r="G1561" s="20"/>
      <c r="H1561" s="20">
        <v>2973790.59</v>
      </c>
    </row>
    <row r="1562" spans="1:8" x14ac:dyDescent="0.15">
      <c r="A1562" s="1">
        <f t="shared" si="24"/>
        <v>43525</v>
      </c>
      <c r="B1562" s="26">
        <v>43547</v>
      </c>
      <c r="C1562" s="18" t="s">
        <v>139</v>
      </c>
      <c r="D1562" s="40" t="s">
        <v>1847</v>
      </c>
      <c r="E1562" s="20" t="s">
        <v>1848</v>
      </c>
      <c r="F1562" s="20">
        <v>273</v>
      </c>
      <c r="G1562" s="20"/>
      <c r="H1562" s="20">
        <v>2973517.59</v>
      </c>
    </row>
    <row r="1563" spans="1:8" x14ac:dyDescent="0.15">
      <c r="A1563" s="1">
        <f t="shared" si="24"/>
        <v>43525</v>
      </c>
      <c r="B1563" s="26">
        <v>43548</v>
      </c>
      <c r="C1563" s="18" t="s">
        <v>139</v>
      </c>
      <c r="D1563" s="40" t="s">
        <v>1614</v>
      </c>
      <c r="E1563" s="20" t="s">
        <v>1849</v>
      </c>
      <c r="F1563" s="20">
        <v>1380</v>
      </c>
      <c r="G1563" s="20"/>
      <c r="H1563" s="20">
        <v>2972137.59</v>
      </c>
    </row>
    <row r="1564" spans="1:8" x14ac:dyDescent="0.15">
      <c r="A1564" s="1">
        <f t="shared" si="24"/>
        <v>43525</v>
      </c>
      <c r="B1564" s="26">
        <v>43550</v>
      </c>
      <c r="C1564" s="18" t="s">
        <v>139</v>
      </c>
      <c r="D1564" s="40" t="s">
        <v>1850</v>
      </c>
      <c r="E1564" s="20" t="s">
        <v>1851</v>
      </c>
      <c r="F1564" s="20">
        <v>20000</v>
      </c>
      <c r="G1564" s="20"/>
      <c r="H1564" s="20">
        <v>2952137.59</v>
      </c>
    </row>
    <row r="1565" spans="1:8" x14ac:dyDescent="0.15">
      <c r="A1565" s="1">
        <f t="shared" si="24"/>
        <v>43525</v>
      </c>
      <c r="B1565" s="26">
        <v>43552</v>
      </c>
      <c r="C1565" s="18" t="s">
        <v>139</v>
      </c>
      <c r="D1565" s="40" t="s">
        <v>1852</v>
      </c>
      <c r="E1565" s="20" t="s">
        <v>175</v>
      </c>
      <c r="F1565" s="20"/>
      <c r="G1565" s="20">
        <v>599</v>
      </c>
      <c r="H1565" s="20">
        <v>2952736.59</v>
      </c>
    </row>
    <row r="1566" spans="1:8" x14ac:dyDescent="0.15">
      <c r="A1566" s="1">
        <f t="shared" si="24"/>
        <v>43525</v>
      </c>
      <c r="B1566" s="26">
        <v>43554</v>
      </c>
      <c r="C1566" s="18" t="s">
        <v>139</v>
      </c>
      <c r="D1566" s="40" t="s">
        <v>1853</v>
      </c>
      <c r="E1566" s="20" t="s">
        <v>1854</v>
      </c>
      <c r="F1566" s="20"/>
      <c r="G1566" s="20">
        <v>36961</v>
      </c>
      <c r="H1566" s="20">
        <v>2989697.59</v>
      </c>
    </row>
    <row r="1567" spans="1:8" x14ac:dyDescent="0.15">
      <c r="A1567" s="1">
        <f t="shared" si="24"/>
        <v>43556</v>
      </c>
      <c r="B1567" s="26">
        <v>43556</v>
      </c>
      <c r="C1567" s="18" t="s">
        <v>139</v>
      </c>
      <c r="D1567" s="40" t="s">
        <v>566</v>
      </c>
      <c r="E1567" s="20" t="s">
        <v>175</v>
      </c>
      <c r="F1567" s="20"/>
      <c r="G1567" s="20">
        <v>25424</v>
      </c>
      <c r="H1567" s="20">
        <v>3015121.59</v>
      </c>
    </row>
    <row r="1568" spans="1:8" x14ac:dyDescent="0.15">
      <c r="A1568" s="1">
        <f t="shared" si="24"/>
        <v>43556</v>
      </c>
      <c r="B1568" s="26">
        <v>43556</v>
      </c>
      <c r="C1568" s="18" t="s">
        <v>139</v>
      </c>
      <c r="D1568" s="40" t="s">
        <v>1855</v>
      </c>
      <c r="E1568" s="20" t="s">
        <v>1856</v>
      </c>
      <c r="F1568" s="20">
        <v>1</v>
      </c>
      <c r="G1568" s="20"/>
      <c r="H1568" s="20">
        <v>3015120.59</v>
      </c>
    </row>
    <row r="1569" spans="1:8" x14ac:dyDescent="0.15">
      <c r="A1569" s="1">
        <f t="shared" si="24"/>
        <v>43556</v>
      </c>
      <c r="B1569" s="26">
        <v>43556</v>
      </c>
      <c r="C1569" s="18" t="s">
        <v>139</v>
      </c>
      <c r="D1569" s="40" t="s">
        <v>1857</v>
      </c>
      <c r="E1569" s="20" t="s">
        <v>1858</v>
      </c>
      <c r="F1569" s="20">
        <v>10000</v>
      </c>
      <c r="G1569" s="20"/>
      <c r="H1569" s="20">
        <v>3005120.59</v>
      </c>
    </row>
    <row r="1570" spans="1:8" x14ac:dyDescent="0.15">
      <c r="A1570" s="1">
        <f t="shared" si="24"/>
        <v>43556</v>
      </c>
      <c r="B1570" s="26">
        <v>43557</v>
      </c>
      <c r="C1570" s="18" t="s">
        <v>139</v>
      </c>
      <c r="D1570" s="40" t="s">
        <v>1859</v>
      </c>
      <c r="E1570" s="20" t="s">
        <v>1860</v>
      </c>
      <c r="F1570" s="20">
        <v>20000</v>
      </c>
      <c r="G1570" s="20"/>
      <c r="H1570" s="20">
        <v>2985120.59</v>
      </c>
    </row>
    <row r="1571" spans="1:8" x14ac:dyDescent="0.15">
      <c r="A1571" s="1">
        <f t="shared" si="24"/>
        <v>43556</v>
      </c>
      <c r="B1571" s="26">
        <v>43557</v>
      </c>
      <c r="C1571" s="18" t="s">
        <v>139</v>
      </c>
      <c r="D1571" s="40" t="s">
        <v>1861</v>
      </c>
      <c r="E1571" s="20" t="s">
        <v>1862</v>
      </c>
      <c r="F1571" s="20">
        <v>130</v>
      </c>
      <c r="G1571" s="20"/>
      <c r="H1571" s="20">
        <v>2984990.59</v>
      </c>
    </row>
    <row r="1572" spans="1:8" x14ac:dyDescent="0.15">
      <c r="A1572" s="1">
        <f t="shared" si="24"/>
        <v>43556</v>
      </c>
      <c r="B1572" s="26">
        <v>43558</v>
      </c>
      <c r="C1572" s="18" t="s">
        <v>139</v>
      </c>
      <c r="D1572" s="40" t="s">
        <v>1863</v>
      </c>
      <c r="E1572" s="20" t="s">
        <v>1864</v>
      </c>
      <c r="F1572" s="20">
        <v>10000</v>
      </c>
      <c r="G1572" s="20"/>
      <c r="H1572" s="20">
        <v>2974990.59</v>
      </c>
    </row>
    <row r="1573" spans="1:8" x14ac:dyDescent="0.15">
      <c r="A1573" s="1">
        <f t="shared" si="24"/>
        <v>43556</v>
      </c>
      <c r="B1573" s="26">
        <v>43559</v>
      </c>
      <c r="C1573" s="18" t="s">
        <v>139</v>
      </c>
      <c r="D1573" s="40" t="s">
        <v>1618</v>
      </c>
      <c r="E1573" s="20" t="s">
        <v>1865</v>
      </c>
      <c r="F1573" s="20">
        <v>40</v>
      </c>
      <c r="G1573" s="20"/>
      <c r="H1573" s="20">
        <v>2974950.59</v>
      </c>
    </row>
    <row r="1574" spans="1:8" x14ac:dyDescent="0.15">
      <c r="A1574" s="1">
        <f t="shared" si="24"/>
        <v>43556</v>
      </c>
      <c r="B1574" s="26">
        <v>43559</v>
      </c>
      <c r="C1574" s="18" t="s">
        <v>139</v>
      </c>
      <c r="D1574" s="40" t="s">
        <v>1594</v>
      </c>
      <c r="E1574" s="20" t="s">
        <v>1866</v>
      </c>
      <c r="F1574" s="20">
        <v>1200</v>
      </c>
      <c r="G1574" s="20"/>
      <c r="H1574" s="20">
        <v>2973750.59</v>
      </c>
    </row>
    <row r="1575" spans="1:8" x14ac:dyDescent="0.15">
      <c r="A1575" s="1">
        <f t="shared" si="24"/>
        <v>43556</v>
      </c>
      <c r="B1575" s="26">
        <v>43559</v>
      </c>
      <c r="C1575" s="18" t="s">
        <v>139</v>
      </c>
      <c r="D1575" s="40" t="s">
        <v>1847</v>
      </c>
      <c r="E1575" s="20" t="s">
        <v>1867</v>
      </c>
      <c r="F1575" s="20">
        <v>242</v>
      </c>
      <c r="G1575" s="20"/>
      <c r="H1575" s="20">
        <v>2973508.59</v>
      </c>
    </row>
    <row r="1576" spans="1:8" x14ac:dyDescent="0.15">
      <c r="A1576" s="1">
        <f t="shared" si="24"/>
        <v>43556</v>
      </c>
      <c r="B1576" s="26">
        <v>43560</v>
      </c>
      <c r="C1576" s="28" t="s">
        <v>139</v>
      </c>
      <c r="D1576" s="41" t="s">
        <v>1241</v>
      </c>
      <c r="E1576" s="29" t="s">
        <v>1868</v>
      </c>
      <c r="F1576" s="29">
        <v>2947</v>
      </c>
      <c r="G1576" s="29"/>
      <c r="H1576" s="29">
        <v>2970561.59</v>
      </c>
    </row>
    <row r="1577" spans="1:8" x14ac:dyDescent="0.15">
      <c r="A1577" s="1">
        <f t="shared" si="24"/>
        <v>43556</v>
      </c>
      <c r="B1577" s="26">
        <v>43561</v>
      </c>
      <c r="C1577" s="28" t="s">
        <v>139</v>
      </c>
      <c r="D1577" s="41" t="s">
        <v>1557</v>
      </c>
      <c r="E1577" s="29" t="s">
        <v>1869</v>
      </c>
      <c r="F1577" s="29">
        <v>7500</v>
      </c>
      <c r="G1577" s="29"/>
      <c r="H1577" s="29">
        <v>2963061.59</v>
      </c>
    </row>
    <row r="1578" spans="1:8" x14ac:dyDescent="0.15">
      <c r="A1578" s="1">
        <f t="shared" si="24"/>
        <v>43252</v>
      </c>
      <c r="B1578" s="26">
        <v>43280</v>
      </c>
      <c r="C1578" s="30" t="s">
        <v>8</v>
      </c>
      <c r="D1578" s="41" t="s">
        <v>1870</v>
      </c>
      <c r="E1578" s="29"/>
      <c r="F1578" s="31">
        <v>0</v>
      </c>
      <c r="G1578" s="31">
        <v>3661</v>
      </c>
      <c r="H1578" s="31">
        <v>418060.63</v>
      </c>
    </row>
    <row r="1579" spans="1:8" x14ac:dyDescent="0.15">
      <c r="A1579" s="1">
        <f t="shared" si="24"/>
        <v>43313</v>
      </c>
      <c r="B1579" s="26">
        <v>43316</v>
      </c>
      <c r="C1579" s="30" t="s">
        <v>8</v>
      </c>
      <c r="D1579" s="41" t="s">
        <v>1871</v>
      </c>
      <c r="E1579" s="29"/>
      <c r="F1579" s="31">
        <v>0</v>
      </c>
      <c r="G1579" s="31">
        <v>244.4</v>
      </c>
      <c r="H1579" s="31">
        <v>418305.03</v>
      </c>
    </row>
    <row r="1580" spans="1:8" x14ac:dyDescent="0.15">
      <c r="A1580" s="1">
        <f t="shared" si="24"/>
        <v>43344</v>
      </c>
      <c r="B1580" s="26">
        <v>43371</v>
      </c>
      <c r="C1580" s="30" t="s">
        <v>8</v>
      </c>
      <c r="D1580" s="41" t="s">
        <v>1872</v>
      </c>
      <c r="E1580" s="29"/>
      <c r="F1580" s="31">
        <v>0</v>
      </c>
      <c r="G1580" s="31">
        <v>3649</v>
      </c>
      <c r="H1580" s="31">
        <v>421954.03</v>
      </c>
    </row>
    <row r="1581" spans="1:8" x14ac:dyDescent="0.15">
      <c r="A1581" s="1">
        <f t="shared" si="24"/>
        <v>43344</v>
      </c>
      <c r="B1581" s="26">
        <v>43372</v>
      </c>
      <c r="C1581" s="30" t="s">
        <v>8</v>
      </c>
      <c r="D1581" s="41" t="s">
        <v>1873</v>
      </c>
      <c r="E1581" s="29"/>
      <c r="F1581" s="31">
        <v>0</v>
      </c>
      <c r="G1581" s="31">
        <v>307.14999999999998</v>
      </c>
      <c r="H1581" s="31">
        <v>422261.18</v>
      </c>
    </row>
    <row r="1582" spans="1:8" x14ac:dyDescent="0.15">
      <c r="A1582" s="1">
        <f t="shared" si="24"/>
        <v>43374</v>
      </c>
      <c r="B1582" s="26">
        <v>43378</v>
      </c>
      <c r="C1582" s="30" t="s">
        <v>8</v>
      </c>
      <c r="D1582" s="41" t="s">
        <v>1874</v>
      </c>
      <c r="E1582" s="29"/>
      <c r="F1582" s="31">
        <v>17.7</v>
      </c>
      <c r="G1582" s="31">
        <v>0</v>
      </c>
      <c r="H1582" s="31">
        <v>422243.48</v>
      </c>
    </row>
    <row r="1583" spans="1:8" x14ac:dyDescent="0.15">
      <c r="A1583" s="1">
        <f t="shared" si="24"/>
        <v>43374</v>
      </c>
      <c r="B1583" s="26">
        <v>43399</v>
      </c>
      <c r="C1583" s="30" t="s">
        <v>8</v>
      </c>
      <c r="D1583" s="41" t="s">
        <v>1875</v>
      </c>
      <c r="E1583" s="29"/>
      <c r="F1583" s="31">
        <v>0</v>
      </c>
      <c r="G1583" s="31">
        <v>55.23</v>
      </c>
      <c r="H1583" s="31">
        <v>422298.71</v>
      </c>
    </row>
    <row r="1584" spans="1:8" x14ac:dyDescent="0.15">
      <c r="A1584" s="1">
        <f t="shared" si="24"/>
        <v>43374</v>
      </c>
      <c r="B1584" s="26">
        <v>43399</v>
      </c>
      <c r="C1584" s="30" t="s">
        <v>8</v>
      </c>
      <c r="D1584" s="41" t="s">
        <v>1876</v>
      </c>
      <c r="E1584" s="29"/>
      <c r="F1584" s="31">
        <v>0</v>
      </c>
      <c r="G1584" s="31">
        <v>1280</v>
      </c>
      <c r="H1584" s="31">
        <v>423578.71</v>
      </c>
    </row>
    <row r="1585" spans="1:1023" x14ac:dyDescent="0.15">
      <c r="A1585" s="1">
        <f t="shared" si="24"/>
        <v>43405</v>
      </c>
      <c r="B1585" s="26">
        <v>43431</v>
      </c>
      <c r="C1585" s="30" t="s">
        <v>8</v>
      </c>
      <c r="D1585" s="41" t="s">
        <v>1877</v>
      </c>
      <c r="E1585" s="29"/>
      <c r="F1585" s="31">
        <v>177</v>
      </c>
      <c r="G1585" s="31">
        <v>0</v>
      </c>
      <c r="H1585" s="31">
        <v>423401.71</v>
      </c>
    </row>
    <row r="1586" spans="1:1023" x14ac:dyDescent="0.15">
      <c r="A1586" s="1">
        <f t="shared" si="24"/>
        <v>43435</v>
      </c>
      <c r="B1586" s="26">
        <v>43437</v>
      </c>
      <c r="C1586" s="30" t="s">
        <v>8</v>
      </c>
      <c r="D1586" s="41" t="s">
        <v>1878</v>
      </c>
      <c r="E1586" s="29"/>
      <c r="F1586" s="31">
        <v>0</v>
      </c>
      <c r="G1586" s="31">
        <v>419.37</v>
      </c>
      <c r="H1586" s="31">
        <v>423821.08</v>
      </c>
    </row>
    <row r="1587" spans="1:1023" x14ac:dyDescent="0.15">
      <c r="A1587" s="1">
        <f t="shared" si="24"/>
        <v>43435</v>
      </c>
      <c r="B1587" s="26">
        <v>43460</v>
      </c>
      <c r="C1587" s="30" t="s">
        <v>8</v>
      </c>
      <c r="D1587" s="41" t="s">
        <v>1879</v>
      </c>
      <c r="E1587" s="29"/>
      <c r="F1587" s="31">
        <v>17.7</v>
      </c>
      <c r="G1587" s="31">
        <v>0</v>
      </c>
      <c r="H1587" s="31">
        <v>423803.38</v>
      </c>
    </row>
    <row r="1588" spans="1:1023" x14ac:dyDescent="0.15">
      <c r="A1588" s="1">
        <f t="shared" si="24"/>
        <v>43435</v>
      </c>
      <c r="B1588" s="26">
        <v>43464</v>
      </c>
      <c r="C1588" s="30" t="s">
        <v>8</v>
      </c>
      <c r="D1588" s="41" t="s">
        <v>1880</v>
      </c>
      <c r="E1588" s="29"/>
      <c r="F1588" s="31">
        <v>0</v>
      </c>
      <c r="G1588" s="31">
        <v>3774</v>
      </c>
      <c r="H1588" s="31">
        <v>427577.38</v>
      </c>
    </row>
    <row r="1589" spans="1:1023" x14ac:dyDescent="0.15">
      <c r="A1589" s="1">
        <f t="shared" si="24"/>
        <v>43466</v>
      </c>
      <c r="B1589" s="26">
        <v>43484</v>
      </c>
      <c r="C1589" s="30" t="s">
        <v>8</v>
      </c>
      <c r="D1589" s="41" t="s">
        <v>1881</v>
      </c>
      <c r="E1589" s="29"/>
      <c r="F1589" s="31">
        <v>0</v>
      </c>
      <c r="G1589" s="31">
        <v>179.24</v>
      </c>
      <c r="H1589" s="31">
        <v>427756.62</v>
      </c>
    </row>
    <row r="1590" spans="1:1023" x14ac:dyDescent="0.15">
      <c r="A1590" s="1">
        <f t="shared" si="24"/>
        <v>43497</v>
      </c>
      <c r="B1590" s="26">
        <v>43509</v>
      </c>
      <c r="C1590" s="30" t="s">
        <v>8</v>
      </c>
      <c r="D1590" s="41" t="s">
        <v>1882</v>
      </c>
      <c r="E1590" s="29"/>
      <c r="F1590" s="31">
        <v>2500</v>
      </c>
      <c r="G1590" s="31">
        <v>0</v>
      </c>
      <c r="H1590" s="31">
        <v>425256.62</v>
      </c>
    </row>
    <row r="1591" spans="1:1023" x14ac:dyDescent="0.15">
      <c r="A1591" s="1">
        <f t="shared" si="24"/>
        <v>43525</v>
      </c>
      <c r="B1591" s="26">
        <v>43546</v>
      </c>
      <c r="C1591" s="30" t="s">
        <v>8</v>
      </c>
      <c r="D1591" s="41" t="s">
        <v>1883</v>
      </c>
      <c r="E1591" s="29"/>
      <c r="F1591" s="31">
        <v>0</v>
      </c>
      <c r="G1591" s="31">
        <v>191.13</v>
      </c>
      <c r="H1591" s="31">
        <v>425447.75</v>
      </c>
    </row>
    <row r="1592" spans="1:1023" x14ac:dyDescent="0.15">
      <c r="A1592" s="1">
        <f t="shared" si="24"/>
        <v>43525</v>
      </c>
      <c r="B1592" s="26">
        <v>43549</v>
      </c>
      <c r="C1592" s="30" t="s">
        <v>8</v>
      </c>
      <c r="D1592" s="41" t="s">
        <v>1884</v>
      </c>
      <c r="E1592" s="29"/>
      <c r="F1592" s="31">
        <v>17.7</v>
      </c>
      <c r="G1592" s="31">
        <v>0</v>
      </c>
      <c r="H1592" s="31">
        <v>425430.05</v>
      </c>
    </row>
    <row r="1593" spans="1:1023" x14ac:dyDescent="0.15">
      <c r="A1593" s="1">
        <f t="shared" si="24"/>
        <v>43525</v>
      </c>
      <c r="B1593" s="26">
        <v>43553</v>
      </c>
      <c r="C1593" s="30" t="s">
        <v>8</v>
      </c>
      <c r="D1593" s="41" t="s">
        <v>1885</v>
      </c>
      <c r="E1593" s="29"/>
      <c r="F1593" s="31">
        <v>100</v>
      </c>
      <c r="G1593" s="31">
        <v>0</v>
      </c>
      <c r="H1593" s="31">
        <v>425330.05</v>
      </c>
    </row>
    <row r="1594" spans="1:1023" x14ac:dyDescent="0.15">
      <c r="A1594" s="1">
        <f t="shared" si="24"/>
        <v>43525</v>
      </c>
      <c r="B1594" s="26">
        <v>43553</v>
      </c>
      <c r="C1594" s="30" t="s">
        <v>8</v>
      </c>
      <c r="D1594" s="41" t="s">
        <v>1886</v>
      </c>
      <c r="E1594" s="29"/>
      <c r="F1594" s="31">
        <v>0</v>
      </c>
      <c r="G1594" s="31">
        <v>100</v>
      </c>
      <c r="H1594" s="31">
        <v>425430.05</v>
      </c>
    </row>
    <row r="1595" spans="1:1023" x14ac:dyDescent="0.15">
      <c r="A1595" s="1">
        <f t="shared" si="24"/>
        <v>43525</v>
      </c>
      <c r="B1595" s="26">
        <v>43554</v>
      </c>
      <c r="C1595" s="30" t="s">
        <v>8</v>
      </c>
      <c r="D1595" s="41" t="s">
        <v>1887</v>
      </c>
      <c r="E1595" s="29"/>
      <c r="F1595" s="31">
        <v>0</v>
      </c>
      <c r="G1595" s="31">
        <v>3680</v>
      </c>
      <c r="H1595" s="31">
        <v>429110.05</v>
      </c>
    </row>
    <row r="1596" spans="1:1023" x14ac:dyDescent="0.15">
      <c r="A1596" s="1">
        <f t="shared" si="24"/>
        <v>43556</v>
      </c>
      <c r="B1596" s="32">
        <v>43562</v>
      </c>
      <c r="C1596" s="9" t="s">
        <v>139</v>
      </c>
      <c r="D1596" s="33" t="s">
        <v>1892</v>
      </c>
      <c r="E1596" s="33" t="s">
        <v>1893</v>
      </c>
      <c r="F1596" s="33">
        <v>572</v>
      </c>
      <c r="G1596" s="33"/>
      <c r="H1596" s="33">
        <v>2962489.59</v>
      </c>
      <c r="I1596" s="3"/>
      <c r="AMI1596" s="2"/>
    </row>
    <row r="1597" spans="1:1023" x14ac:dyDescent="0.15">
      <c r="A1597" s="1">
        <f t="shared" si="24"/>
        <v>43556</v>
      </c>
      <c r="B1597" s="32">
        <v>43562</v>
      </c>
      <c r="C1597" s="9" t="s">
        <v>139</v>
      </c>
      <c r="D1597" s="33" t="s">
        <v>1894</v>
      </c>
      <c r="E1597" s="33" t="s">
        <v>1895</v>
      </c>
      <c r="F1597" s="33">
        <v>600000</v>
      </c>
      <c r="G1597" s="33"/>
      <c r="H1597" s="33">
        <v>2362489.59</v>
      </c>
      <c r="I1597" s="3"/>
      <c r="AMI1597" s="2"/>
    </row>
    <row r="1598" spans="1:1023" x14ac:dyDescent="0.15">
      <c r="A1598" s="1">
        <f t="shared" si="24"/>
        <v>43556</v>
      </c>
      <c r="B1598" s="32">
        <v>43563</v>
      </c>
      <c r="C1598" s="9" t="s">
        <v>139</v>
      </c>
      <c r="D1598" s="33" t="s">
        <v>1896</v>
      </c>
      <c r="E1598" s="33" t="s">
        <v>175</v>
      </c>
      <c r="F1598" s="33"/>
      <c r="G1598" s="33">
        <v>9</v>
      </c>
      <c r="H1598" s="33">
        <v>2362498.59</v>
      </c>
      <c r="I1598" s="3"/>
      <c r="AMI1598" s="2"/>
    </row>
    <row r="1599" spans="1:1023" x14ac:dyDescent="0.15">
      <c r="A1599" s="1">
        <f t="shared" si="24"/>
        <v>43556</v>
      </c>
      <c r="B1599" s="32">
        <v>43564</v>
      </c>
      <c r="C1599" s="9" t="s">
        <v>139</v>
      </c>
      <c r="D1599" s="33" t="s">
        <v>1897</v>
      </c>
      <c r="E1599" s="33" t="s">
        <v>1898</v>
      </c>
      <c r="F1599" s="33"/>
      <c r="G1599" s="33">
        <v>19</v>
      </c>
      <c r="H1599" s="33">
        <v>2362517.59</v>
      </c>
      <c r="I1599" s="3"/>
      <c r="AMI1599" s="2"/>
    </row>
    <row r="1600" spans="1:1023" x14ac:dyDescent="0.15">
      <c r="A1600" s="1">
        <f t="shared" si="24"/>
        <v>43556</v>
      </c>
      <c r="B1600" s="32">
        <v>43565</v>
      </c>
      <c r="C1600" s="9" t="s">
        <v>139</v>
      </c>
      <c r="D1600" s="33" t="s">
        <v>1899</v>
      </c>
      <c r="E1600" s="33" t="s">
        <v>1900</v>
      </c>
      <c r="F1600" s="33">
        <v>25000</v>
      </c>
      <c r="G1600" s="33"/>
      <c r="H1600" s="33">
        <v>2337517.59</v>
      </c>
      <c r="AMI1600" s="2"/>
    </row>
    <row r="1601" spans="1:1023" x14ac:dyDescent="0.15">
      <c r="A1601" s="1">
        <f t="shared" si="24"/>
        <v>43556</v>
      </c>
      <c r="B1601" s="32">
        <v>43567</v>
      </c>
      <c r="C1601" s="9" t="s">
        <v>139</v>
      </c>
      <c r="D1601" s="33" t="s">
        <v>1472</v>
      </c>
      <c r="E1601" s="33" t="s">
        <v>1901</v>
      </c>
      <c r="F1601" s="33">
        <v>100</v>
      </c>
      <c r="G1601" s="33"/>
      <c r="H1601" s="33">
        <v>2337417.59</v>
      </c>
      <c r="AMI1601" s="2"/>
    </row>
    <row r="1602" spans="1:1023" x14ac:dyDescent="0.15">
      <c r="A1602" s="1">
        <f t="shared" ref="A1602:A1665" si="25">DATE(YEAR(B1602),MONTH(B1602),1)</f>
        <v>43556</v>
      </c>
      <c r="B1602" s="32">
        <v>43568</v>
      </c>
      <c r="C1602" s="9" t="s">
        <v>139</v>
      </c>
      <c r="D1602" s="33" t="s">
        <v>1902</v>
      </c>
      <c r="E1602" s="33" t="s">
        <v>1903</v>
      </c>
      <c r="F1602" s="33">
        <v>2100</v>
      </c>
      <c r="G1602" s="33"/>
      <c r="H1602" s="33">
        <v>2335317.59</v>
      </c>
      <c r="AMI1602" s="2"/>
    </row>
    <row r="1603" spans="1:1023" x14ac:dyDescent="0.15">
      <c r="A1603" s="1">
        <f t="shared" si="25"/>
        <v>43556</v>
      </c>
      <c r="B1603" s="32">
        <v>43569</v>
      </c>
      <c r="C1603" s="9" t="s">
        <v>139</v>
      </c>
      <c r="D1603" s="33" t="s">
        <v>1902</v>
      </c>
      <c r="E1603" s="33" t="s">
        <v>1904</v>
      </c>
      <c r="F1603" s="33">
        <v>150</v>
      </c>
      <c r="G1603" s="33"/>
      <c r="H1603" s="33">
        <v>2335167.59</v>
      </c>
      <c r="AMI1603" s="2"/>
    </row>
    <row r="1604" spans="1:1023" x14ac:dyDescent="0.15">
      <c r="A1604" s="1">
        <f t="shared" si="25"/>
        <v>43556</v>
      </c>
      <c r="B1604" s="32">
        <v>43569</v>
      </c>
      <c r="C1604" s="9" t="s">
        <v>139</v>
      </c>
      <c r="D1604" s="33" t="s">
        <v>1724</v>
      </c>
      <c r="E1604" s="33" t="s">
        <v>1905</v>
      </c>
      <c r="F1604" s="33">
        <v>4439</v>
      </c>
      <c r="G1604" s="33"/>
      <c r="H1604" s="33">
        <v>2330728.59</v>
      </c>
      <c r="AMI1604" s="2"/>
    </row>
    <row r="1605" spans="1:1023" x14ac:dyDescent="0.15">
      <c r="A1605" s="1">
        <f t="shared" si="25"/>
        <v>43556</v>
      </c>
      <c r="B1605" s="32">
        <v>43570</v>
      </c>
      <c r="C1605" s="9" t="s">
        <v>139</v>
      </c>
      <c r="D1605" s="33" t="s">
        <v>1906</v>
      </c>
      <c r="E1605" s="33" t="s">
        <v>175</v>
      </c>
      <c r="F1605" s="33"/>
      <c r="G1605" s="33">
        <v>799</v>
      </c>
      <c r="H1605" s="33">
        <v>2331527.59</v>
      </c>
      <c r="AMI1605" s="2"/>
    </row>
    <row r="1606" spans="1:1023" x14ac:dyDescent="0.15">
      <c r="A1606" s="1">
        <f t="shared" si="25"/>
        <v>43556</v>
      </c>
      <c r="B1606" s="32">
        <v>43573</v>
      </c>
      <c r="C1606" s="9" t="s">
        <v>139</v>
      </c>
      <c r="D1606" s="33" t="s">
        <v>1135</v>
      </c>
      <c r="E1606" s="33" t="s">
        <v>1907</v>
      </c>
      <c r="F1606" s="33">
        <v>3000</v>
      </c>
      <c r="G1606" s="33"/>
      <c r="H1606" s="33">
        <v>2328527.59</v>
      </c>
      <c r="AMI1606" s="2"/>
    </row>
    <row r="1607" spans="1:1023" x14ac:dyDescent="0.15">
      <c r="A1607" s="1">
        <f t="shared" si="25"/>
        <v>43556</v>
      </c>
      <c r="B1607" s="32">
        <v>43576</v>
      </c>
      <c r="C1607" s="9" t="s">
        <v>139</v>
      </c>
      <c r="D1607" s="33" t="s">
        <v>1861</v>
      </c>
      <c r="E1607" s="33" t="s">
        <v>1908</v>
      </c>
      <c r="F1607" s="33">
        <v>130</v>
      </c>
      <c r="G1607" s="33"/>
      <c r="H1607" s="33">
        <v>2328397.59</v>
      </c>
      <c r="AMI1607" s="2"/>
    </row>
    <row r="1608" spans="1:1023" x14ac:dyDescent="0.15">
      <c r="A1608" s="1">
        <f t="shared" si="25"/>
        <v>43556</v>
      </c>
      <c r="B1608" s="32">
        <v>43580</v>
      </c>
      <c r="C1608" s="9" t="s">
        <v>139</v>
      </c>
      <c r="D1608" s="33" t="s">
        <v>1909</v>
      </c>
      <c r="E1608" s="33" t="s">
        <v>1910</v>
      </c>
      <c r="F1608" s="33">
        <v>40000</v>
      </c>
      <c r="G1608" s="33"/>
      <c r="H1608" s="33">
        <v>2288397.59</v>
      </c>
      <c r="AMI1608" s="2"/>
    </row>
    <row r="1609" spans="1:1023" x14ac:dyDescent="0.15">
      <c r="A1609" s="1">
        <f t="shared" si="25"/>
        <v>43556</v>
      </c>
      <c r="B1609" s="32">
        <v>43581</v>
      </c>
      <c r="C1609" s="9" t="s">
        <v>139</v>
      </c>
      <c r="D1609" s="33" t="s">
        <v>1740</v>
      </c>
      <c r="E1609" s="33" t="s">
        <v>1911</v>
      </c>
      <c r="F1609" s="33">
        <v>595.5</v>
      </c>
      <c r="G1609" s="33"/>
      <c r="H1609" s="33">
        <v>2287802.09</v>
      </c>
      <c r="AMI1609" s="2"/>
    </row>
    <row r="1610" spans="1:1023" x14ac:dyDescent="0.15">
      <c r="A1610" s="1">
        <f t="shared" si="25"/>
        <v>43556</v>
      </c>
      <c r="B1610" s="32">
        <v>43581</v>
      </c>
      <c r="C1610" s="9" t="s">
        <v>139</v>
      </c>
      <c r="D1610" s="33" t="s">
        <v>1902</v>
      </c>
      <c r="E1610" s="33" t="s">
        <v>1912</v>
      </c>
      <c r="F1610" s="33">
        <v>1000</v>
      </c>
      <c r="G1610" s="33"/>
      <c r="H1610" s="33">
        <v>2286802.09</v>
      </c>
      <c r="AMI1610" s="2"/>
    </row>
    <row r="1611" spans="1:1023" x14ac:dyDescent="0.15">
      <c r="A1611" s="1">
        <f t="shared" si="25"/>
        <v>43556</v>
      </c>
      <c r="B1611" s="32">
        <v>43585</v>
      </c>
      <c r="C1611" s="9" t="s">
        <v>139</v>
      </c>
      <c r="D1611" s="33" t="s">
        <v>1913</v>
      </c>
      <c r="E1611" s="33" t="s">
        <v>1914</v>
      </c>
      <c r="F1611" s="33"/>
      <c r="G1611" s="33">
        <v>113680</v>
      </c>
      <c r="H1611" s="33">
        <v>2400482.09</v>
      </c>
      <c r="AMI1611" s="2"/>
    </row>
    <row r="1612" spans="1:1023" x14ac:dyDescent="0.15">
      <c r="A1612" s="1">
        <f t="shared" si="25"/>
        <v>43556</v>
      </c>
      <c r="B1612" s="32">
        <v>43585</v>
      </c>
      <c r="C1612" s="9" t="s">
        <v>139</v>
      </c>
      <c r="D1612" s="33" t="s">
        <v>1915</v>
      </c>
      <c r="E1612" s="33" t="s">
        <v>1916</v>
      </c>
      <c r="F1612" s="33">
        <v>10000</v>
      </c>
      <c r="G1612" s="33"/>
      <c r="H1612" s="33">
        <v>2390482.09</v>
      </c>
      <c r="AMI1612" s="2"/>
    </row>
    <row r="1613" spans="1:1023" x14ac:dyDescent="0.15">
      <c r="A1613" s="1">
        <f t="shared" si="25"/>
        <v>43586</v>
      </c>
      <c r="B1613" s="32">
        <v>43586</v>
      </c>
      <c r="C1613" s="9" t="s">
        <v>139</v>
      </c>
      <c r="D1613" s="33" t="s">
        <v>1917</v>
      </c>
      <c r="E1613" s="33" t="s">
        <v>1918</v>
      </c>
      <c r="F1613" s="33">
        <v>683</v>
      </c>
      <c r="G1613" s="33"/>
      <c r="H1613" s="33">
        <v>2389799.09</v>
      </c>
      <c r="AMI1613" s="2"/>
    </row>
    <row r="1614" spans="1:1023" x14ac:dyDescent="0.15">
      <c r="A1614" s="1">
        <f t="shared" si="25"/>
        <v>43586</v>
      </c>
      <c r="B1614" s="32">
        <v>43588</v>
      </c>
      <c r="C1614" s="9" t="s">
        <v>139</v>
      </c>
      <c r="D1614" s="33" t="s">
        <v>1578</v>
      </c>
      <c r="E1614" s="33" t="s">
        <v>1919</v>
      </c>
      <c r="F1614" s="33">
        <v>2300</v>
      </c>
      <c r="G1614" s="33"/>
      <c r="H1614" s="33">
        <v>2387499.09</v>
      </c>
      <c r="AMI1614" s="2"/>
    </row>
    <row r="1615" spans="1:1023" x14ac:dyDescent="0.15">
      <c r="A1615" s="1">
        <f t="shared" si="25"/>
        <v>43586</v>
      </c>
      <c r="B1615" s="32">
        <v>43589</v>
      </c>
      <c r="C1615" s="9" t="s">
        <v>139</v>
      </c>
      <c r="D1615" s="33" t="s">
        <v>1920</v>
      </c>
      <c r="E1615" s="33" t="s">
        <v>1921</v>
      </c>
      <c r="F1615" s="33">
        <v>1500</v>
      </c>
      <c r="G1615" s="33"/>
      <c r="H1615" s="33">
        <v>2385999.09</v>
      </c>
      <c r="AMI1615" s="2"/>
    </row>
    <row r="1616" spans="1:1023" x14ac:dyDescent="0.15">
      <c r="A1616" s="1">
        <f t="shared" si="25"/>
        <v>43586</v>
      </c>
      <c r="B1616" s="32">
        <v>43591</v>
      </c>
      <c r="C1616" s="9" t="s">
        <v>139</v>
      </c>
      <c r="D1616" s="33" t="s">
        <v>1831</v>
      </c>
      <c r="E1616" s="33" t="s">
        <v>1922</v>
      </c>
      <c r="F1616" s="33">
        <v>837.36</v>
      </c>
      <c r="G1616" s="33"/>
      <c r="H1616" s="33">
        <v>2385161.73</v>
      </c>
      <c r="AMI1616" s="2"/>
    </row>
    <row r="1617" spans="1:1023" x14ac:dyDescent="0.15">
      <c r="A1617" s="1">
        <f t="shared" si="25"/>
        <v>43586</v>
      </c>
      <c r="B1617" s="32">
        <v>43591</v>
      </c>
      <c r="C1617" s="9" t="s">
        <v>139</v>
      </c>
      <c r="D1617" s="33" t="s">
        <v>1694</v>
      </c>
      <c r="E1617" s="33" t="s">
        <v>1923</v>
      </c>
      <c r="F1617" s="33">
        <v>341</v>
      </c>
      <c r="G1617" s="33"/>
      <c r="H1617" s="33">
        <v>2384820.73</v>
      </c>
      <c r="AMI1617" s="2"/>
    </row>
    <row r="1618" spans="1:1023" x14ac:dyDescent="0.15">
      <c r="A1618" s="1">
        <f t="shared" si="25"/>
        <v>43586</v>
      </c>
      <c r="B1618" s="32">
        <v>43591</v>
      </c>
      <c r="C1618" s="9" t="s">
        <v>139</v>
      </c>
      <c r="D1618" s="33" t="s">
        <v>1924</v>
      </c>
      <c r="E1618" s="33" t="s">
        <v>175</v>
      </c>
      <c r="F1618" s="33"/>
      <c r="G1618" s="33">
        <v>17.25</v>
      </c>
      <c r="H1618" s="33">
        <v>2384837.98</v>
      </c>
      <c r="AMI1618" s="2"/>
    </row>
    <row r="1619" spans="1:1023" x14ac:dyDescent="0.15">
      <c r="A1619" s="1">
        <f t="shared" si="25"/>
        <v>43586</v>
      </c>
      <c r="B1619" s="32">
        <v>43593</v>
      </c>
      <c r="C1619" s="9" t="s">
        <v>139</v>
      </c>
      <c r="D1619" s="33" t="s">
        <v>1557</v>
      </c>
      <c r="E1619" s="33" t="s">
        <v>1925</v>
      </c>
      <c r="F1619" s="33">
        <v>7500</v>
      </c>
      <c r="G1619" s="33"/>
      <c r="H1619" s="33">
        <v>2377337.98</v>
      </c>
      <c r="AMI1619" s="2"/>
    </row>
    <row r="1620" spans="1:1023" x14ac:dyDescent="0.15">
      <c r="A1620" s="1">
        <f t="shared" si="25"/>
        <v>43586</v>
      </c>
      <c r="B1620" s="32">
        <v>43593</v>
      </c>
      <c r="C1620" s="9" t="s">
        <v>139</v>
      </c>
      <c r="D1620" s="33" t="s">
        <v>1688</v>
      </c>
      <c r="E1620" s="33" t="s">
        <v>1926</v>
      </c>
      <c r="F1620" s="33">
        <v>1400</v>
      </c>
      <c r="G1620" s="33"/>
      <c r="H1620" s="33">
        <v>2375937.98</v>
      </c>
      <c r="AMI1620" s="2"/>
    </row>
    <row r="1621" spans="1:1023" x14ac:dyDescent="0.15">
      <c r="A1621" s="1">
        <f t="shared" si="25"/>
        <v>43586</v>
      </c>
      <c r="B1621" s="32">
        <v>43594</v>
      </c>
      <c r="C1621" s="9" t="s">
        <v>139</v>
      </c>
      <c r="D1621" s="33" t="s">
        <v>1927</v>
      </c>
      <c r="E1621" s="33" t="s">
        <v>1928</v>
      </c>
      <c r="F1621" s="33">
        <v>8900</v>
      </c>
      <c r="G1621" s="33"/>
      <c r="H1621" s="33">
        <v>2367037.98</v>
      </c>
      <c r="AMI1621" s="2"/>
    </row>
    <row r="1622" spans="1:1023" x14ac:dyDescent="0.15">
      <c r="A1622" s="1">
        <f t="shared" si="25"/>
        <v>43586</v>
      </c>
      <c r="B1622" s="32">
        <v>43594</v>
      </c>
      <c r="C1622" s="9" t="s">
        <v>139</v>
      </c>
      <c r="D1622" s="33" t="s">
        <v>1929</v>
      </c>
      <c r="E1622" s="33" t="s">
        <v>1930</v>
      </c>
      <c r="F1622" s="33">
        <v>3000</v>
      </c>
      <c r="G1622" s="33"/>
      <c r="H1622" s="33">
        <v>2364037.98</v>
      </c>
      <c r="AMI1622" s="2"/>
    </row>
    <row r="1623" spans="1:1023" x14ac:dyDescent="0.15">
      <c r="A1623" s="1">
        <f t="shared" si="25"/>
        <v>43586</v>
      </c>
      <c r="B1623" s="32">
        <v>43595</v>
      </c>
      <c r="C1623" s="9" t="s">
        <v>139</v>
      </c>
      <c r="D1623" s="33" t="s">
        <v>1691</v>
      </c>
      <c r="E1623" s="33" t="s">
        <v>175</v>
      </c>
      <c r="F1623" s="33"/>
      <c r="G1623" s="33">
        <v>10.5</v>
      </c>
      <c r="H1623" s="33">
        <v>2364048.48</v>
      </c>
      <c r="AMI1623" s="2"/>
    </row>
    <row r="1624" spans="1:1023" x14ac:dyDescent="0.15">
      <c r="A1624" s="1">
        <f t="shared" si="25"/>
        <v>43586</v>
      </c>
      <c r="B1624" s="32">
        <v>43597</v>
      </c>
      <c r="C1624" s="9" t="s">
        <v>139</v>
      </c>
      <c r="D1624" s="33" t="s">
        <v>1931</v>
      </c>
      <c r="E1624" s="33" t="s">
        <v>1932</v>
      </c>
      <c r="F1624" s="33">
        <v>10000</v>
      </c>
      <c r="G1624" s="33"/>
      <c r="H1624" s="33">
        <v>2354048.48</v>
      </c>
      <c r="AMI1624" s="2"/>
    </row>
    <row r="1625" spans="1:1023" x14ac:dyDescent="0.15">
      <c r="A1625" s="1">
        <f t="shared" si="25"/>
        <v>43586</v>
      </c>
      <c r="B1625" s="32">
        <v>43597</v>
      </c>
      <c r="C1625" s="9" t="s">
        <v>139</v>
      </c>
      <c r="D1625" s="33" t="s">
        <v>1931</v>
      </c>
      <c r="E1625" s="33" t="s">
        <v>1933</v>
      </c>
      <c r="F1625" s="33">
        <v>10000</v>
      </c>
      <c r="G1625" s="33"/>
      <c r="H1625" s="33">
        <v>2344048.48</v>
      </c>
      <c r="AMI1625" s="2"/>
    </row>
    <row r="1626" spans="1:1023" x14ac:dyDescent="0.15">
      <c r="A1626" s="1">
        <f t="shared" si="25"/>
        <v>43586</v>
      </c>
      <c r="B1626" s="32">
        <v>43598</v>
      </c>
      <c r="C1626" s="9" t="s">
        <v>139</v>
      </c>
      <c r="D1626" s="33" t="s">
        <v>1934</v>
      </c>
      <c r="E1626" s="33" t="s">
        <v>1935</v>
      </c>
      <c r="F1626" s="33">
        <v>1000</v>
      </c>
      <c r="G1626" s="33"/>
      <c r="H1626" s="33">
        <v>2343048.48</v>
      </c>
      <c r="AMI1626" s="2"/>
    </row>
    <row r="1627" spans="1:1023" x14ac:dyDescent="0.15">
      <c r="A1627" s="1">
        <f t="shared" si="25"/>
        <v>43586</v>
      </c>
      <c r="B1627" s="32">
        <v>43605</v>
      </c>
      <c r="C1627" s="9" t="s">
        <v>139</v>
      </c>
      <c r="D1627" s="33" t="s">
        <v>1724</v>
      </c>
      <c r="E1627" s="33" t="s">
        <v>1936</v>
      </c>
      <c r="F1627" s="33">
        <v>5200</v>
      </c>
      <c r="G1627" s="33"/>
      <c r="H1627" s="33">
        <v>2337848.48</v>
      </c>
      <c r="AMI1627" s="2"/>
    </row>
    <row r="1628" spans="1:1023" x14ac:dyDescent="0.15">
      <c r="A1628" s="1">
        <f t="shared" si="25"/>
        <v>43586</v>
      </c>
      <c r="B1628" s="32">
        <v>43607</v>
      </c>
      <c r="C1628" s="9" t="s">
        <v>139</v>
      </c>
      <c r="D1628" s="33" t="s">
        <v>1937</v>
      </c>
      <c r="E1628" s="33" t="s">
        <v>1938</v>
      </c>
      <c r="F1628" s="33">
        <v>30000</v>
      </c>
      <c r="G1628" s="33"/>
      <c r="H1628" s="33">
        <v>2307848.48</v>
      </c>
      <c r="AMI1628" s="2"/>
    </row>
    <row r="1629" spans="1:1023" x14ac:dyDescent="0.15">
      <c r="A1629" s="1">
        <f t="shared" si="25"/>
        <v>43586</v>
      </c>
      <c r="B1629" s="32">
        <v>43609</v>
      </c>
      <c r="C1629" s="9" t="s">
        <v>139</v>
      </c>
      <c r="D1629" s="33" t="s">
        <v>1474</v>
      </c>
      <c r="E1629" s="33" t="s">
        <v>1939</v>
      </c>
      <c r="F1629" s="33">
        <v>349</v>
      </c>
      <c r="G1629" s="33"/>
      <c r="H1629" s="33">
        <v>2307499.48</v>
      </c>
      <c r="AMI1629" s="2"/>
    </row>
    <row r="1630" spans="1:1023" x14ac:dyDescent="0.15">
      <c r="A1630" s="1">
        <f t="shared" si="25"/>
        <v>43586</v>
      </c>
      <c r="B1630" s="32">
        <v>43609</v>
      </c>
      <c r="C1630" s="9" t="s">
        <v>139</v>
      </c>
      <c r="D1630" s="33" t="s">
        <v>1847</v>
      </c>
      <c r="E1630" s="33" t="s">
        <v>1940</v>
      </c>
      <c r="F1630" s="33">
        <v>217</v>
      </c>
      <c r="G1630" s="33"/>
      <c r="H1630" s="33">
        <v>2307282.48</v>
      </c>
      <c r="AMI1630" s="2"/>
    </row>
    <row r="1631" spans="1:1023" x14ac:dyDescent="0.15">
      <c r="A1631" s="1">
        <f t="shared" si="25"/>
        <v>43586</v>
      </c>
      <c r="B1631" s="32">
        <v>43611</v>
      </c>
      <c r="C1631" s="9" t="s">
        <v>139</v>
      </c>
      <c r="D1631" s="33" t="s">
        <v>1618</v>
      </c>
      <c r="E1631" s="33" t="s">
        <v>1941</v>
      </c>
      <c r="F1631" s="33">
        <v>40</v>
      </c>
      <c r="G1631" s="33"/>
      <c r="H1631" s="33">
        <v>2307242.48</v>
      </c>
      <c r="AMI1631" s="2"/>
    </row>
    <row r="1632" spans="1:1023" x14ac:dyDescent="0.15">
      <c r="A1632" s="1">
        <f t="shared" si="25"/>
        <v>43586</v>
      </c>
      <c r="B1632" s="32">
        <v>43611</v>
      </c>
      <c r="C1632" s="9" t="s">
        <v>139</v>
      </c>
      <c r="D1632" s="33" t="s">
        <v>1594</v>
      </c>
      <c r="E1632" s="33" t="s">
        <v>1942</v>
      </c>
      <c r="F1632" s="33">
        <v>1800</v>
      </c>
      <c r="G1632" s="33"/>
      <c r="H1632" s="33">
        <v>2305442.48</v>
      </c>
      <c r="AMI1632" s="2"/>
    </row>
    <row r="1633" spans="1:1023" x14ac:dyDescent="0.15">
      <c r="A1633" s="1">
        <f t="shared" si="25"/>
        <v>43586</v>
      </c>
      <c r="B1633" s="32">
        <v>43614</v>
      </c>
      <c r="C1633" s="9" t="s">
        <v>139</v>
      </c>
      <c r="D1633" s="33" t="s">
        <v>1943</v>
      </c>
      <c r="E1633" s="33" t="s">
        <v>175</v>
      </c>
      <c r="F1633" s="33"/>
      <c r="G1633" s="33">
        <v>13.5</v>
      </c>
      <c r="H1633" s="33">
        <v>2305455.98</v>
      </c>
      <c r="AMI1633" s="2"/>
    </row>
    <row r="1634" spans="1:1023" x14ac:dyDescent="0.15">
      <c r="A1634" s="1">
        <f t="shared" si="25"/>
        <v>43586</v>
      </c>
      <c r="B1634" s="32">
        <v>43616</v>
      </c>
      <c r="C1634" s="9" t="s">
        <v>139</v>
      </c>
      <c r="D1634" s="33" t="s">
        <v>1944</v>
      </c>
      <c r="E1634" s="33" t="s">
        <v>1945</v>
      </c>
      <c r="F1634" s="33"/>
      <c r="G1634" s="33">
        <v>126887</v>
      </c>
      <c r="H1634" s="33">
        <v>2432342.98</v>
      </c>
      <c r="AMI1634" s="2"/>
    </row>
    <row r="1635" spans="1:1023" x14ac:dyDescent="0.15">
      <c r="A1635" s="1">
        <f t="shared" si="25"/>
        <v>43617</v>
      </c>
      <c r="B1635" s="32">
        <v>43617</v>
      </c>
      <c r="C1635" s="9" t="s">
        <v>139</v>
      </c>
      <c r="D1635" s="33" t="s">
        <v>1946</v>
      </c>
      <c r="E1635" s="33" t="s">
        <v>1947</v>
      </c>
      <c r="F1635" s="33">
        <v>10000</v>
      </c>
      <c r="G1635" s="33"/>
      <c r="H1635" s="33">
        <v>2422342.98</v>
      </c>
      <c r="AMI1635" s="2"/>
    </row>
    <row r="1636" spans="1:1023" x14ac:dyDescent="0.15">
      <c r="A1636" s="1">
        <f t="shared" si="25"/>
        <v>43617</v>
      </c>
      <c r="B1636" s="32">
        <v>43617</v>
      </c>
      <c r="C1636" s="9" t="s">
        <v>139</v>
      </c>
      <c r="D1636" s="33" t="s">
        <v>1762</v>
      </c>
      <c r="E1636" s="33" t="s">
        <v>1948</v>
      </c>
      <c r="F1636" s="33">
        <v>492.44</v>
      </c>
      <c r="G1636" s="33"/>
      <c r="H1636" s="33">
        <v>2421850.54</v>
      </c>
      <c r="AMI1636" s="2"/>
    </row>
    <row r="1637" spans="1:1023" x14ac:dyDescent="0.15">
      <c r="A1637" s="1">
        <f t="shared" si="25"/>
        <v>43617</v>
      </c>
      <c r="B1637" s="32">
        <v>43618</v>
      </c>
      <c r="C1637" s="9" t="s">
        <v>139</v>
      </c>
      <c r="D1637" s="33" t="s">
        <v>1614</v>
      </c>
      <c r="E1637" s="33" t="s">
        <v>1949</v>
      </c>
      <c r="F1637" s="33">
        <v>2874</v>
      </c>
      <c r="G1637" s="33"/>
      <c r="H1637" s="33">
        <v>2418976.54</v>
      </c>
      <c r="AMI1637" s="2"/>
    </row>
    <row r="1638" spans="1:1023" x14ac:dyDescent="0.15">
      <c r="A1638" s="1">
        <f t="shared" si="25"/>
        <v>43617</v>
      </c>
      <c r="B1638" s="32">
        <v>43622</v>
      </c>
      <c r="C1638" s="9" t="s">
        <v>139</v>
      </c>
      <c r="D1638" s="33" t="s">
        <v>1557</v>
      </c>
      <c r="E1638" s="33" t="s">
        <v>1950</v>
      </c>
      <c r="F1638" s="33">
        <v>7500</v>
      </c>
      <c r="G1638" s="33"/>
      <c r="H1638" s="33">
        <v>2411476.54</v>
      </c>
      <c r="AMI1638" s="2"/>
    </row>
    <row r="1639" spans="1:1023" x14ac:dyDescent="0.15">
      <c r="A1639" s="1">
        <f t="shared" si="25"/>
        <v>43617</v>
      </c>
      <c r="B1639" s="32">
        <v>43622</v>
      </c>
      <c r="C1639" s="9" t="s">
        <v>139</v>
      </c>
      <c r="D1639" s="33" t="s">
        <v>1241</v>
      </c>
      <c r="E1639" s="33" t="s">
        <v>1951</v>
      </c>
      <c r="F1639" s="33">
        <v>761</v>
      </c>
      <c r="G1639" s="33"/>
      <c r="H1639" s="33">
        <v>2410715.54</v>
      </c>
      <c r="AMI1639" s="2"/>
    </row>
    <row r="1640" spans="1:1023" x14ac:dyDescent="0.15">
      <c r="A1640" s="1">
        <f t="shared" si="25"/>
        <v>43617</v>
      </c>
      <c r="B1640" s="32">
        <v>43626</v>
      </c>
      <c r="C1640" s="9" t="s">
        <v>139</v>
      </c>
      <c r="D1640" s="33" t="s">
        <v>1952</v>
      </c>
      <c r="E1640" s="33" t="s">
        <v>1953</v>
      </c>
      <c r="F1640" s="33">
        <v>2300</v>
      </c>
      <c r="G1640" s="33"/>
      <c r="H1640" s="33">
        <v>2408415.54</v>
      </c>
      <c r="AMI1640" s="2"/>
    </row>
    <row r="1641" spans="1:1023" x14ac:dyDescent="0.15">
      <c r="A1641" s="1">
        <f t="shared" si="25"/>
        <v>43617</v>
      </c>
      <c r="B1641" s="32">
        <v>43631</v>
      </c>
      <c r="C1641" s="9" t="s">
        <v>139</v>
      </c>
      <c r="D1641" s="33" t="s">
        <v>1954</v>
      </c>
      <c r="E1641" s="33" t="s">
        <v>1955</v>
      </c>
      <c r="F1641" s="33">
        <v>5000</v>
      </c>
      <c r="G1641" s="33"/>
      <c r="H1641" s="33">
        <v>2403415.54</v>
      </c>
      <c r="AMI1641" s="2"/>
    </row>
    <row r="1642" spans="1:1023" x14ac:dyDescent="0.15">
      <c r="A1642" s="1">
        <f t="shared" si="25"/>
        <v>43617</v>
      </c>
      <c r="B1642" s="32">
        <v>43631</v>
      </c>
      <c r="C1642" s="9" t="s">
        <v>139</v>
      </c>
      <c r="D1642" s="33" t="s">
        <v>1952</v>
      </c>
      <c r="E1642" s="33" t="s">
        <v>1956</v>
      </c>
      <c r="F1642" s="33">
        <v>1350</v>
      </c>
      <c r="G1642" s="33"/>
      <c r="H1642" s="33">
        <v>2402065.54</v>
      </c>
      <c r="AMI1642" s="2"/>
    </row>
    <row r="1643" spans="1:1023" x14ac:dyDescent="0.15">
      <c r="A1643" s="1">
        <f t="shared" si="25"/>
        <v>43617</v>
      </c>
      <c r="B1643" s="32">
        <v>43633</v>
      </c>
      <c r="C1643" s="9" t="s">
        <v>139</v>
      </c>
      <c r="D1643" s="33" t="s">
        <v>1957</v>
      </c>
      <c r="E1643" s="33" t="s">
        <v>1958</v>
      </c>
      <c r="F1643" s="33">
        <v>5600</v>
      </c>
      <c r="G1643" s="33"/>
      <c r="H1643" s="33">
        <v>2396465.54</v>
      </c>
      <c r="AMI1643" s="2"/>
    </row>
    <row r="1644" spans="1:1023" x14ac:dyDescent="0.15">
      <c r="A1644" s="1">
        <f t="shared" si="25"/>
        <v>43617</v>
      </c>
      <c r="B1644" s="32">
        <v>43633</v>
      </c>
      <c r="C1644" s="9" t="s">
        <v>139</v>
      </c>
      <c r="D1644" s="33" t="s">
        <v>1959</v>
      </c>
      <c r="E1644" s="33" t="s">
        <v>1960</v>
      </c>
      <c r="F1644" s="33">
        <v>299</v>
      </c>
      <c r="G1644" s="33"/>
      <c r="H1644" s="33">
        <v>2396166.54</v>
      </c>
      <c r="AMI1644" s="2"/>
    </row>
    <row r="1645" spans="1:1023" x14ac:dyDescent="0.15">
      <c r="A1645" s="1">
        <f t="shared" si="25"/>
        <v>43617</v>
      </c>
      <c r="B1645" s="32">
        <v>43637</v>
      </c>
      <c r="C1645" s="9" t="s">
        <v>139</v>
      </c>
      <c r="D1645" s="33" t="s">
        <v>1740</v>
      </c>
      <c r="E1645" s="33" t="s">
        <v>1961</v>
      </c>
      <c r="F1645" s="33">
        <v>1588</v>
      </c>
      <c r="G1645" s="33"/>
      <c r="H1645" s="33">
        <v>2394578.54</v>
      </c>
      <c r="AMI1645" s="2"/>
    </row>
    <row r="1646" spans="1:1023" x14ac:dyDescent="0.15">
      <c r="A1646" s="1">
        <f t="shared" si="25"/>
        <v>43617</v>
      </c>
      <c r="B1646" s="32">
        <v>43639</v>
      </c>
      <c r="C1646" s="9" t="s">
        <v>139</v>
      </c>
      <c r="D1646" s="33" t="s">
        <v>1724</v>
      </c>
      <c r="E1646" s="33" t="s">
        <v>1962</v>
      </c>
      <c r="F1646" s="33">
        <v>4330</v>
      </c>
      <c r="G1646" s="33"/>
      <c r="H1646" s="33">
        <v>2390248.54</v>
      </c>
      <c r="AMI1646" s="2"/>
    </row>
    <row r="1647" spans="1:1023" x14ac:dyDescent="0.15">
      <c r="A1647" s="1">
        <f t="shared" si="25"/>
        <v>43617</v>
      </c>
      <c r="B1647" s="32">
        <v>43642</v>
      </c>
      <c r="C1647" s="9" t="s">
        <v>139</v>
      </c>
      <c r="D1647" s="33" t="s">
        <v>1963</v>
      </c>
      <c r="E1647" s="33" t="s">
        <v>1964</v>
      </c>
      <c r="F1647" s="33">
        <v>383</v>
      </c>
      <c r="G1647" s="33"/>
      <c r="H1647" s="33">
        <v>2389865.54</v>
      </c>
      <c r="AMI1647" s="2"/>
    </row>
    <row r="1648" spans="1:1023" x14ac:dyDescent="0.15">
      <c r="A1648" s="1">
        <f t="shared" si="25"/>
        <v>43617</v>
      </c>
      <c r="B1648" s="32">
        <v>43645</v>
      </c>
      <c r="C1648" s="9" t="s">
        <v>139</v>
      </c>
      <c r="D1648" s="33" t="s">
        <v>1965</v>
      </c>
      <c r="E1648" s="33" t="s">
        <v>1966</v>
      </c>
      <c r="F1648" s="33"/>
      <c r="G1648" s="33">
        <v>149916</v>
      </c>
      <c r="H1648" s="33">
        <v>2539781.54</v>
      </c>
      <c r="AMI1648" s="2"/>
    </row>
    <row r="1649" spans="1:1023" x14ac:dyDescent="0.15">
      <c r="A1649" s="1">
        <f t="shared" si="25"/>
        <v>43617</v>
      </c>
      <c r="B1649" s="32">
        <v>43646</v>
      </c>
      <c r="C1649" s="9" t="s">
        <v>139</v>
      </c>
      <c r="D1649" s="33" t="s">
        <v>1967</v>
      </c>
      <c r="E1649" s="33" t="s">
        <v>1968</v>
      </c>
      <c r="F1649" s="33">
        <v>5000</v>
      </c>
      <c r="G1649" s="33"/>
      <c r="H1649" s="33">
        <v>2534781.54</v>
      </c>
      <c r="AMI1649" s="2"/>
    </row>
    <row r="1650" spans="1:1023" x14ac:dyDescent="0.15">
      <c r="A1650" s="1">
        <f t="shared" si="25"/>
        <v>43617</v>
      </c>
      <c r="B1650" s="32">
        <v>43646</v>
      </c>
      <c r="C1650" s="9" t="s">
        <v>139</v>
      </c>
      <c r="D1650" s="33" t="s">
        <v>566</v>
      </c>
      <c r="E1650" s="33" t="s">
        <v>175</v>
      </c>
      <c r="F1650" s="33"/>
      <c r="G1650" s="33">
        <v>20992</v>
      </c>
      <c r="H1650" s="33">
        <v>2555773.54</v>
      </c>
      <c r="AMI1650" s="2"/>
    </row>
    <row r="1651" spans="1:1023" x14ac:dyDescent="0.15">
      <c r="A1651" s="1">
        <f t="shared" si="25"/>
        <v>43647</v>
      </c>
      <c r="B1651" s="32">
        <v>43652</v>
      </c>
      <c r="C1651" s="9" t="s">
        <v>139</v>
      </c>
      <c r="D1651" s="33" t="s">
        <v>1969</v>
      </c>
      <c r="E1651" s="33" t="s">
        <v>1970</v>
      </c>
      <c r="F1651" s="33">
        <v>7500</v>
      </c>
      <c r="G1651" s="33"/>
      <c r="H1651" s="33">
        <v>2548273.54</v>
      </c>
      <c r="AMI1651" s="2"/>
    </row>
    <row r="1652" spans="1:1023" x14ac:dyDescent="0.15">
      <c r="A1652" s="1">
        <f t="shared" si="25"/>
        <v>43647</v>
      </c>
      <c r="B1652" s="32">
        <v>43652</v>
      </c>
      <c r="C1652" s="9" t="s">
        <v>139</v>
      </c>
      <c r="D1652" s="33" t="s">
        <v>1971</v>
      </c>
      <c r="E1652" s="33" t="s">
        <v>1972</v>
      </c>
      <c r="F1652" s="33">
        <v>522</v>
      </c>
      <c r="G1652" s="33"/>
      <c r="H1652" s="33">
        <v>2547751.54</v>
      </c>
      <c r="AMI1652" s="2"/>
    </row>
    <row r="1653" spans="1:1023" x14ac:dyDescent="0.15">
      <c r="A1653" s="1">
        <f t="shared" si="25"/>
        <v>43647</v>
      </c>
      <c r="B1653" s="32">
        <v>43654</v>
      </c>
      <c r="C1653" s="9" t="s">
        <v>139</v>
      </c>
      <c r="D1653" s="33" t="s">
        <v>1973</v>
      </c>
      <c r="E1653" s="33" t="s">
        <v>1974</v>
      </c>
      <c r="F1653" s="33"/>
      <c r="G1653" s="33">
        <v>11</v>
      </c>
      <c r="H1653" s="33">
        <v>2547762.54</v>
      </c>
      <c r="AMI1653" s="2"/>
    </row>
    <row r="1654" spans="1:1023" x14ac:dyDescent="0.15">
      <c r="A1654" s="1">
        <f t="shared" si="25"/>
        <v>43647</v>
      </c>
      <c r="B1654" s="32">
        <v>43654</v>
      </c>
      <c r="C1654" s="9" t="s">
        <v>139</v>
      </c>
      <c r="D1654" s="33" t="s">
        <v>1557</v>
      </c>
      <c r="E1654" s="33" t="s">
        <v>1975</v>
      </c>
      <c r="F1654" s="33">
        <v>7500</v>
      </c>
      <c r="G1654" s="33"/>
      <c r="H1654" s="33">
        <v>2540262.54</v>
      </c>
      <c r="AMI1654" s="2"/>
    </row>
    <row r="1655" spans="1:1023" x14ac:dyDescent="0.15">
      <c r="A1655" s="1">
        <f t="shared" si="25"/>
        <v>43647</v>
      </c>
      <c r="B1655" s="32">
        <v>43657</v>
      </c>
      <c r="C1655" s="9" t="s">
        <v>139</v>
      </c>
      <c r="D1655" s="33" t="s">
        <v>1976</v>
      </c>
      <c r="E1655" s="33" t="s">
        <v>1977</v>
      </c>
      <c r="F1655" s="33">
        <v>5000</v>
      </c>
      <c r="G1655" s="33"/>
      <c r="H1655" s="33">
        <v>2535262.54</v>
      </c>
      <c r="AMI1655" s="2"/>
    </row>
    <row r="1656" spans="1:1023" x14ac:dyDescent="0.15">
      <c r="A1656" s="1">
        <f t="shared" si="25"/>
        <v>43647</v>
      </c>
      <c r="B1656" s="32">
        <v>43657</v>
      </c>
      <c r="C1656" s="9" t="s">
        <v>139</v>
      </c>
      <c r="D1656" s="33" t="s">
        <v>1668</v>
      </c>
      <c r="E1656" s="33" t="s">
        <v>1978</v>
      </c>
      <c r="F1656" s="33">
        <v>48004.45</v>
      </c>
      <c r="G1656" s="33"/>
      <c r="H1656" s="33">
        <v>2487258.09</v>
      </c>
      <c r="AMI1656" s="2"/>
    </row>
    <row r="1657" spans="1:1023" x14ac:dyDescent="0.15">
      <c r="A1657" s="1">
        <f t="shared" si="25"/>
        <v>43647</v>
      </c>
      <c r="B1657" s="32">
        <v>43658</v>
      </c>
      <c r="C1657" s="9" t="s">
        <v>139</v>
      </c>
      <c r="D1657" s="33" t="s">
        <v>1831</v>
      </c>
      <c r="E1657" s="33" t="s">
        <v>1979</v>
      </c>
      <c r="F1657" s="33">
        <v>1086.28</v>
      </c>
      <c r="G1657" s="33"/>
      <c r="H1657" s="33">
        <v>2486171.81</v>
      </c>
      <c r="AMI1657" s="2"/>
    </row>
    <row r="1658" spans="1:1023" x14ac:dyDescent="0.15">
      <c r="A1658" s="1">
        <f t="shared" si="25"/>
        <v>43647</v>
      </c>
      <c r="B1658" s="32">
        <v>43658</v>
      </c>
      <c r="C1658" s="9" t="s">
        <v>139</v>
      </c>
      <c r="D1658" s="33" t="s">
        <v>1578</v>
      </c>
      <c r="E1658" s="33" t="s">
        <v>1980</v>
      </c>
      <c r="F1658" s="33">
        <v>1600</v>
      </c>
      <c r="G1658" s="33"/>
      <c r="H1658" s="33">
        <v>2484571.81</v>
      </c>
      <c r="AMI1658" s="2"/>
    </row>
    <row r="1659" spans="1:1023" x14ac:dyDescent="0.15">
      <c r="A1659" s="1">
        <f t="shared" si="25"/>
        <v>43647</v>
      </c>
      <c r="B1659" s="32">
        <v>43659</v>
      </c>
      <c r="C1659" s="9" t="s">
        <v>139</v>
      </c>
      <c r="D1659" s="33" t="s">
        <v>1460</v>
      </c>
      <c r="E1659" s="33" t="s">
        <v>1981</v>
      </c>
      <c r="F1659" s="33">
        <v>120</v>
      </c>
      <c r="G1659" s="33"/>
      <c r="H1659" s="33">
        <v>2484451.81</v>
      </c>
      <c r="AMI1659" s="2"/>
    </row>
    <row r="1660" spans="1:1023" x14ac:dyDescent="0.15">
      <c r="A1660" s="1">
        <f t="shared" si="25"/>
        <v>43647</v>
      </c>
      <c r="B1660" s="32">
        <v>43661</v>
      </c>
      <c r="C1660" s="9" t="s">
        <v>139</v>
      </c>
      <c r="D1660" s="33" t="s">
        <v>1982</v>
      </c>
      <c r="E1660" s="33" t="s">
        <v>175</v>
      </c>
      <c r="F1660" s="33"/>
      <c r="G1660" s="33">
        <v>12</v>
      </c>
      <c r="H1660" s="33">
        <v>2484463.81</v>
      </c>
      <c r="AMI1660" s="2"/>
    </row>
    <row r="1661" spans="1:1023" x14ac:dyDescent="0.15">
      <c r="A1661" s="1">
        <f t="shared" si="25"/>
        <v>43647</v>
      </c>
      <c r="B1661" s="32">
        <v>43665</v>
      </c>
      <c r="C1661" s="9" t="s">
        <v>139</v>
      </c>
      <c r="D1661" s="33" t="s">
        <v>1983</v>
      </c>
      <c r="E1661" s="33" t="s">
        <v>1984</v>
      </c>
      <c r="F1661" s="33">
        <v>800</v>
      </c>
      <c r="G1661" s="33"/>
      <c r="H1661" s="33">
        <v>2483663.81</v>
      </c>
      <c r="AMI1661" s="2"/>
    </row>
    <row r="1662" spans="1:1023" x14ac:dyDescent="0.15">
      <c r="A1662" s="1">
        <f t="shared" si="25"/>
        <v>43647</v>
      </c>
      <c r="B1662" s="32">
        <v>43665</v>
      </c>
      <c r="C1662" s="9" t="s">
        <v>139</v>
      </c>
      <c r="D1662" s="33" t="s">
        <v>1985</v>
      </c>
      <c r="E1662" s="33" t="s">
        <v>1986</v>
      </c>
      <c r="F1662" s="33">
        <v>2122</v>
      </c>
      <c r="G1662" s="33"/>
      <c r="H1662" s="33">
        <v>2481541.81</v>
      </c>
      <c r="AMI1662" s="2"/>
    </row>
    <row r="1663" spans="1:1023" x14ac:dyDescent="0.15">
      <c r="A1663" s="1">
        <f t="shared" si="25"/>
        <v>43647</v>
      </c>
      <c r="B1663" s="32">
        <v>43667</v>
      </c>
      <c r="C1663" s="9" t="s">
        <v>139</v>
      </c>
      <c r="D1663" s="33" t="s">
        <v>1694</v>
      </c>
      <c r="E1663" s="33" t="s">
        <v>1987</v>
      </c>
      <c r="F1663" s="33">
        <v>706</v>
      </c>
      <c r="G1663" s="33"/>
      <c r="H1663" s="33">
        <v>2480835.81</v>
      </c>
      <c r="AMI1663" s="2"/>
    </row>
    <row r="1664" spans="1:1023" x14ac:dyDescent="0.15">
      <c r="A1664" s="1">
        <f t="shared" si="25"/>
        <v>43647</v>
      </c>
      <c r="B1664" s="32">
        <v>43668</v>
      </c>
      <c r="C1664" s="9" t="s">
        <v>139</v>
      </c>
      <c r="D1664" s="33" t="s">
        <v>1988</v>
      </c>
      <c r="E1664" s="33" t="s">
        <v>1989</v>
      </c>
      <c r="F1664" s="33">
        <v>100</v>
      </c>
      <c r="G1664" s="33"/>
      <c r="H1664" s="33">
        <v>2480735.81</v>
      </c>
      <c r="AMI1664" s="2"/>
    </row>
    <row r="1665" spans="1:1023" x14ac:dyDescent="0.15">
      <c r="A1665" s="1">
        <f t="shared" si="25"/>
        <v>43647</v>
      </c>
      <c r="B1665" s="32">
        <v>43668</v>
      </c>
      <c r="C1665" s="9" t="s">
        <v>139</v>
      </c>
      <c r="D1665" s="33" t="s">
        <v>1674</v>
      </c>
      <c r="E1665" s="33" t="s">
        <v>1990</v>
      </c>
      <c r="F1665" s="33">
        <v>31850</v>
      </c>
      <c r="G1665" s="33"/>
      <c r="H1665" s="33">
        <v>2448885.81</v>
      </c>
      <c r="AMI1665" s="2"/>
    </row>
    <row r="1666" spans="1:1023" x14ac:dyDescent="0.15">
      <c r="A1666" s="1">
        <f t="shared" ref="A1666:A1729" si="26">DATE(YEAR(B1666),MONTH(B1666),1)</f>
        <v>43647</v>
      </c>
      <c r="B1666" s="32">
        <v>43669</v>
      </c>
      <c r="C1666" s="9" t="s">
        <v>139</v>
      </c>
      <c r="D1666" s="33" t="s">
        <v>1991</v>
      </c>
      <c r="E1666" s="33" t="s">
        <v>175</v>
      </c>
      <c r="F1666" s="33"/>
      <c r="G1666" s="33">
        <v>15.92</v>
      </c>
      <c r="H1666" s="33">
        <v>2448901.73</v>
      </c>
      <c r="AMI1666" s="2"/>
    </row>
    <row r="1667" spans="1:1023" x14ac:dyDescent="0.15">
      <c r="A1667" s="1">
        <f t="shared" si="26"/>
        <v>43647</v>
      </c>
      <c r="B1667" s="32">
        <v>43670</v>
      </c>
      <c r="C1667" s="9" t="s">
        <v>139</v>
      </c>
      <c r="D1667" s="33" t="s">
        <v>1992</v>
      </c>
      <c r="E1667" s="33" t="s">
        <v>1142</v>
      </c>
      <c r="F1667" s="33"/>
      <c r="G1667" s="33">
        <v>21464</v>
      </c>
      <c r="H1667" s="33">
        <v>2470365.73</v>
      </c>
      <c r="AMI1667" s="2"/>
    </row>
    <row r="1668" spans="1:1023" x14ac:dyDescent="0.15">
      <c r="A1668" s="1">
        <f t="shared" si="26"/>
        <v>43647</v>
      </c>
      <c r="B1668" s="32">
        <v>43671</v>
      </c>
      <c r="C1668" s="9" t="s">
        <v>139</v>
      </c>
      <c r="D1668" s="33" t="s">
        <v>1614</v>
      </c>
      <c r="E1668" s="33" t="s">
        <v>1993</v>
      </c>
      <c r="F1668" s="33">
        <v>628</v>
      </c>
      <c r="G1668" s="33"/>
      <c r="H1668" s="33">
        <v>2469737.73</v>
      </c>
      <c r="AMI1668" s="2"/>
    </row>
    <row r="1669" spans="1:1023" x14ac:dyDescent="0.15">
      <c r="A1669" s="1">
        <f t="shared" si="26"/>
        <v>43647</v>
      </c>
      <c r="B1669" s="32">
        <v>43671</v>
      </c>
      <c r="C1669" s="9" t="s">
        <v>139</v>
      </c>
      <c r="D1669" s="33" t="s">
        <v>1994</v>
      </c>
      <c r="E1669" s="33" t="s">
        <v>1995</v>
      </c>
      <c r="F1669" s="33">
        <v>5000</v>
      </c>
      <c r="G1669" s="33"/>
      <c r="H1669" s="33">
        <v>2464737.73</v>
      </c>
      <c r="AMI1669" s="2"/>
    </row>
    <row r="1670" spans="1:1023" x14ac:dyDescent="0.15">
      <c r="A1670" s="1">
        <f t="shared" si="26"/>
        <v>43647</v>
      </c>
      <c r="B1670" s="32">
        <v>43677</v>
      </c>
      <c r="C1670" s="9" t="s">
        <v>139</v>
      </c>
      <c r="D1670" s="33" t="s">
        <v>1996</v>
      </c>
      <c r="E1670" s="33" t="s">
        <v>1997</v>
      </c>
      <c r="F1670" s="33"/>
      <c r="G1670" s="33">
        <v>99771</v>
      </c>
      <c r="H1670" s="33">
        <v>2564508.73</v>
      </c>
      <c r="AMI1670" s="2"/>
    </row>
    <row r="1671" spans="1:1023" x14ac:dyDescent="0.15">
      <c r="A1671" s="1">
        <f t="shared" si="26"/>
        <v>43678</v>
      </c>
      <c r="B1671" s="32">
        <v>43678</v>
      </c>
      <c r="C1671" s="9" t="s">
        <v>139</v>
      </c>
      <c r="D1671" s="33" t="s">
        <v>1998</v>
      </c>
      <c r="E1671" s="33" t="s">
        <v>1999</v>
      </c>
      <c r="F1671" s="33">
        <v>10000</v>
      </c>
      <c r="G1671" s="33"/>
      <c r="H1671" s="33">
        <v>2554508.73</v>
      </c>
      <c r="AMI1671" s="2"/>
    </row>
    <row r="1672" spans="1:1023" x14ac:dyDescent="0.15">
      <c r="A1672" s="1">
        <f t="shared" si="26"/>
        <v>43678</v>
      </c>
      <c r="B1672" s="32">
        <v>43682</v>
      </c>
      <c r="C1672" s="9" t="s">
        <v>139</v>
      </c>
      <c r="D1672" s="33" t="s">
        <v>2000</v>
      </c>
      <c r="E1672" s="33" t="s">
        <v>2001</v>
      </c>
      <c r="F1672" s="33">
        <v>105</v>
      </c>
      <c r="G1672" s="33"/>
      <c r="H1672" s="33">
        <v>2554403.73</v>
      </c>
      <c r="AMI1672" s="2"/>
    </row>
    <row r="1673" spans="1:1023" x14ac:dyDescent="0.15">
      <c r="A1673" s="1">
        <f t="shared" si="26"/>
        <v>43678</v>
      </c>
      <c r="B1673" s="32">
        <v>43684</v>
      </c>
      <c r="C1673" s="9" t="s">
        <v>139</v>
      </c>
      <c r="D1673" s="33" t="s">
        <v>1557</v>
      </c>
      <c r="E1673" s="33" t="s">
        <v>2002</v>
      </c>
      <c r="F1673" s="33">
        <v>7500</v>
      </c>
      <c r="G1673" s="33"/>
      <c r="H1673" s="33">
        <v>2546903.73</v>
      </c>
      <c r="AMI1673" s="2"/>
    </row>
    <row r="1674" spans="1:1023" x14ac:dyDescent="0.15">
      <c r="A1674" s="1">
        <f t="shared" si="26"/>
        <v>43678</v>
      </c>
      <c r="B1674" s="32">
        <v>43691</v>
      </c>
      <c r="C1674" s="9" t="s">
        <v>139</v>
      </c>
      <c r="D1674" s="33" t="s">
        <v>1594</v>
      </c>
      <c r="E1674" s="33" t="s">
        <v>2003</v>
      </c>
      <c r="F1674" s="33">
        <v>600</v>
      </c>
      <c r="G1674" s="33"/>
      <c r="H1674" s="33">
        <v>2546303.73</v>
      </c>
      <c r="AMI1674" s="2"/>
    </row>
    <row r="1675" spans="1:1023" x14ac:dyDescent="0.15">
      <c r="A1675" s="1">
        <f t="shared" si="26"/>
        <v>43678</v>
      </c>
      <c r="B1675" s="32">
        <v>43692</v>
      </c>
      <c r="C1675" s="9" t="s">
        <v>139</v>
      </c>
      <c r="D1675" s="33" t="s">
        <v>2004</v>
      </c>
      <c r="E1675" s="33" t="s">
        <v>2005</v>
      </c>
      <c r="F1675" s="33">
        <v>418</v>
      </c>
      <c r="G1675" s="33"/>
      <c r="H1675" s="33">
        <v>2545885.73</v>
      </c>
      <c r="AMI1675" s="2"/>
    </row>
    <row r="1676" spans="1:1023" x14ac:dyDescent="0.15">
      <c r="A1676" s="1">
        <f t="shared" si="26"/>
        <v>43678</v>
      </c>
      <c r="B1676" s="32">
        <v>43693</v>
      </c>
      <c r="C1676" s="9" t="s">
        <v>139</v>
      </c>
      <c r="D1676" s="33" t="s">
        <v>2006</v>
      </c>
      <c r="E1676" s="33" t="s">
        <v>2007</v>
      </c>
      <c r="F1676" s="33">
        <v>349</v>
      </c>
      <c r="G1676" s="33"/>
      <c r="H1676" s="33">
        <v>2545536.73</v>
      </c>
      <c r="AMI1676" s="2"/>
    </row>
    <row r="1677" spans="1:1023" x14ac:dyDescent="0.15">
      <c r="A1677" s="1">
        <f t="shared" si="26"/>
        <v>43678</v>
      </c>
      <c r="B1677" s="32">
        <v>43693</v>
      </c>
      <c r="C1677" s="9" t="s">
        <v>139</v>
      </c>
      <c r="D1677" s="33" t="s">
        <v>2008</v>
      </c>
      <c r="E1677" s="33" t="s">
        <v>175</v>
      </c>
      <c r="F1677" s="33"/>
      <c r="G1677" s="33">
        <v>4.5</v>
      </c>
      <c r="H1677" s="33">
        <v>2545541.23</v>
      </c>
      <c r="AMI1677" s="2"/>
    </row>
    <row r="1678" spans="1:1023" x14ac:dyDescent="0.15">
      <c r="A1678" s="1">
        <f t="shared" si="26"/>
        <v>43678</v>
      </c>
      <c r="B1678" s="32">
        <v>43695</v>
      </c>
      <c r="C1678" s="9" t="s">
        <v>139</v>
      </c>
      <c r="D1678" s="33" t="s">
        <v>1594</v>
      </c>
      <c r="E1678" s="33" t="s">
        <v>2009</v>
      </c>
      <c r="F1678" s="33">
        <v>1800</v>
      </c>
      <c r="G1678" s="33"/>
      <c r="H1678" s="33">
        <v>2543741.23</v>
      </c>
      <c r="AMI1678" s="2"/>
    </row>
    <row r="1679" spans="1:1023" x14ac:dyDescent="0.15">
      <c r="A1679" s="1">
        <f t="shared" si="26"/>
        <v>43678</v>
      </c>
      <c r="B1679" s="32">
        <v>43698</v>
      </c>
      <c r="C1679" s="9" t="s">
        <v>139</v>
      </c>
      <c r="D1679" s="33" t="s">
        <v>2010</v>
      </c>
      <c r="E1679" s="33" t="s">
        <v>175</v>
      </c>
      <c r="F1679" s="33"/>
      <c r="G1679" s="33">
        <v>13.5</v>
      </c>
      <c r="H1679" s="33">
        <v>2543754.73</v>
      </c>
      <c r="AMI1679" s="2"/>
    </row>
    <row r="1680" spans="1:1023" x14ac:dyDescent="0.15">
      <c r="A1680" s="1">
        <f t="shared" si="26"/>
        <v>43678</v>
      </c>
      <c r="B1680" s="32">
        <v>43698</v>
      </c>
      <c r="C1680" s="9" t="s">
        <v>139</v>
      </c>
      <c r="D1680" s="33" t="s">
        <v>1135</v>
      </c>
      <c r="E1680" s="33" t="s">
        <v>2011</v>
      </c>
      <c r="F1680" s="33">
        <v>3500</v>
      </c>
      <c r="G1680" s="33"/>
      <c r="H1680" s="33">
        <v>2540254.73</v>
      </c>
      <c r="AMI1680" s="2"/>
    </row>
    <row r="1681" spans="1:1023" x14ac:dyDescent="0.15">
      <c r="A1681" s="1">
        <f t="shared" si="26"/>
        <v>43678</v>
      </c>
      <c r="B1681" s="32">
        <v>43708</v>
      </c>
      <c r="C1681" s="9" t="s">
        <v>139</v>
      </c>
      <c r="D1681" s="33" t="s">
        <v>2012</v>
      </c>
      <c r="E1681" s="33" t="s">
        <v>2013</v>
      </c>
      <c r="F1681" s="33"/>
      <c r="G1681" s="33">
        <v>99771</v>
      </c>
      <c r="H1681" s="33">
        <v>2640025.73</v>
      </c>
      <c r="AMI1681" s="2"/>
    </row>
    <row r="1682" spans="1:1023" x14ac:dyDescent="0.15">
      <c r="A1682" s="1">
        <f t="shared" si="26"/>
        <v>43709</v>
      </c>
      <c r="B1682" s="32">
        <v>43710</v>
      </c>
      <c r="C1682" s="9" t="s">
        <v>139</v>
      </c>
      <c r="D1682" s="33" t="s">
        <v>2014</v>
      </c>
      <c r="E1682" s="33" t="s">
        <v>2015</v>
      </c>
      <c r="F1682" s="33">
        <v>289</v>
      </c>
      <c r="G1682" s="33"/>
      <c r="H1682" s="33">
        <v>2639736.73</v>
      </c>
      <c r="AMI1682" s="2"/>
    </row>
    <row r="1683" spans="1:1023" x14ac:dyDescent="0.15">
      <c r="A1683" s="1">
        <f t="shared" si="26"/>
        <v>43709</v>
      </c>
      <c r="B1683" s="32">
        <v>43710</v>
      </c>
      <c r="C1683" s="9" t="s">
        <v>139</v>
      </c>
      <c r="D1683" s="33" t="s">
        <v>2016</v>
      </c>
      <c r="E1683" s="33" t="s">
        <v>2017</v>
      </c>
      <c r="F1683" s="33">
        <v>1</v>
      </c>
      <c r="G1683" s="33"/>
      <c r="H1683" s="33">
        <v>2639735.73</v>
      </c>
      <c r="AMI1683" s="2"/>
    </row>
    <row r="1684" spans="1:1023" x14ac:dyDescent="0.15">
      <c r="A1684" s="1">
        <f t="shared" si="26"/>
        <v>43709</v>
      </c>
      <c r="B1684" s="32">
        <v>43710</v>
      </c>
      <c r="C1684" s="9" t="s">
        <v>139</v>
      </c>
      <c r="D1684" s="33" t="s">
        <v>2018</v>
      </c>
      <c r="E1684" s="33" t="s">
        <v>2019</v>
      </c>
      <c r="F1684" s="33">
        <v>10000</v>
      </c>
      <c r="G1684" s="33"/>
      <c r="H1684" s="33">
        <v>2629735.73</v>
      </c>
      <c r="AMI1684" s="2"/>
    </row>
    <row r="1685" spans="1:1023" x14ac:dyDescent="0.15">
      <c r="A1685" s="1">
        <f t="shared" si="26"/>
        <v>43709</v>
      </c>
      <c r="B1685" s="32">
        <v>43711</v>
      </c>
      <c r="C1685" s="9" t="s">
        <v>139</v>
      </c>
      <c r="D1685" s="33" t="s">
        <v>1694</v>
      </c>
      <c r="E1685" s="33" t="s">
        <v>2020</v>
      </c>
      <c r="F1685" s="33">
        <v>352</v>
      </c>
      <c r="G1685" s="33"/>
      <c r="H1685" s="33">
        <v>2629383.73</v>
      </c>
      <c r="AMI1685" s="2"/>
    </row>
    <row r="1686" spans="1:1023" x14ac:dyDescent="0.15">
      <c r="A1686" s="1">
        <f t="shared" si="26"/>
        <v>43709</v>
      </c>
      <c r="B1686" s="32">
        <v>43711</v>
      </c>
      <c r="C1686" s="9" t="s">
        <v>139</v>
      </c>
      <c r="D1686" s="33" t="s">
        <v>2021</v>
      </c>
      <c r="E1686" s="33" t="s">
        <v>2022</v>
      </c>
      <c r="F1686" s="33">
        <v>427.93</v>
      </c>
      <c r="G1686" s="33"/>
      <c r="H1686" s="33">
        <v>2628955.7999999998</v>
      </c>
      <c r="AMI1686" s="2"/>
    </row>
    <row r="1687" spans="1:1023" x14ac:dyDescent="0.15">
      <c r="A1687" s="1">
        <f t="shared" si="26"/>
        <v>43709</v>
      </c>
      <c r="B1687" s="32">
        <v>43717</v>
      </c>
      <c r="C1687" s="9" t="s">
        <v>139</v>
      </c>
      <c r="D1687" s="33" t="s">
        <v>2023</v>
      </c>
      <c r="E1687" s="33" t="s">
        <v>2024</v>
      </c>
      <c r="F1687" s="33">
        <v>7500</v>
      </c>
      <c r="G1687" s="33"/>
      <c r="H1687" s="33">
        <v>2621455.7999999998</v>
      </c>
      <c r="AMI1687" s="2"/>
    </row>
    <row r="1688" spans="1:1023" x14ac:dyDescent="0.15">
      <c r="A1688" s="1">
        <f t="shared" si="26"/>
        <v>43709</v>
      </c>
      <c r="B1688" s="32">
        <v>43721</v>
      </c>
      <c r="C1688" s="9" t="s">
        <v>139</v>
      </c>
      <c r="D1688" s="33" t="s">
        <v>2025</v>
      </c>
      <c r="E1688" s="33" t="s">
        <v>175</v>
      </c>
      <c r="F1688" s="33"/>
      <c r="G1688" s="33">
        <v>6</v>
      </c>
      <c r="H1688" s="33">
        <v>2621461.7999999998</v>
      </c>
      <c r="AMI1688" s="2"/>
    </row>
    <row r="1689" spans="1:1023" x14ac:dyDescent="0.15">
      <c r="A1689" s="1">
        <f t="shared" si="26"/>
        <v>43709</v>
      </c>
      <c r="B1689" s="32">
        <v>43723</v>
      </c>
      <c r="C1689" s="9" t="s">
        <v>139</v>
      </c>
      <c r="D1689" s="33" t="s">
        <v>1724</v>
      </c>
      <c r="E1689" s="33" t="s">
        <v>2026</v>
      </c>
      <c r="F1689" s="33">
        <v>5500</v>
      </c>
      <c r="G1689" s="33"/>
      <c r="H1689" s="33">
        <v>2615961.7999999998</v>
      </c>
      <c r="AMI1689" s="2"/>
    </row>
    <row r="1690" spans="1:1023" x14ac:dyDescent="0.15">
      <c r="A1690" s="1">
        <f t="shared" si="26"/>
        <v>43709</v>
      </c>
      <c r="B1690" s="32">
        <v>43725</v>
      </c>
      <c r="C1690" s="9" t="s">
        <v>139</v>
      </c>
      <c r="D1690" s="33" t="s">
        <v>2027</v>
      </c>
      <c r="E1690" s="33" t="s">
        <v>2028</v>
      </c>
      <c r="F1690" s="33">
        <v>5820</v>
      </c>
      <c r="G1690" s="33"/>
      <c r="H1690" s="33">
        <v>2610141.7999999998</v>
      </c>
      <c r="AMI1690" s="2"/>
    </row>
    <row r="1691" spans="1:1023" x14ac:dyDescent="0.15">
      <c r="A1691" s="1">
        <f t="shared" si="26"/>
        <v>43709</v>
      </c>
      <c r="B1691" s="32">
        <v>43726</v>
      </c>
      <c r="C1691" s="9" t="s">
        <v>139</v>
      </c>
      <c r="D1691" s="33" t="s">
        <v>1578</v>
      </c>
      <c r="E1691" s="33" t="s">
        <v>2029</v>
      </c>
      <c r="F1691" s="33">
        <v>2500</v>
      </c>
      <c r="G1691" s="33"/>
      <c r="H1691" s="33">
        <v>2607641.7999999998</v>
      </c>
      <c r="AMI1691" s="2"/>
    </row>
    <row r="1692" spans="1:1023" x14ac:dyDescent="0.15">
      <c r="A1692" s="1">
        <f t="shared" si="26"/>
        <v>43709</v>
      </c>
      <c r="B1692" s="32">
        <v>43727</v>
      </c>
      <c r="C1692" s="9" t="s">
        <v>139</v>
      </c>
      <c r="D1692" s="33" t="s">
        <v>1527</v>
      </c>
      <c r="E1692" s="33" t="s">
        <v>2030</v>
      </c>
      <c r="F1692" s="33"/>
      <c r="G1692" s="33">
        <v>3437</v>
      </c>
      <c r="H1692" s="33">
        <v>2611078.7999999998</v>
      </c>
      <c r="AMI1692" s="2"/>
    </row>
    <row r="1693" spans="1:1023" x14ac:dyDescent="0.15">
      <c r="A1693" s="1">
        <f t="shared" si="26"/>
        <v>43709</v>
      </c>
      <c r="B1693" s="32">
        <v>43727</v>
      </c>
      <c r="C1693" s="9" t="s">
        <v>139</v>
      </c>
      <c r="D1693" s="33" t="s">
        <v>2031</v>
      </c>
      <c r="E1693" s="33" t="s">
        <v>2032</v>
      </c>
      <c r="F1693" s="33">
        <v>448</v>
      </c>
      <c r="G1693" s="33"/>
      <c r="H1693" s="33">
        <v>2610630.7999999998</v>
      </c>
      <c r="AMI1693" s="2"/>
    </row>
    <row r="1694" spans="1:1023" x14ac:dyDescent="0.15">
      <c r="A1694" s="1">
        <f t="shared" si="26"/>
        <v>43709</v>
      </c>
      <c r="B1694" s="32">
        <v>43728</v>
      </c>
      <c r="C1694" s="9" t="s">
        <v>139</v>
      </c>
      <c r="D1694" s="33" t="s">
        <v>2033</v>
      </c>
      <c r="E1694" s="33" t="s">
        <v>175</v>
      </c>
      <c r="F1694" s="33"/>
      <c r="G1694" s="33">
        <v>18.75</v>
      </c>
      <c r="H1694" s="33">
        <v>2610649.5499999998</v>
      </c>
      <c r="AMI1694" s="2"/>
    </row>
    <row r="1695" spans="1:1023" x14ac:dyDescent="0.15">
      <c r="A1695" s="1">
        <f t="shared" si="26"/>
        <v>43709</v>
      </c>
      <c r="B1695" s="32">
        <v>43728</v>
      </c>
      <c r="C1695" s="9" t="s">
        <v>139</v>
      </c>
      <c r="D1695" s="33" t="s">
        <v>2034</v>
      </c>
      <c r="E1695" s="33" t="s">
        <v>2035</v>
      </c>
      <c r="F1695" s="33">
        <v>3000</v>
      </c>
      <c r="G1695" s="33"/>
      <c r="H1695" s="33">
        <v>2607649.5499999998</v>
      </c>
      <c r="AMI1695" s="2"/>
    </row>
    <row r="1696" spans="1:1023" x14ac:dyDescent="0.15">
      <c r="A1696" s="1">
        <f t="shared" si="26"/>
        <v>43709</v>
      </c>
      <c r="B1696" s="32">
        <v>43730</v>
      </c>
      <c r="C1696" s="9" t="s">
        <v>139</v>
      </c>
      <c r="D1696" s="33" t="s">
        <v>1838</v>
      </c>
      <c r="E1696" s="33" t="s">
        <v>2036</v>
      </c>
      <c r="F1696" s="33">
        <v>365.4</v>
      </c>
      <c r="G1696" s="33"/>
      <c r="H1696" s="33">
        <v>2607284.15</v>
      </c>
      <c r="AMI1696" s="2"/>
    </row>
    <row r="1697" spans="1:1023" x14ac:dyDescent="0.15">
      <c r="A1697" s="1">
        <f t="shared" si="26"/>
        <v>43709</v>
      </c>
      <c r="B1697" s="32">
        <v>43730</v>
      </c>
      <c r="C1697" s="9" t="s">
        <v>139</v>
      </c>
      <c r="D1697" s="33" t="s">
        <v>1920</v>
      </c>
      <c r="E1697" s="33" t="s">
        <v>2037</v>
      </c>
      <c r="F1697" s="33">
        <v>2500</v>
      </c>
      <c r="G1697" s="33"/>
      <c r="H1697" s="33">
        <v>2604784.15</v>
      </c>
      <c r="AMI1697" s="2"/>
    </row>
    <row r="1698" spans="1:1023" x14ac:dyDescent="0.15">
      <c r="A1698" s="1">
        <f t="shared" si="26"/>
        <v>43709</v>
      </c>
      <c r="B1698" s="32">
        <v>43730</v>
      </c>
      <c r="C1698" s="9" t="s">
        <v>139</v>
      </c>
      <c r="D1698" s="33" t="s">
        <v>2038</v>
      </c>
      <c r="E1698" s="33" t="s">
        <v>2039</v>
      </c>
      <c r="F1698" s="33">
        <v>1250</v>
      </c>
      <c r="G1698" s="33"/>
      <c r="H1698" s="33">
        <v>2603534.15</v>
      </c>
      <c r="AMI1698" s="2"/>
    </row>
    <row r="1699" spans="1:1023" x14ac:dyDescent="0.15">
      <c r="A1699" s="1">
        <f t="shared" si="26"/>
        <v>43709</v>
      </c>
      <c r="B1699" s="32">
        <v>43738</v>
      </c>
      <c r="C1699" s="9" t="s">
        <v>139</v>
      </c>
      <c r="D1699" s="33" t="s">
        <v>2040</v>
      </c>
      <c r="E1699" s="33" t="s">
        <v>2041</v>
      </c>
      <c r="F1699" s="33"/>
      <c r="G1699" s="33">
        <v>99772</v>
      </c>
      <c r="H1699" s="33">
        <v>2703306.15</v>
      </c>
      <c r="AMI1699" s="2"/>
    </row>
    <row r="1700" spans="1:1023" x14ac:dyDescent="0.15">
      <c r="A1700" s="1">
        <f t="shared" si="26"/>
        <v>43709</v>
      </c>
      <c r="B1700" s="32">
        <v>43738</v>
      </c>
      <c r="C1700" s="9" t="s">
        <v>139</v>
      </c>
      <c r="D1700" s="33" t="s">
        <v>1813</v>
      </c>
      <c r="E1700" s="33" t="s">
        <v>2042</v>
      </c>
      <c r="F1700" s="33">
        <v>12599</v>
      </c>
      <c r="G1700" s="33"/>
      <c r="H1700" s="33">
        <v>2690707.15</v>
      </c>
      <c r="AMI1700" s="2"/>
    </row>
    <row r="1701" spans="1:1023" x14ac:dyDescent="0.15">
      <c r="A1701" s="1">
        <f t="shared" si="26"/>
        <v>43739</v>
      </c>
      <c r="B1701" s="32">
        <v>43739</v>
      </c>
      <c r="C1701" s="9" t="s">
        <v>139</v>
      </c>
      <c r="D1701" s="33" t="s">
        <v>566</v>
      </c>
      <c r="E1701" s="33" t="s">
        <v>175</v>
      </c>
      <c r="F1701" s="33"/>
      <c r="G1701" s="33">
        <v>22545</v>
      </c>
      <c r="H1701" s="33">
        <v>2713252.15</v>
      </c>
      <c r="AMI1701" s="2"/>
    </row>
    <row r="1702" spans="1:1023" x14ac:dyDescent="0.15">
      <c r="A1702" s="1">
        <f t="shared" si="26"/>
        <v>43739</v>
      </c>
      <c r="B1702" s="32">
        <v>43740</v>
      </c>
      <c r="C1702" s="9" t="s">
        <v>139</v>
      </c>
      <c r="D1702" s="33" t="s">
        <v>2043</v>
      </c>
      <c r="E1702" s="33" t="s">
        <v>2044</v>
      </c>
      <c r="F1702" s="33">
        <v>5000</v>
      </c>
      <c r="G1702" s="33"/>
      <c r="H1702" s="33">
        <v>2708252.15</v>
      </c>
      <c r="AMI1702" s="2"/>
    </row>
    <row r="1703" spans="1:1023" x14ac:dyDescent="0.15">
      <c r="A1703" s="1">
        <f t="shared" si="26"/>
        <v>43739</v>
      </c>
      <c r="B1703" s="32">
        <v>43740</v>
      </c>
      <c r="C1703" s="9" t="s">
        <v>139</v>
      </c>
      <c r="D1703" s="33" t="s">
        <v>2045</v>
      </c>
      <c r="E1703" s="33" t="s">
        <v>2044</v>
      </c>
      <c r="F1703" s="33"/>
      <c r="G1703" s="33">
        <v>5000</v>
      </c>
      <c r="H1703" s="33">
        <v>2713252.15</v>
      </c>
      <c r="AMI1703" s="2"/>
    </row>
    <row r="1704" spans="1:1023" x14ac:dyDescent="0.15">
      <c r="A1704" s="1">
        <f t="shared" si="26"/>
        <v>43739</v>
      </c>
      <c r="B1704" s="32">
        <v>43740</v>
      </c>
      <c r="C1704" s="9" t="s">
        <v>139</v>
      </c>
      <c r="D1704" s="33" t="s">
        <v>2046</v>
      </c>
      <c r="E1704" s="33" t="s">
        <v>2047</v>
      </c>
      <c r="F1704" s="33">
        <v>5000</v>
      </c>
      <c r="G1704" s="33"/>
      <c r="H1704" s="33">
        <v>2708252.15</v>
      </c>
      <c r="AMI1704" s="2"/>
    </row>
    <row r="1705" spans="1:1023" x14ac:dyDescent="0.15">
      <c r="A1705" s="1">
        <f t="shared" si="26"/>
        <v>43739</v>
      </c>
      <c r="B1705" s="32">
        <v>43740</v>
      </c>
      <c r="C1705" s="9" t="s">
        <v>139</v>
      </c>
      <c r="D1705" s="33" t="s">
        <v>2048</v>
      </c>
      <c r="E1705" s="33" t="s">
        <v>2049</v>
      </c>
      <c r="F1705" s="33">
        <v>253</v>
      </c>
      <c r="G1705" s="33"/>
      <c r="H1705" s="33">
        <v>2707999.15</v>
      </c>
      <c r="AMI1705" s="2"/>
    </row>
    <row r="1706" spans="1:1023" x14ac:dyDescent="0.15">
      <c r="A1706" s="1">
        <f t="shared" si="26"/>
        <v>43739</v>
      </c>
      <c r="B1706" s="32">
        <v>43741</v>
      </c>
      <c r="C1706" s="9" t="s">
        <v>139</v>
      </c>
      <c r="D1706" s="33" t="s">
        <v>2050</v>
      </c>
      <c r="E1706" s="33" t="s">
        <v>175</v>
      </c>
      <c r="F1706" s="33"/>
      <c r="G1706" s="33">
        <v>12599</v>
      </c>
      <c r="H1706" s="33">
        <v>2720598.15</v>
      </c>
      <c r="AMI1706" s="2"/>
    </row>
    <row r="1707" spans="1:1023" x14ac:dyDescent="0.15">
      <c r="A1707" s="1">
        <f t="shared" si="26"/>
        <v>43739</v>
      </c>
      <c r="B1707" s="32">
        <v>43741</v>
      </c>
      <c r="C1707" s="9" t="s">
        <v>139</v>
      </c>
      <c r="D1707" s="33" t="s">
        <v>1755</v>
      </c>
      <c r="E1707" s="33" t="s">
        <v>2051</v>
      </c>
      <c r="F1707" s="33">
        <v>14099</v>
      </c>
      <c r="G1707" s="33"/>
      <c r="H1707" s="33">
        <v>2706499.15</v>
      </c>
      <c r="AMI1707" s="2"/>
    </row>
    <row r="1708" spans="1:1023" x14ac:dyDescent="0.15">
      <c r="A1708" s="1">
        <f t="shared" si="26"/>
        <v>43739</v>
      </c>
      <c r="B1708" s="32">
        <v>43741</v>
      </c>
      <c r="C1708" s="9" t="s">
        <v>139</v>
      </c>
      <c r="D1708" s="33" t="s">
        <v>1578</v>
      </c>
      <c r="E1708" s="33" t="s">
        <v>2052</v>
      </c>
      <c r="F1708" s="33">
        <v>1200</v>
      </c>
      <c r="G1708" s="33"/>
      <c r="H1708" s="33">
        <v>2705299.15</v>
      </c>
      <c r="AMI1708" s="2"/>
    </row>
    <row r="1709" spans="1:1023" x14ac:dyDescent="0.15">
      <c r="A1709" s="1">
        <f t="shared" si="26"/>
        <v>43739</v>
      </c>
      <c r="B1709" s="32">
        <v>43742</v>
      </c>
      <c r="C1709" s="9" t="s">
        <v>139</v>
      </c>
      <c r="D1709" s="33" t="s">
        <v>1241</v>
      </c>
      <c r="E1709" s="33" t="s">
        <v>2053</v>
      </c>
      <c r="F1709" s="33">
        <v>12890</v>
      </c>
      <c r="G1709" s="33"/>
      <c r="H1709" s="33">
        <v>2692409.15</v>
      </c>
      <c r="AMI1709" s="2"/>
    </row>
    <row r="1710" spans="1:1023" x14ac:dyDescent="0.15">
      <c r="A1710" s="1">
        <f t="shared" si="26"/>
        <v>43739</v>
      </c>
      <c r="B1710" s="32">
        <v>43743</v>
      </c>
      <c r="C1710" s="9" t="s">
        <v>139</v>
      </c>
      <c r="D1710" s="33" t="s">
        <v>2054</v>
      </c>
      <c r="E1710" s="33" t="s">
        <v>175</v>
      </c>
      <c r="F1710" s="33"/>
      <c r="G1710" s="33">
        <v>9</v>
      </c>
      <c r="H1710" s="33">
        <v>2692418.15</v>
      </c>
      <c r="AMI1710" s="2"/>
    </row>
    <row r="1711" spans="1:1023" x14ac:dyDescent="0.15">
      <c r="A1711" s="1">
        <f t="shared" si="26"/>
        <v>43739</v>
      </c>
      <c r="B1711" s="32">
        <v>43745</v>
      </c>
      <c r="C1711" s="9" t="s">
        <v>139</v>
      </c>
      <c r="D1711" s="33" t="s">
        <v>1557</v>
      </c>
      <c r="E1711" s="33" t="s">
        <v>2055</v>
      </c>
      <c r="F1711" s="33">
        <v>7500</v>
      </c>
      <c r="G1711" s="33"/>
      <c r="H1711" s="33">
        <v>2684918.15</v>
      </c>
      <c r="AMI1711" s="2"/>
    </row>
    <row r="1712" spans="1:1023" x14ac:dyDescent="0.15">
      <c r="A1712" s="1">
        <f t="shared" si="26"/>
        <v>43739</v>
      </c>
      <c r="B1712" s="32">
        <v>43747</v>
      </c>
      <c r="C1712" s="9" t="s">
        <v>139</v>
      </c>
      <c r="D1712" s="33" t="s">
        <v>2056</v>
      </c>
      <c r="E1712" s="33" t="s">
        <v>2057</v>
      </c>
      <c r="F1712" s="33">
        <v>100</v>
      </c>
      <c r="G1712" s="33"/>
      <c r="H1712" s="33">
        <v>2684818.15</v>
      </c>
      <c r="AMI1712" s="2"/>
    </row>
    <row r="1713" spans="1:1023" x14ac:dyDescent="0.15">
      <c r="A1713" s="1">
        <f t="shared" si="26"/>
        <v>43739</v>
      </c>
      <c r="B1713" s="32">
        <v>43749</v>
      </c>
      <c r="C1713" s="9" t="s">
        <v>139</v>
      </c>
      <c r="D1713" s="33" t="s">
        <v>2058</v>
      </c>
      <c r="E1713" s="33" t="s">
        <v>2059</v>
      </c>
      <c r="F1713" s="33">
        <v>5000</v>
      </c>
      <c r="G1713" s="33"/>
      <c r="H1713" s="33">
        <v>2679818.15</v>
      </c>
      <c r="AMI1713" s="2"/>
    </row>
    <row r="1714" spans="1:1023" x14ac:dyDescent="0.15">
      <c r="A1714" s="1">
        <f t="shared" si="26"/>
        <v>43739</v>
      </c>
      <c r="B1714" s="32">
        <v>43750</v>
      </c>
      <c r="C1714" s="9" t="s">
        <v>139</v>
      </c>
      <c r="D1714" s="33" t="s">
        <v>1637</v>
      </c>
      <c r="E1714" s="33" t="s">
        <v>2060</v>
      </c>
      <c r="F1714" s="33">
        <v>150</v>
      </c>
      <c r="G1714" s="33"/>
      <c r="H1714" s="33">
        <v>2679668.15</v>
      </c>
      <c r="AMI1714" s="2"/>
    </row>
    <row r="1715" spans="1:1023" x14ac:dyDescent="0.15">
      <c r="A1715" s="1">
        <f t="shared" si="26"/>
        <v>43739</v>
      </c>
      <c r="B1715" s="32">
        <v>43753</v>
      </c>
      <c r="C1715" s="9" t="s">
        <v>139</v>
      </c>
      <c r="D1715" s="33" t="s">
        <v>1075</v>
      </c>
      <c r="E1715" s="33" t="s">
        <v>175</v>
      </c>
      <c r="F1715" s="33"/>
      <c r="G1715" s="33">
        <v>150</v>
      </c>
      <c r="H1715" s="33">
        <v>2679818.15</v>
      </c>
      <c r="AMI1715" s="2"/>
    </row>
    <row r="1716" spans="1:1023" x14ac:dyDescent="0.15">
      <c r="A1716" s="1">
        <f t="shared" si="26"/>
        <v>43739</v>
      </c>
      <c r="B1716" s="32">
        <v>43753</v>
      </c>
      <c r="C1716" s="9" t="s">
        <v>139</v>
      </c>
      <c r="D1716" s="33" t="s">
        <v>1075</v>
      </c>
      <c r="E1716" s="33" t="s">
        <v>175</v>
      </c>
      <c r="F1716" s="33"/>
      <c r="G1716" s="33">
        <v>500</v>
      </c>
      <c r="H1716" s="33">
        <v>2680318.15</v>
      </c>
      <c r="AMI1716" s="2"/>
    </row>
    <row r="1717" spans="1:1023" x14ac:dyDescent="0.15">
      <c r="A1717" s="1">
        <f t="shared" si="26"/>
        <v>43739</v>
      </c>
      <c r="B1717" s="32">
        <v>43760</v>
      </c>
      <c r="C1717" s="9" t="s">
        <v>139</v>
      </c>
      <c r="D1717" s="33" t="s">
        <v>2061</v>
      </c>
      <c r="E1717" s="33" t="s">
        <v>2062</v>
      </c>
      <c r="F1717" s="33">
        <v>200</v>
      </c>
      <c r="G1717" s="33"/>
      <c r="H1717" s="33">
        <v>2680118.15</v>
      </c>
      <c r="AMI1717" s="2"/>
    </row>
    <row r="1718" spans="1:1023" x14ac:dyDescent="0.15">
      <c r="A1718" s="1">
        <f t="shared" si="26"/>
        <v>43739</v>
      </c>
      <c r="B1718" s="32">
        <v>43760</v>
      </c>
      <c r="C1718" s="9" t="s">
        <v>139</v>
      </c>
      <c r="D1718" s="33" t="s">
        <v>1694</v>
      </c>
      <c r="E1718" s="33" t="s">
        <v>2063</v>
      </c>
      <c r="F1718" s="33">
        <v>787</v>
      </c>
      <c r="G1718" s="33"/>
      <c r="H1718" s="33">
        <v>2679331.15</v>
      </c>
      <c r="AMI1718" s="2"/>
    </row>
    <row r="1719" spans="1:1023" x14ac:dyDescent="0.15">
      <c r="A1719" s="1">
        <f t="shared" si="26"/>
        <v>43739</v>
      </c>
      <c r="B1719" s="32">
        <v>43760</v>
      </c>
      <c r="C1719" s="9" t="s">
        <v>139</v>
      </c>
      <c r="D1719" s="33" t="s">
        <v>2064</v>
      </c>
      <c r="E1719" s="33" t="s">
        <v>2065</v>
      </c>
      <c r="F1719" s="33">
        <v>185</v>
      </c>
      <c r="G1719" s="33"/>
      <c r="H1719" s="33">
        <v>2679146.15</v>
      </c>
      <c r="AMI1719" s="2"/>
    </row>
    <row r="1720" spans="1:1023" x14ac:dyDescent="0.15">
      <c r="A1720" s="1">
        <f t="shared" si="26"/>
        <v>43739</v>
      </c>
      <c r="B1720" s="32">
        <v>43763</v>
      </c>
      <c r="C1720" s="9" t="s">
        <v>139</v>
      </c>
      <c r="D1720" s="33" t="s">
        <v>1578</v>
      </c>
      <c r="E1720" s="33" t="s">
        <v>478</v>
      </c>
      <c r="F1720" s="33">
        <v>1200</v>
      </c>
      <c r="G1720" s="33"/>
      <c r="H1720" s="33">
        <v>2677946.15</v>
      </c>
      <c r="AMI1720" s="2"/>
    </row>
    <row r="1721" spans="1:1023" x14ac:dyDescent="0.15">
      <c r="A1721" s="1">
        <f t="shared" si="26"/>
        <v>43739</v>
      </c>
      <c r="B1721" s="32">
        <v>43765</v>
      </c>
      <c r="C1721" s="9" t="s">
        <v>139</v>
      </c>
      <c r="D1721" s="33" t="s">
        <v>1724</v>
      </c>
      <c r="E1721" s="33" t="s">
        <v>2066</v>
      </c>
      <c r="F1721" s="33">
        <v>5000</v>
      </c>
      <c r="G1721" s="33"/>
      <c r="H1721" s="33">
        <v>2672946.15</v>
      </c>
      <c r="AMI1721" s="2"/>
    </row>
    <row r="1722" spans="1:1023" x14ac:dyDescent="0.15">
      <c r="A1722" s="1">
        <f t="shared" si="26"/>
        <v>43739</v>
      </c>
      <c r="B1722" s="32">
        <v>43765</v>
      </c>
      <c r="C1722" s="9" t="s">
        <v>139</v>
      </c>
      <c r="D1722" s="33" t="s">
        <v>1135</v>
      </c>
      <c r="E1722" s="33" t="s">
        <v>2067</v>
      </c>
      <c r="F1722" s="33">
        <v>1500</v>
      </c>
      <c r="G1722" s="33"/>
      <c r="H1722" s="33">
        <v>2671446.15</v>
      </c>
      <c r="AMI1722" s="2"/>
    </row>
    <row r="1723" spans="1:1023" x14ac:dyDescent="0.15">
      <c r="A1723" s="1">
        <f t="shared" si="26"/>
        <v>43739</v>
      </c>
      <c r="B1723" s="32">
        <v>43765</v>
      </c>
      <c r="C1723" s="9" t="s">
        <v>139</v>
      </c>
      <c r="D1723" s="33" t="s">
        <v>1663</v>
      </c>
      <c r="E1723" s="33" t="s">
        <v>2068</v>
      </c>
      <c r="F1723" s="33">
        <v>284</v>
      </c>
      <c r="G1723" s="33"/>
      <c r="H1723" s="33">
        <v>2671162.15</v>
      </c>
      <c r="AMI1723" s="2"/>
    </row>
    <row r="1724" spans="1:1023" x14ac:dyDescent="0.15">
      <c r="A1724" s="1">
        <f t="shared" si="26"/>
        <v>43739</v>
      </c>
      <c r="B1724" s="32">
        <v>43767</v>
      </c>
      <c r="C1724" s="9" t="s">
        <v>139</v>
      </c>
      <c r="D1724" s="33" t="s">
        <v>2069</v>
      </c>
      <c r="E1724" s="33" t="s">
        <v>175</v>
      </c>
      <c r="F1724" s="33"/>
      <c r="G1724" s="33">
        <v>9</v>
      </c>
      <c r="H1724" s="33">
        <v>2671171.15</v>
      </c>
      <c r="AMI1724" s="2"/>
    </row>
    <row r="1725" spans="1:1023" x14ac:dyDescent="0.15">
      <c r="A1725" s="1">
        <f t="shared" si="26"/>
        <v>43739</v>
      </c>
      <c r="B1725" s="32">
        <v>43769</v>
      </c>
      <c r="C1725" s="9" t="s">
        <v>139</v>
      </c>
      <c r="D1725" s="33" t="s">
        <v>2070</v>
      </c>
      <c r="E1725" s="33" t="s">
        <v>2071</v>
      </c>
      <c r="F1725" s="33"/>
      <c r="G1725" s="33">
        <v>99772</v>
      </c>
      <c r="H1725" s="33">
        <v>2770943.15</v>
      </c>
      <c r="AMI1725" s="2"/>
    </row>
    <row r="1726" spans="1:1023" x14ac:dyDescent="0.15">
      <c r="A1726" s="1">
        <f t="shared" si="26"/>
        <v>43770</v>
      </c>
      <c r="B1726" s="32">
        <v>43774</v>
      </c>
      <c r="C1726" s="9" t="s">
        <v>139</v>
      </c>
      <c r="D1726" s="33" t="s">
        <v>2072</v>
      </c>
      <c r="E1726" s="33" t="s">
        <v>2073</v>
      </c>
      <c r="F1726" s="33">
        <v>10000</v>
      </c>
      <c r="G1726" s="33"/>
      <c r="H1726" s="33">
        <v>2760943.15</v>
      </c>
      <c r="AMI1726" s="2"/>
    </row>
    <row r="1727" spans="1:1023" x14ac:dyDescent="0.15">
      <c r="A1727" s="1">
        <f t="shared" si="26"/>
        <v>43770</v>
      </c>
      <c r="B1727" s="32">
        <v>43776</v>
      </c>
      <c r="C1727" s="9" t="s">
        <v>139</v>
      </c>
      <c r="D1727" s="33" t="s">
        <v>1557</v>
      </c>
      <c r="E1727" s="33" t="s">
        <v>2074</v>
      </c>
      <c r="F1727" s="33">
        <v>7500</v>
      </c>
      <c r="G1727" s="33"/>
      <c r="H1727" s="33">
        <v>2753443.15</v>
      </c>
      <c r="AMI1727" s="2"/>
    </row>
    <row r="1728" spans="1:1023" x14ac:dyDescent="0.15">
      <c r="A1728" s="1">
        <f t="shared" si="26"/>
        <v>43770</v>
      </c>
      <c r="B1728" s="32">
        <v>43776</v>
      </c>
      <c r="C1728" s="9" t="s">
        <v>139</v>
      </c>
      <c r="D1728" s="33" t="s">
        <v>1831</v>
      </c>
      <c r="E1728" s="33" t="s">
        <v>2075</v>
      </c>
      <c r="F1728" s="33">
        <v>956.94</v>
      </c>
      <c r="G1728" s="33"/>
      <c r="H1728" s="33">
        <v>2752486.21</v>
      </c>
      <c r="AMI1728" s="2"/>
    </row>
    <row r="1729" spans="1:1023" x14ac:dyDescent="0.15">
      <c r="A1729" s="1">
        <f t="shared" si="26"/>
        <v>43770</v>
      </c>
      <c r="B1729" s="32">
        <v>43777</v>
      </c>
      <c r="C1729" s="9" t="s">
        <v>139</v>
      </c>
      <c r="D1729" s="33" t="s">
        <v>1988</v>
      </c>
      <c r="E1729" s="33" t="s">
        <v>2076</v>
      </c>
      <c r="F1729" s="33">
        <v>349</v>
      </c>
      <c r="G1729" s="33"/>
      <c r="H1729" s="33">
        <v>2752137.21</v>
      </c>
      <c r="AMI1729" s="2"/>
    </row>
    <row r="1730" spans="1:1023" x14ac:dyDescent="0.15">
      <c r="A1730" s="1">
        <f t="shared" ref="A1730:A1793" si="27">DATE(YEAR(B1730),MONTH(B1730),1)</f>
        <v>43770</v>
      </c>
      <c r="B1730" s="32">
        <v>43782</v>
      </c>
      <c r="C1730" s="9" t="s">
        <v>139</v>
      </c>
      <c r="D1730" s="33" t="s">
        <v>1578</v>
      </c>
      <c r="E1730" s="33" t="s">
        <v>2077</v>
      </c>
      <c r="F1730" s="33">
        <v>2200</v>
      </c>
      <c r="G1730" s="33"/>
      <c r="H1730" s="33">
        <v>2749937.21</v>
      </c>
      <c r="AMI1730" s="2"/>
    </row>
    <row r="1731" spans="1:1023" x14ac:dyDescent="0.15">
      <c r="A1731" s="1">
        <f t="shared" si="27"/>
        <v>43770</v>
      </c>
      <c r="B1731" s="32">
        <v>43783</v>
      </c>
      <c r="C1731" s="9" t="s">
        <v>139</v>
      </c>
      <c r="D1731" s="33" t="s">
        <v>1988</v>
      </c>
      <c r="E1731" s="33" t="s">
        <v>2078</v>
      </c>
      <c r="F1731" s="33">
        <v>100</v>
      </c>
      <c r="G1731" s="33"/>
      <c r="H1731" s="33">
        <v>2749837.21</v>
      </c>
      <c r="AMI1731" s="2"/>
    </row>
    <row r="1732" spans="1:1023" x14ac:dyDescent="0.15">
      <c r="A1732" s="1">
        <f t="shared" si="27"/>
        <v>43770</v>
      </c>
      <c r="B1732" s="32">
        <v>43783</v>
      </c>
      <c r="C1732" s="9" t="s">
        <v>139</v>
      </c>
      <c r="D1732" s="33" t="s">
        <v>2079</v>
      </c>
      <c r="E1732" s="33" t="s">
        <v>2080</v>
      </c>
      <c r="F1732" s="33">
        <v>550</v>
      </c>
      <c r="G1732" s="33"/>
      <c r="H1732" s="33">
        <v>2749287.21</v>
      </c>
      <c r="AMI1732" s="2"/>
    </row>
    <row r="1733" spans="1:1023" x14ac:dyDescent="0.15">
      <c r="A1733" s="1">
        <f t="shared" si="27"/>
        <v>43770</v>
      </c>
      <c r="B1733" s="32">
        <v>43783</v>
      </c>
      <c r="C1733" s="9" t="s">
        <v>139</v>
      </c>
      <c r="D1733" s="33" t="s">
        <v>2079</v>
      </c>
      <c r="E1733" s="33" t="s">
        <v>2080</v>
      </c>
      <c r="F1733" s="33">
        <v>-550</v>
      </c>
      <c r="G1733" s="33"/>
      <c r="H1733" s="33">
        <v>2749837.21</v>
      </c>
      <c r="AMI1733" s="2"/>
    </row>
    <row r="1734" spans="1:1023" x14ac:dyDescent="0.15">
      <c r="A1734" s="1">
        <f t="shared" si="27"/>
        <v>43770</v>
      </c>
      <c r="B1734" s="32">
        <v>43783</v>
      </c>
      <c r="C1734" s="9" t="s">
        <v>139</v>
      </c>
      <c r="D1734" s="33" t="s">
        <v>2079</v>
      </c>
      <c r="E1734" s="33" t="s">
        <v>2081</v>
      </c>
      <c r="F1734" s="33">
        <v>550</v>
      </c>
      <c r="G1734" s="33"/>
      <c r="H1734" s="33">
        <v>2749287.21</v>
      </c>
      <c r="AMI1734" s="2"/>
    </row>
    <row r="1735" spans="1:1023" x14ac:dyDescent="0.15">
      <c r="A1735" s="1">
        <f t="shared" si="27"/>
        <v>43770</v>
      </c>
      <c r="B1735" s="32">
        <v>43784</v>
      </c>
      <c r="C1735" s="9" t="s">
        <v>139</v>
      </c>
      <c r="D1735" s="33" t="s">
        <v>2082</v>
      </c>
      <c r="E1735" s="33" t="s">
        <v>175</v>
      </c>
      <c r="F1735" s="33"/>
      <c r="G1735" s="33">
        <v>16.5</v>
      </c>
      <c r="H1735" s="33">
        <v>2749303.71</v>
      </c>
      <c r="AMI1735" s="2"/>
    </row>
    <row r="1736" spans="1:1023" x14ac:dyDescent="0.15">
      <c r="A1736" s="1">
        <f t="shared" si="27"/>
        <v>43770</v>
      </c>
      <c r="B1736" s="32">
        <v>43786</v>
      </c>
      <c r="C1736" s="9" t="s">
        <v>139</v>
      </c>
      <c r="D1736" s="33" t="s">
        <v>1838</v>
      </c>
      <c r="E1736" s="33" t="s">
        <v>2083</v>
      </c>
      <c r="F1736" s="33">
        <v>332.86</v>
      </c>
      <c r="G1736" s="33"/>
      <c r="H1736" s="33">
        <v>2748970.85</v>
      </c>
      <c r="AMI1736" s="2"/>
    </row>
    <row r="1737" spans="1:1023" x14ac:dyDescent="0.15">
      <c r="A1737" s="1">
        <f t="shared" si="27"/>
        <v>43770</v>
      </c>
      <c r="B1737" s="32">
        <v>43786</v>
      </c>
      <c r="C1737" s="9" t="s">
        <v>139</v>
      </c>
      <c r="D1737" s="33" t="s">
        <v>1637</v>
      </c>
      <c r="E1737" s="33" t="s">
        <v>2084</v>
      </c>
      <c r="F1737" s="33">
        <v>200</v>
      </c>
      <c r="G1737" s="33"/>
      <c r="H1737" s="33">
        <v>2748770.85</v>
      </c>
      <c r="AMI1737" s="2"/>
    </row>
    <row r="1738" spans="1:1023" x14ac:dyDescent="0.15">
      <c r="A1738" s="1">
        <f t="shared" si="27"/>
        <v>43770</v>
      </c>
      <c r="B1738" s="32">
        <v>43791</v>
      </c>
      <c r="C1738" s="9" t="s">
        <v>139</v>
      </c>
      <c r="D1738" s="33" t="s">
        <v>1241</v>
      </c>
      <c r="E1738" s="33" t="s">
        <v>2085</v>
      </c>
      <c r="F1738" s="33">
        <v>748</v>
      </c>
      <c r="G1738" s="33"/>
      <c r="H1738" s="33">
        <v>2748022.85</v>
      </c>
      <c r="AMI1738" s="2"/>
    </row>
    <row r="1739" spans="1:1023" x14ac:dyDescent="0.15">
      <c r="A1739" s="1">
        <f t="shared" si="27"/>
        <v>43770</v>
      </c>
      <c r="B1739" s="32">
        <v>43791</v>
      </c>
      <c r="C1739" s="9" t="s">
        <v>139</v>
      </c>
      <c r="D1739" s="33" t="s">
        <v>1173</v>
      </c>
      <c r="E1739" s="33" t="s">
        <v>2086</v>
      </c>
      <c r="F1739" s="33">
        <v>1507</v>
      </c>
      <c r="G1739" s="33"/>
      <c r="H1739" s="33">
        <v>2746515.85</v>
      </c>
      <c r="AMI1739" s="2"/>
    </row>
    <row r="1740" spans="1:1023" x14ac:dyDescent="0.15">
      <c r="A1740" s="1">
        <f t="shared" si="27"/>
        <v>43770</v>
      </c>
      <c r="B1740" s="32">
        <v>43794</v>
      </c>
      <c r="C1740" s="9" t="s">
        <v>139</v>
      </c>
      <c r="D1740" s="33" t="s">
        <v>2087</v>
      </c>
      <c r="E1740" s="33" t="s">
        <v>2088</v>
      </c>
      <c r="F1740" s="33">
        <v>419</v>
      </c>
      <c r="G1740" s="33"/>
      <c r="H1740" s="33">
        <v>2746096.85</v>
      </c>
      <c r="AMI1740" s="2"/>
    </row>
    <row r="1741" spans="1:1023" x14ac:dyDescent="0.15">
      <c r="A1741" s="1">
        <f t="shared" si="27"/>
        <v>43770</v>
      </c>
      <c r="B1741" s="32">
        <v>43796</v>
      </c>
      <c r="C1741" s="9" t="s">
        <v>139</v>
      </c>
      <c r="D1741" s="33" t="s">
        <v>2089</v>
      </c>
      <c r="E1741" s="33" t="s">
        <v>2090</v>
      </c>
      <c r="F1741" s="33">
        <v>1400</v>
      </c>
      <c r="G1741" s="33"/>
      <c r="H1741" s="33">
        <v>2744696.85</v>
      </c>
      <c r="AMI1741" s="2"/>
    </row>
    <row r="1742" spans="1:1023" x14ac:dyDescent="0.15">
      <c r="A1742" s="1">
        <f t="shared" si="27"/>
        <v>43770</v>
      </c>
      <c r="B1742" s="32">
        <v>43796</v>
      </c>
      <c r="C1742" s="9" t="s">
        <v>139</v>
      </c>
      <c r="D1742" s="33" t="s">
        <v>2091</v>
      </c>
      <c r="E1742" s="33" t="s">
        <v>2092</v>
      </c>
      <c r="F1742" s="33">
        <v>411</v>
      </c>
      <c r="G1742" s="33"/>
      <c r="H1742" s="33">
        <v>2744285.85</v>
      </c>
      <c r="AMI1742" s="2"/>
    </row>
    <row r="1743" spans="1:1023" x14ac:dyDescent="0.15">
      <c r="A1743" s="1">
        <f t="shared" si="27"/>
        <v>43770</v>
      </c>
      <c r="B1743" s="32">
        <v>43798</v>
      </c>
      <c r="C1743" s="9" t="s">
        <v>139</v>
      </c>
      <c r="D1743" s="33" t="s">
        <v>2093</v>
      </c>
      <c r="E1743" s="33" t="s">
        <v>175</v>
      </c>
      <c r="F1743" s="33"/>
      <c r="G1743" s="33">
        <v>10.5</v>
      </c>
      <c r="H1743" s="33">
        <v>2744296.35</v>
      </c>
      <c r="AMI1743" s="2"/>
    </row>
    <row r="1744" spans="1:1023" x14ac:dyDescent="0.15">
      <c r="A1744" s="1">
        <f t="shared" si="27"/>
        <v>43770</v>
      </c>
      <c r="B1744" s="32">
        <v>43799</v>
      </c>
      <c r="C1744" s="9" t="s">
        <v>139</v>
      </c>
      <c r="D1744" s="33" t="s">
        <v>2094</v>
      </c>
      <c r="E1744" s="33" t="s">
        <v>2095</v>
      </c>
      <c r="F1744" s="33"/>
      <c r="G1744" s="33">
        <v>100172</v>
      </c>
      <c r="H1744" s="33">
        <v>2844468.35</v>
      </c>
      <c r="AMI1744" s="2"/>
    </row>
    <row r="1745" spans="1:1023" x14ac:dyDescent="0.15">
      <c r="A1745" s="1">
        <f t="shared" si="27"/>
        <v>43800</v>
      </c>
      <c r="B1745" s="32">
        <v>43800</v>
      </c>
      <c r="C1745" s="9" t="s">
        <v>139</v>
      </c>
      <c r="D1745" s="33" t="s">
        <v>1135</v>
      </c>
      <c r="E1745" s="33" t="s">
        <v>2096</v>
      </c>
      <c r="F1745" s="33">
        <v>2000</v>
      </c>
      <c r="G1745" s="33"/>
      <c r="H1745" s="33">
        <v>2842468.35</v>
      </c>
      <c r="AMI1745" s="2"/>
    </row>
    <row r="1746" spans="1:1023" x14ac:dyDescent="0.15">
      <c r="A1746" s="1">
        <f t="shared" si="27"/>
        <v>43800</v>
      </c>
      <c r="B1746" s="32">
        <v>43800</v>
      </c>
      <c r="C1746" s="9" t="s">
        <v>139</v>
      </c>
      <c r="D1746" s="33" t="s">
        <v>2097</v>
      </c>
      <c r="E1746" s="33" t="s">
        <v>2098</v>
      </c>
      <c r="F1746" s="33">
        <v>60</v>
      </c>
      <c r="G1746" s="33"/>
      <c r="H1746" s="33">
        <v>2842408.35</v>
      </c>
      <c r="AMI1746" s="2"/>
    </row>
    <row r="1747" spans="1:1023" x14ac:dyDescent="0.15">
      <c r="A1747" s="1">
        <f t="shared" si="27"/>
        <v>43800</v>
      </c>
      <c r="B1747" s="32">
        <v>43800</v>
      </c>
      <c r="C1747" s="9" t="s">
        <v>139</v>
      </c>
      <c r="D1747" s="33" t="s">
        <v>2097</v>
      </c>
      <c r="E1747" s="33" t="s">
        <v>2099</v>
      </c>
      <c r="F1747" s="33">
        <v>60</v>
      </c>
      <c r="G1747" s="33"/>
      <c r="H1747" s="33">
        <v>2842348.35</v>
      </c>
      <c r="AMI1747" s="2"/>
    </row>
    <row r="1748" spans="1:1023" x14ac:dyDescent="0.15">
      <c r="A1748" s="1">
        <f t="shared" si="27"/>
        <v>43800</v>
      </c>
      <c r="B1748" s="32">
        <v>43801</v>
      </c>
      <c r="C1748" s="9" t="s">
        <v>139</v>
      </c>
      <c r="D1748" s="33" t="s">
        <v>2100</v>
      </c>
      <c r="E1748" s="33" t="s">
        <v>2101</v>
      </c>
      <c r="F1748" s="33">
        <v>10000</v>
      </c>
      <c r="G1748" s="33"/>
      <c r="H1748" s="33">
        <v>2832348.35</v>
      </c>
      <c r="AMI1748" s="2"/>
    </row>
    <row r="1749" spans="1:1023" x14ac:dyDescent="0.15">
      <c r="A1749" s="1">
        <f t="shared" si="27"/>
        <v>43800</v>
      </c>
      <c r="B1749" s="32">
        <v>43806</v>
      </c>
      <c r="C1749" s="9" t="s">
        <v>139</v>
      </c>
      <c r="D1749" s="33" t="s">
        <v>2102</v>
      </c>
      <c r="E1749" s="33" t="s">
        <v>2103</v>
      </c>
      <c r="F1749" s="33">
        <v>312.89999999999998</v>
      </c>
      <c r="G1749" s="33"/>
      <c r="H1749" s="33">
        <v>2832035.45</v>
      </c>
      <c r="AMI1749" s="2"/>
    </row>
    <row r="1750" spans="1:1023" x14ac:dyDescent="0.15">
      <c r="A1750" s="1">
        <f t="shared" si="27"/>
        <v>43800</v>
      </c>
      <c r="B1750" s="32">
        <v>43806</v>
      </c>
      <c r="C1750" s="9" t="s">
        <v>139</v>
      </c>
      <c r="D1750" s="33" t="s">
        <v>2104</v>
      </c>
      <c r="E1750" s="33" t="s">
        <v>2105</v>
      </c>
      <c r="F1750" s="33">
        <v>229</v>
      </c>
      <c r="G1750" s="33"/>
      <c r="H1750" s="33">
        <v>2831806.45</v>
      </c>
      <c r="AMI1750" s="2"/>
    </row>
    <row r="1751" spans="1:1023" x14ac:dyDescent="0.15">
      <c r="A1751" s="1">
        <f t="shared" si="27"/>
        <v>43800</v>
      </c>
      <c r="B1751" s="32">
        <v>43808</v>
      </c>
      <c r="C1751" s="9" t="s">
        <v>139</v>
      </c>
      <c r="D1751" s="33" t="s">
        <v>2106</v>
      </c>
      <c r="E1751" s="33" t="s">
        <v>2107</v>
      </c>
      <c r="F1751" s="33">
        <v>7500</v>
      </c>
      <c r="G1751" s="33"/>
      <c r="H1751" s="33">
        <v>2824306.45</v>
      </c>
      <c r="AMI1751" s="2"/>
    </row>
    <row r="1752" spans="1:1023" x14ac:dyDescent="0.15">
      <c r="A1752" s="1">
        <f t="shared" si="27"/>
        <v>43800</v>
      </c>
      <c r="B1752" s="32">
        <v>43809</v>
      </c>
      <c r="C1752" s="9" t="s">
        <v>139</v>
      </c>
      <c r="D1752" s="33" t="s">
        <v>1957</v>
      </c>
      <c r="E1752" s="33" t="s">
        <v>2108</v>
      </c>
      <c r="F1752" s="33">
        <v>5600</v>
      </c>
      <c r="G1752" s="33"/>
      <c r="H1752" s="33">
        <v>2818706.45</v>
      </c>
      <c r="AMI1752" s="2"/>
    </row>
    <row r="1753" spans="1:1023" x14ac:dyDescent="0.15">
      <c r="A1753" s="1">
        <f t="shared" si="27"/>
        <v>43800</v>
      </c>
      <c r="B1753" s="32">
        <v>43810</v>
      </c>
      <c r="C1753" s="9" t="s">
        <v>139</v>
      </c>
      <c r="D1753" s="33" t="s">
        <v>2109</v>
      </c>
      <c r="E1753" s="33" t="s">
        <v>2110</v>
      </c>
      <c r="F1753" s="33">
        <v>4500</v>
      </c>
      <c r="G1753" s="33"/>
      <c r="H1753" s="33">
        <v>2814206.45</v>
      </c>
      <c r="AMI1753" s="2"/>
    </row>
    <row r="1754" spans="1:1023" x14ac:dyDescent="0.15">
      <c r="A1754" s="1">
        <f t="shared" si="27"/>
        <v>43800</v>
      </c>
      <c r="B1754" s="32">
        <v>43811</v>
      </c>
      <c r="C1754" s="9" t="s">
        <v>139</v>
      </c>
      <c r="D1754" s="33" t="s">
        <v>2111</v>
      </c>
      <c r="E1754" s="33" t="s">
        <v>2112</v>
      </c>
      <c r="F1754" s="33">
        <v>439</v>
      </c>
      <c r="G1754" s="33"/>
      <c r="H1754" s="33">
        <v>2813767.45</v>
      </c>
      <c r="AMI1754" s="2"/>
    </row>
    <row r="1755" spans="1:1023" x14ac:dyDescent="0.15">
      <c r="A1755" s="1">
        <f t="shared" si="27"/>
        <v>43800</v>
      </c>
      <c r="B1755" s="32">
        <v>43811</v>
      </c>
      <c r="C1755" s="9" t="s">
        <v>139</v>
      </c>
      <c r="D1755" s="33" t="s">
        <v>1992</v>
      </c>
      <c r="E1755" s="33" t="s">
        <v>1142</v>
      </c>
      <c r="F1755" s="33"/>
      <c r="G1755" s="33">
        <v>34270</v>
      </c>
      <c r="H1755" s="33">
        <v>2848037.45</v>
      </c>
      <c r="AMI1755" s="2"/>
    </row>
    <row r="1756" spans="1:1023" x14ac:dyDescent="0.15">
      <c r="A1756" s="1">
        <f t="shared" si="27"/>
        <v>43800</v>
      </c>
      <c r="B1756" s="32">
        <v>43812</v>
      </c>
      <c r="C1756" s="9" t="s">
        <v>139</v>
      </c>
      <c r="D1756" s="33" t="s">
        <v>2111</v>
      </c>
      <c r="E1756" s="33" t="s">
        <v>2113</v>
      </c>
      <c r="F1756" s="33">
        <v>499</v>
      </c>
      <c r="G1756" s="33"/>
      <c r="H1756" s="33">
        <v>2847538.45</v>
      </c>
      <c r="AMI1756" s="2"/>
    </row>
    <row r="1757" spans="1:1023" x14ac:dyDescent="0.15">
      <c r="A1757" s="1">
        <f t="shared" si="27"/>
        <v>43800</v>
      </c>
      <c r="B1757" s="32">
        <v>43821</v>
      </c>
      <c r="C1757" s="9" t="s">
        <v>139</v>
      </c>
      <c r="D1757" s="33" t="s">
        <v>2114</v>
      </c>
      <c r="E1757" s="33" t="s">
        <v>2115</v>
      </c>
      <c r="F1757" s="33">
        <v>1400</v>
      </c>
      <c r="G1757" s="33"/>
      <c r="H1757" s="33">
        <v>2846138.45</v>
      </c>
      <c r="AMI1757" s="2"/>
    </row>
    <row r="1758" spans="1:1023" x14ac:dyDescent="0.15">
      <c r="A1758" s="1">
        <f t="shared" si="27"/>
        <v>43800</v>
      </c>
      <c r="B1758" s="32">
        <v>43821</v>
      </c>
      <c r="C1758" s="9" t="s">
        <v>139</v>
      </c>
      <c r="D1758" s="33" t="s">
        <v>2116</v>
      </c>
      <c r="E1758" s="33" t="s">
        <v>2117</v>
      </c>
      <c r="F1758" s="33">
        <v>270.98</v>
      </c>
      <c r="G1758" s="33"/>
      <c r="H1758" s="33">
        <v>2845867.47</v>
      </c>
      <c r="AMI1758" s="2"/>
    </row>
    <row r="1759" spans="1:1023" x14ac:dyDescent="0.15">
      <c r="A1759" s="1">
        <f t="shared" si="27"/>
        <v>43800</v>
      </c>
      <c r="B1759" s="32">
        <v>43823</v>
      </c>
      <c r="C1759" s="9" t="s">
        <v>139</v>
      </c>
      <c r="D1759" s="33" t="s">
        <v>2118</v>
      </c>
      <c r="E1759" s="33" t="s">
        <v>175</v>
      </c>
      <c r="F1759" s="33"/>
      <c r="G1759" s="33">
        <v>10.5</v>
      </c>
      <c r="H1759" s="33">
        <v>2845877.97</v>
      </c>
      <c r="AMI1759" s="2"/>
    </row>
    <row r="1760" spans="1:1023" x14ac:dyDescent="0.15">
      <c r="A1760" s="1">
        <f t="shared" si="27"/>
        <v>43800</v>
      </c>
      <c r="B1760" s="32">
        <v>43824</v>
      </c>
      <c r="C1760" s="9" t="s">
        <v>139</v>
      </c>
      <c r="D1760" s="33" t="s">
        <v>2119</v>
      </c>
      <c r="E1760" s="33" t="s">
        <v>2120</v>
      </c>
      <c r="F1760" s="33">
        <v>270</v>
      </c>
      <c r="G1760" s="33"/>
      <c r="H1760" s="33">
        <v>2845607.97</v>
      </c>
      <c r="AMI1760" s="2"/>
    </row>
    <row r="1761" spans="1:1023" x14ac:dyDescent="0.15">
      <c r="A1761" s="1">
        <f t="shared" si="27"/>
        <v>43800</v>
      </c>
      <c r="B1761" s="32">
        <v>43825</v>
      </c>
      <c r="C1761" s="9" t="s">
        <v>139</v>
      </c>
      <c r="D1761" s="33" t="s">
        <v>2121</v>
      </c>
      <c r="E1761" s="33" t="s">
        <v>2122</v>
      </c>
      <c r="F1761" s="33">
        <v>10000</v>
      </c>
      <c r="G1761" s="33"/>
      <c r="H1761" s="33">
        <v>2835607.97</v>
      </c>
      <c r="AMI1761" s="2"/>
    </row>
    <row r="1762" spans="1:1023" x14ac:dyDescent="0.15">
      <c r="A1762" s="1">
        <f t="shared" si="27"/>
        <v>43800</v>
      </c>
      <c r="B1762" s="32">
        <v>43825</v>
      </c>
      <c r="C1762" s="9" t="s">
        <v>139</v>
      </c>
      <c r="D1762" s="33" t="s">
        <v>2091</v>
      </c>
      <c r="E1762" s="33" t="s">
        <v>2123</v>
      </c>
      <c r="F1762" s="33">
        <v>412</v>
      </c>
      <c r="G1762" s="33"/>
      <c r="H1762" s="33">
        <v>2835195.97</v>
      </c>
      <c r="AMI1762" s="2"/>
    </row>
    <row r="1763" spans="1:1023" x14ac:dyDescent="0.15">
      <c r="A1763" s="1">
        <f t="shared" si="27"/>
        <v>43800</v>
      </c>
      <c r="B1763" s="32">
        <v>43825</v>
      </c>
      <c r="C1763" s="9" t="s">
        <v>139</v>
      </c>
      <c r="D1763" s="33" t="s">
        <v>2124</v>
      </c>
      <c r="E1763" s="33" t="s">
        <v>2125</v>
      </c>
      <c r="F1763" s="33">
        <v>258.12</v>
      </c>
      <c r="G1763" s="33"/>
      <c r="H1763" s="33">
        <v>2834937.85</v>
      </c>
      <c r="AMI1763" s="2"/>
    </row>
    <row r="1764" spans="1:1023" x14ac:dyDescent="0.15">
      <c r="A1764" s="1">
        <f t="shared" si="27"/>
        <v>43800</v>
      </c>
      <c r="B1764" s="32">
        <v>43829</v>
      </c>
      <c r="C1764" s="9" t="s">
        <v>139</v>
      </c>
      <c r="D1764" s="33" t="s">
        <v>2126</v>
      </c>
      <c r="E1764" s="33" t="s">
        <v>2127</v>
      </c>
      <c r="F1764" s="33">
        <v>100</v>
      </c>
      <c r="G1764" s="33"/>
      <c r="H1764" s="33">
        <v>2834837.85</v>
      </c>
      <c r="AMI1764" s="2"/>
    </row>
    <row r="1765" spans="1:1023" x14ac:dyDescent="0.15">
      <c r="A1765" s="1">
        <f t="shared" si="27"/>
        <v>43800</v>
      </c>
      <c r="B1765" s="32">
        <v>43829</v>
      </c>
      <c r="C1765" s="9" t="s">
        <v>139</v>
      </c>
      <c r="D1765" s="33" t="s">
        <v>2087</v>
      </c>
      <c r="E1765" s="33" t="s">
        <v>2128</v>
      </c>
      <c r="F1765" s="33">
        <v>365</v>
      </c>
      <c r="G1765" s="33"/>
      <c r="H1765" s="33">
        <v>2834472.85</v>
      </c>
      <c r="AMI1765" s="2"/>
    </row>
    <row r="1766" spans="1:1023" x14ac:dyDescent="0.15">
      <c r="A1766" s="1">
        <f t="shared" si="27"/>
        <v>43800</v>
      </c>
      <c r="B1766" s="32">
        <v>43830</v>
      </c>
      <c r="C1766" s="9" t="s">
        <v>139</v>
      </c>
      <c r="D1766" s="33" t="s">
        <v>2129</v>
      </c>
      <c r="E1766" s="33" t="s">
        <v>2130</v>
      </c>
      <c r="F1766" s="33"/>
      <c r="G1766" s="33">
        <v>99772</v>
      </c>
      <c r="H1766" s="33">
        <v>2934244.85</v>
      </c>
      <c r="AMI1766" s="2"/>
    </row>
    <row r="1767" spans="1:1023" x14ac:dyDescent="0.15">
      <c r="A1767" s="1">
        <f t="shared" si="27"/>
        <v>43800</v>
      </c>
      <c r="B1767" s="32">
        <v>43830</v>
      </c>
      <c r="C1767" s="9" t="s">
        <v>139</v>
      </c>
      <c r="D1767" s="33" t="s">
        <v>2119</v>
      </c>
      <c r="E1767" s="33" t="s">
        <v>2131</v>
      </c>
      <c r="F1767" s="33">
        <v>245</v>
      </c>
      <c r="G1767" s="33"/>
      <c r="H1767" s="33">
        <v>2933999.85</v>
      </c>
      <c r="AMI1767" s="2"/>
    </row>
    <row r="1768" spans="1:1023" x14ac:dyDescent="0.15">
      <c r="A1768" s="1">
        <f t="shared" si="27"/>
        <v>43800</v>
      </c>
      <c r="B1768" s="32">
        <v>43830</v>
      </c>
      <c r="C1768" s="9" t="s">
        <v>139</v>
      </c>
      <c r="D1768" s="33" t="s">
        <v>2132</v>
      </c>
      <c r="E1768" s="33" t="s">
        <v>2133</v>
      </c>
      <c r="F1768" s="33">
        <v>100</v>
      </c>
      <c r="G1768" s="33"/>
      <c r="H1768" s="33">
        <v>2933899.85</v>
      </c>
      <c r="AMI1768" s="2"/>
    </row>
    <row r="1769" spans="1:1023" x14ac:dyDescent="0.15">
      <c r="A1769" s="1">
        <f t="shared" si="27"/>
        <v>43831</v>
      </c>
      <c r="B1769" s="32">
        <v>43831</v>
      </c>
      <c r="C1769" s="9" t="s">
        <v>139</v>
      </c>
      <c r="D1769" s="33" t="s">
        <v>566</v>
      </c>
      <c r="E1769" s="33" t="s">
        <v>175</v>
      </c>
      <c r="F1769" s="33"/>
      <c r="G1769" s="33">
        <v>24360</v>
      </c>
      <c r="H1769" s="33">
        <v>2958259.85</v>
      </c>
      <c r="AMI1769" s="2"/>
    </row>
    <row r="1770" spans="1:1023" x14ac:dyDescent="0.15">
      <c r="A1770" s="1">
        <f t="shared" si="27"/>
        <v>43831</v>
      </c>
      <c r="B1770" s="32">
        <v>43832</v>
      </c>
      <c r="C1770" s="9" t="s">
        <v>139</v>
      </c>
      <c r="D1770" s="33" t="s">
        <v>2126</v>
      </c>
      <c r="E1770" s="33" t="s">
        <v>2134</v>
      </c>
      <c r="F1770" s="33">
        <v>100</v>
      </c>
      <c r="G1770" s="33"/>
      <c r="H1770" s="33">
        <v>2958159.85</v>
      </c>
      <c r="AMI1770" s="2"/>
    </row>
    <row r="1771" spans="1:1023" x14ac:dyDescent="0.15">
      <c r="A1771" s="1">
        <f t="shared" si="27"/>
        <v>43831</v>
      </c>
      <c r="B1771" s="32">
        <v>43832</v>
      </c>
      <c r="C1771" s="9" t="s">
        <v>139</v>
      </c>
      <c r="D1771" s="33" t="s">
        <v>2087</v>
      </c>
      <c r="E1771" s="33" t="s">
        <v>2135</v>
      </c>
      <c r="F1771" s="33">
        <v>443</v>
      </c>
      <c r="G1771" s="33"/>
      <c r="H1771" s="33">
        <v>2957716.85</v>
      </c>
      <c r="AMI1771" s="2"/>
    </row>
    <row r="1772" spans="1:1023" x14ac:dyDescent="0.15">
      <c r="A1772" s="1">
        <f t="shared" si="27"/>
        <v>43831</v>
      </c>
      <c r="B1772" s="32">
        <v>43833</v>
      </c>
      <c r="C1772" s="9" t="s">
        <v>139</v>
      </c>
      <c r="D1772" s="33" t="s">
        <v>2109</v>
      </c>
      <c r="E1772" s="33" t="s">
        <v>2136</v>
      </c>
      <c r="F1772" s="33">
        <v>5900</v>
      </c>
      <c r="G1772" s="33"/>
      <c r="H1772" s="33">
        <v>2951816.85</v>
      </c>
      <c r="AMI1772" s="2"/>
    </row>
    <row r="1773" spans="1:1023" x14ac:dyDescent="0.15">
      <c r="A1773" s="1">
        <f t="shared" si="27"/>
        <v>43831</v>
      </c>
      <c r="B1773" s="32">
        <v>43834</v>
      </c>
      <c r="C1773" s="9" t="s">
        <v>139</v>
      </c>
      <c r="D1773" s="33" t="s">
        <v>2137</v>
      </c>
      <c r="E1773" s="33" t="s">
        <v>2138</v>
      </c>
      <c r="F1773" s="33">
        <v>143</v>
      </c>
      <c r="G1773" s="33"/>
      <c r="H1773" s="33">
        <v>2951673.85</v>
      </c>
      <c r="AMI1773" s="2"/>
    </row>
    <row r="1774" spans="1:1023" x14ac:dyDescent="0.15">
      <c r="A1774" s="1">
        <f t="shared" si="27"/>
        <v>43831</v>
      </c>
      <c r="B1774" s="32">
        <v>43834</v>
      </c>
      <c r="C1774" s="9" t="s">
        <v>139</v>
      </c>
      <c r="D1774" s="33" t="s">
        <v>2116</v>
      </c>
      <c r="E1774" s="33" t="s">
        <v>2139</v>
      </c>
      <c r="F1774" s="33">
        <v>491.96</v>
      </c>
      <c r="G1774" s="33"/>
      <c r="H1774" s="33">
        <v>2951181.89</v>
      </c>
      <c r="AMI1774" s="2"/>
    </row>
    <row r="1775" spans="1:1023" x14ac:dyDescent="0.15">
      <c r="A1775" s="1">
        <f t="shared" si="27"/>
        <v>43831</v>
      </c>
      <c r="B1775" s="32">
        <v>43835</v>
      </c>
      <c r="C1775" s="9" t="s">
        <v>139</v>
      </c>
      <c r="D1775" s="33" t="s">
        <v>2140</v>
      </c>
      <c r="E1775" s="33" t="s">
        <v>2141</v>
      </c>
      <c r="F1775" s="33">
        <v>47511.8</v>
      </c>
      <c r="G1775" s="33"/>
      <c r="H1775" s="33">
        <v>2903670.09</v>
      </c>
      <c r="AMI1775" s="2"/>
    </row>
    <row r="1776" spans="1:1023" x14ac:dyDescent="0.15">
      <c r="A1776" s="1">
        <f t="shared" si="27"/>
        <v>43831</v>
      </c>
      <c r="B1776" s="32">
        <v>43838</v>
      </c>
      <c r="C1776" s="9" t="s">
        <v>139</v>
      </c>
      <c r="D1776" s="33" t="s">
        <v>2089</v>
      </c>
      <c r="E1776" s="33" t="s">
        <v>2142</v>
      </c>
      <c r="F1776" s="33">
        <v>1800</v>
      </c>
      <c r="G1776" s="33"/>
      <c r="H1776" s="33">
        <v>2901870.09</v>
      </c>
      <c r="AMI1776" s="2"/>
    </row>
    <row r="1777" spans="1:1023" x14ac:dyDescent="0.15">
      <c r="A1777" s="1">
        <f t="shared" si="27"/>
        <v>43831</v>
      </c>
      <c r="B1777" s="32">
        <v>43838</v>
      </c>
      <c r="C1777" s="9" t="s">
        <v>139</v>
      </c>
      <c r="D1777" s="33" t="s">
        <v>2106</v>
      </c>
      <c r="E1777" s="33" t="s">
        <v>2143</v>
      </c>
      <c r="F1777" s="33">
        <v>7500</v>
      </c>
      <c r="G1777" s="33"/>
      <c r="H1777" s="33">
        <v>2894370.09</v>
      </c>
      <c r="AMI1777" s="2"/>
    </row>
    <row r="1778" spans="1:1023" x14ac:dyDescent="0.15">
      <c r="A1778" s="1">
        <f t="shared" si="27"/>
        <v>43831</v>
      </c>
      <c r="B1778" s="32">
        <v>43840</v>
      </c>
      <c r="C1778" s="9" t="s">
        <v>139</v>
      </c>
      <c r="D1778" s="33" t="s">
        <v>2144</v>
      </c>
      <c r="E1778" s="33" t="s">
        <v>175</v>
      </c>
      <c r="F1778" s="33"/>
      <c r="G1778" s="33">
        <v>13.5</v>
      </c>
      <c r="H1778" s="33">
        <v>2894383.59</v>
      </c>
      <c r="AMI1778" s="2"/>
    </row>
    <row r="1779" spans="1:1023" x14ac:dyDescent="0.15">
      <c r="A1779" s="1">
        <f t="shared" si="27"/>
        <v>43831</v>
      </c>
      <c r="B1779" s="32">
        <v>43840</v>
      </c>
      <c r="C1779" s="9" t="s">
        <v>139</v>
      </c>
      <c r="D1779" s="33" t="s">
        <v>2104</v>
      </c>
      <c r="E1779" s="33" t="s">
        <v>2145</v>
      </c>
      <c r="F1779" s="33">
        <v>326</v>
      </c>
      <c r="G1779" s="33"/>
      <c r="H1779" s="33">
        <v>2894057.59</v>
      </c>
      <c r="AMI1779" s="2"/>
    </row>
    <row r="1780" spans="1:1023" x14ac:dyDescent="0.15">
      <c r="A1780" s="1">
        <f t="shared" si="27"/>
        <v>43831</v>
      </c>
      <c r="B1780" s="32">
        <v>43841</v>
      </c>
      <c r="C1780" s="9" t="s">
        <v>139</v>
      </c>
      <c r="D1780" s="33" t="s">
        <v>2111</v>
      </c>
      <c r="E1780" s="33" t="s">
        <v>2146</v>
      </c>
      <c r="F1780" s="33">
        <v>2474</v>
      </c>
      <c r="G1780" s="33"/>
      <c r="H1780" s="33">
        <v>2891583.59</v>
      </c>
      <c r="AMI1780" s="2"/>
    </row>
    <row r="1781" spans="1:1023" x14ac:dyDescent="0.15">
      <c r="A1781" s="1">
        <f t="shared" si="27"/>
        <v>43831</v>
      </c>
      <c r="B1781" s="32">
        <v>43847</v>
      </c>
      <c r="C1781" s="9" t="s">
        <v>139</v>
      </c>
      <c r="D1781" s="33" t="s">
        <v>2147</v>
      </c>
      <c r="E1781" s="33" t="s">
        <v>2148</v>
      </c>
      <c r="F1781" s="33">
        <v>585</v>
      </c>
      <c r="G1781" s="33"/>
      <c r="H1781" s="33">
        <v>2890998.59</v>
      </c>
      <c r="AMI1781" s="2"/>
    </row>
    <row r="1782" spans="1:1023" x14ac:dyDescent="0.15">
      <c r="A1782" s="1">
        <f t="shared" si="27"/>
        <v>43831</v>
      </c>
      <c r="B1782" s="32">
        <v>43849</v>
      </c>
      <c r="C1782" s="9" t="s">
        <v>139</v>
      </c>
      <c r="D1782" s="33" t="s">
        <v>2149</v>
      </c>
      <c r="E1782" s="33" t="s">
        <v>2150</v>
      </c>
      <c r="F1782" s="33">
        <v>2000</v>
      </c>
      <c r="G1782" s="33"/>
      <c r="H1782" s="33">
        <v>2888998.59</v>
      </c>
      <c r="AMI1782" s="2"/>
    </row>
    <row r="1783" spans="1:1023" x14ac:dyDescent="0.15">
      <c r="A1783" s="1">
        <f t="shared" si="27"/>
        <v>43831</v>
      </c>
      <c r="B1783" s="32">
        <v>43849</v>
      </c>
      <c r="C1783" s="9" t="s">
        <v>139</v>
      </c>
      <c r="D1783" s="33" t="s">
        <v>2151</v>
      </c>
      <c r="E1783" s="33" t="s">
        <v>2152</v>
      </c>
      <c r="F1783" s="33">
        <v>50</v>
      </c>
      <c r="G1783" s="33"/>
      <c r="H1783" s="33">
        <v>2888948.59</v>
      </c>
      <c r="AMI1783" s="2"/>
    </row>
    <row r="1784" spans="1:1023" x14ac:dyDescent="0.15">
      <c r="A1784" s="1">
        <f t="shared" si="27"/>
        <v>43831</v>
      </c>
      <c r="B1784" s="32">
        <v>43850</v>
      </c>
      <c r="C1784" s="9" t="s">
        <v>139</v>
      </c>
      <c r="D1784" s="33" t="s">
        <v>2153</v>
      </c>
      <c r="E1784" s="33" t="s">
        <v>2154</v>
      </c>
      <c r="F1784" s="33">
        <v>100</v>
      </c>
      <c r="G1784" s="33"/>
      <c r="H1784" s="33">
        <v>2888848.59</v>
      </c>
      <c r="AMI1784" s="2"/>
    </row>
    <row r="1785" spans="1:1023" x14ac:dyDescent="0.15">
      <c r="A1785" s="1">
        <f t="shared" si="27"/>
        <v>43831</v>
      </c>
      <c r="B1785" s="32">
        <v>43850</v>
      </c>
      <c r="C1785" s="9" t="s">
        <v>139</v>
      </c>
      <c r="D1785" s="33" t="s">
        <v>2155</v>
      </c>
      <c r="E1785" s="33" t="s">
        <v>2156</v>
      </c>
      <c r="F1785" s="33">
        <v>893.25</v>
      </c>
      <c r="G1785" s="33"/>
      <c r="H1785" s="33">
        <v>2887955.34</v>
      </c>
      <c r="AMI1785" s="2"/>
    </row>
    <row r="1786" spans="1:1023" x14ac:dyDescent="0.15">
      <c r="A1786" s="1">
        <f t="shared" si="27"/>
        <v>43831</v>
      </c>
      <c r="B1786" s="32">
        <v>43852</v>
      </c>
      <c r="C1786" s="9" t="s">
        <v>139</v>
      </c>
      <c r="D1786" s="33" t="s">
        <v>2157</v>
      </c>
      <c r="E1786" s="33" t="s">
        <v>2158</v>
      </c>
      <c r="F1786" s="33">
        <v>13318</v>
      </c>
      <c r="G1786" s="33"/>
      <c r="H1786" s="33">
        <v>2874637.34</v>
      </c>
      <c r="AMI1786" s="2"/>
    </row>
    <row r="1787" spans="1:1023" x14ac:dyDescent="0.15">
      <c r="A1787" s="1">
        <f t="shared" si="27"/>
        <v>43831</v>
      </c>
      <c r="B1787" s="32">
        <v>43856</v>
      </c>
      <c r="C1787" s="9" t="s">
        <v>139</v>
      </c>
      <c r="D1787" s="33" t="s">
        <v>2159</v>
      </c>
      <c r="E1787" s="33" t="s">
        <v>2160</v>
      </c>
      <c r="F1787" s="33">
        <v>50</v>
      </c>
      <c r="G1787" s="33"/>
      <c r="H1787" s="33">
        <v>2874587.34</v>
      </c>
      <c r="AMI1787" s="2"/>
    </row>
    <row r="1788" spans="1:1023" x14ac:dyDescent="0.15">
      <c r="A1788" s="1">
        <f t="shared" si="27"/>
        <v>43831</v>
      </c>
      <c r="B1788" s="32">
        <v>43858</v>
      </c>
      <c r="C1788" s="9" t="s">
        <v>139</v>
      </c>
      <c r="D1788" s="33" t="s">
        <v>2161</v>
      </c>
      <c r="E1788" s="33" t="s">
        <v>359</v>
      </c>
      <c r="F1788" s="33">
        <v>1814</v>
      </c>
      <c r="G1788" s="33"/>
      <c r="H1788" s="33">
        <v>2872773.34</v>
      </c>
      <c r="AMI1788" s="2"/>
    </row>
    <row r="1789" spans="1:1023" x14ac:dyDescent="0.15">
      <c r="A1789" s="1">
        <f t="shared" si="27"/>
        <v>43831</v>
      </c>
      <c r="B1789" s="32">
        <v>43859</v>
      </c>
      <c r="C1789" s="9" t="s">
        <v>139</v>
      </c>
      <c r="D1789" s="33" t="s">
        <v>2089</v>
      </c>
      <c r="E1789" s="33" t="s">
        <v>2162</v>
      </c>
      <c r="F1789" s="33">
        <v>1100</v>
      </c>
      <c r="G1789" s="33"/>
      <c r="H1789" s="33">
        <v>2871673.34</v>
      </c>
      <c r="AMI1789" s="2"/>
    </row>
    <row r="1790" spans="1:1023" x14ac:dyDescent="0.15">
      <c r="A1790" s="1">
        <f t="shared" si="27"/>
        <v>43831</v>
      </c>
      <c r="B1790" s="32">
        <v>43859</v>
      </c>
      <c r="C1790" s="9" t="s">
        <v>139</v>
      </c>
      <c r="D1790" s="33" t="s">
        <v>2163</v>
      </c>
      <c r="E1790" s="33" t="s">
        <v>2164</v>
      </c>
      <c r="F1790" s="33">
        <v>200</v>
      </c>
      <c r="G1790" s="33"/>
      <c r="H1790" s="33">
        <v>2871473.34</v>
      </c>
      <c r="AMI1790" s="2"/>
    </row>
    <row r="1791" spans="1:1023" x14ac:dyDescent="0.15">
      <c r="A1791" s="1">
        <f t="shared" si="27"/>
        <v>43831</v>
      </c>
      <c r="B1791" s="32">
        <v>43859</v>
      </c>
      <c r="C1791" s="9" t="s">
        <v>139</v>
      </c>
      <c r="D1791" s="33" t="s">
        <v>2163</v>
      </c>
      <c r="E1791" s="33" t="s">
        <v>2165</v>
      </c>
      <c r="F1791" s="33">
        <v>1116</v>
      </c>
      <c r="G1791" s="33"/>
      <c r="H1791" s="33">
        <v>2870357.34</v>
      </c>
      <c r="AMI1791" s="2"/>
    </row>
    <row r="1792" spans="1:1023" x14ac:dyDescent="0.15">
      <c r="A1792" s="1">
        <f t="shared" si="27"/>
        <v>43831</v>
      </c>
      <c r="B1792" s="32">
        <v>43860</v>
      </c>
      <c r="C1792" s="9" t="s">
        <v>139</v>
      </c>
      <c r="D1792" s="33" t="s">
        <v>2166</v>
      </c>
      <c r="E1792" s="33" t="s">
        <v>2167</v>
      </c>
      <c r="F1792" s="33">
        <v>399</v>
      </c>
      <c r="G1792" s="33"/>
      <c r="H1792" s="33">
        <v>2869958.34</v>
      </c>
      <c r="AMI1792" s="2"/>
    </row>
    <row r="1793" spans="1:1023" x14ac:dyDescent="0.15">
      <c r="A1793" s="1">
        <f t="shared" si="27"/>
        <v>43831</v>
      </c>
      <c r="B1793" s="32">
        <v>43861</v>
      </c>
      <c r="C1793" s="9" t="s">
        <v>139</v>
      </c>
      <c r="D1793" s="33" t="s">
        <v>2168</v>
      </c>
      <c r="E1793" s="33" t="s">
        <v>2169</v>
      </c>
      <c r="F1793" s="33"/>
      <c r="G1793" s="33">
        <v>99772</v>
      </c>
      <c r="H1793" s="33">
        <v>2969730.34</v>
      </c>
      <c r="AMI1793" s="2"/>
    </row>
    <row r="1794" spans="1:1023" x14ac:dyDescent="0.15">
      <c r="A1794" s="1">
        <f t="shared" ref="A1794:A1857" si="28">DATE(YEAR(B1794),MONTH(B1794),1)</f>
        <v>43831</v>
      </c>
      <c r="B1794" s="32">
        <v>43861</v>
      </c>
      <c r="C1794" s="9" t="s">
        <v>139</v>
      </c>
      <c r="D1794" s="33" t="s">
        <v>2170</v>
      </c>
      <c r="E1794" s="33" t="s">
        <v>175</v>
      </c>
      <c r="F1794" s="33"/>
      <c r="G1794" s="33">
        <v>8.25</v>
      </c>
      <c r="H1794" s="33">
        <v>2969738.59</v>
      </c>
      <c r="AMI1794" s="2"/>
    </row>
    <row r="1795" spans="1:1023" x14ac:dyDescent="0.15">
      <c r="A1795" s="1">
        <f t="shared" si="28"/>
        <v>43831</v>
      </c>
      <c r="B1795" s="32">
        <v>43861</v>
      </c>
      <c r="C1795" s="9" t="s">
        <v>139</v>
      </c>
      <c r="D1795" s="33" t="s">
        <v>2091</v>
      </c>
      <c r="E1795" s="33" t="s">
        <v>2171</v>
      </c>
      <c r="F1795" s="33">
        <v>412</v>
      </c>
      <c r="G1795" s="33"/>
      <c r="H1795" s="33">
        <v>2969326.59</v>
      </c>
      <c r="AMI1795" s="2"/>
    </row>
    <row r="1796" spans="1:1023" x14ac:dyDescent="0.15">
      <c r="A1796" s="1">
        <f t="shared" si="28"/>
        <v>43862</v>
      </c>
      <c r="B1796" s="32">
        <v>43862</v>
      </c>
      <c r="C1796" s="9" t="s">
        <v>139</v>
      </c>
      <c r="D1796" s="33" t="s">
        <v>2109</v>
      </c>
      <c r="E1796" s="33" t="s">
        <v>2172</v>
      </c>
      <c r="F1796" s="33">
        <v>225</v>
      </c>
      <c r="G1796" s="33"/>
      <c r="H1796" s="33">
        <v>2969101.59</v>
      </c>
      <c r="AMI1796" s="2"/>
    </row>
    <row r="1797" spans="1:1023" x14ac:dyDescent="0.15">
      <c r="A1797" s="1">
        <f t="shared" si="28"/>
        <v>43862</v>
      </c>
      <c r="B1797" s="32">
        <v>43863</v>
      </c>
      <c r="C1797" s="9" t="s">
        <v>139</v>
      </c>
      <c r="D1797" s="33" t="s">
        <v>2173</v>
      </c>
      <c r="E1797" s="33" t="s">
        <v>2174</v>
      </c>
      <c r="F1797" s="33">
        <v>10000</v>
      </c>
      <c r="G1797" s="33"/>
      <c r="H1797" s="33">
        <v>2959101.59</v>
      </c>
      <c r="AMI1797" s="2"/>
    </row>
    <row r="1798" spans="1:1023" x14ac:dyDescent="0.15">
      <c r="A1798" s="1">
        <f t="shared" si="28"/>
        <v>43862</v>
      </c>
      <c r="B1798" s="32">
        <v>43867</v>
      </c>
      <c r="C1798" s="9" t="s">
        <v>139</v>
      </c>
      <c r="D1798" s="33" t="s">
        <v>2109</v>
      </c>
      <c r="E1798" s="33" t="s">
        <v>2175</v>
      </c>
      <c r="F1798" s="33">
        <v>3470</v>
      </c>
      <c r="G1798" s="33"/>
      <c r="H1798" s="33">
        <v>2955631.59</v>
      </c>
      <c r="AMI1798" s="2"/>
    </row>
    <row r="1799" spans="1:1023" x14ac:dyDescent="0.15">
      <c r="A1799" s="1">
        <f t="shared" si="28"/>
        <v>43862</v>
      </c>
      <c r="B1799" s="32">
        <v>43868</v>
      </c>
      <c r="C1799" s="9" t="s">
        <v>139</v>
      </c>
      <c r="D1799" s="33" t="s">
        <v>2106</v>
      </c>
      <c r="E1799" s="33" t="s">
        <v>2176</v>
      </c>
      <c r="F1799" s="33">
        <v>7500</v>
      </c>
      <c r="G1799" s="33"/>
      <c r="H1799" s="33">
        <v>2948131.59</v>
      </c>
      <c r="AMI1799" s="2"/>
    </row>
    <row r="1800" spans="1:1023" x14ac:dyDescent="0.15">
      <c r="A1800" s="1">
        <f t="shared" si="28"/>
        <v>43862</v>
      </c>
      <c r="B1800" s="32">
        <v>43868</v>
      </c>
      <c r="C1800" s="9" t="s">
        <v>139</v>
      </c>
      <c r="D1800" s="33" t="s">
        <v>2177</v>
      </c>
      <c r="E1800" s="33" t="s">
        <v>2178</v>
      </c>
      <c r="F1800" s="33">
        <v>250</v>
      </c>
      <c r="G1800" s="33"/>
      <c r="H1800" s="33">
        <v>2947881.59</v>
      </c>
      <c r="AMI1800" s="2"/>
    </row>
    <row r="1801" spans="1:1023" x14ac:dyDescent="0.15">
      <c r="A1801" s="1">
        <f t="shared" si="28"/>
        <v>43862</v>
      </c>
      <c r="B1801" s="32">
        <v>43868</v>
      </c>
      <c r="C1801" s="9" t="s">
        <v>139</v>
      </c>
      <c r="D1801" s="33" t="s">
        <v>2179</v>
      </c>
      <c r="E1801" s="33" t="s">
        <v>2180</v>
      </c>
      <c r="F1801" s="33">
        <v>327</v>
      </c>
      <c r="G1801" s="33"/>
      <c r="H1801" s="33">
        <v>2947554.59</v>
      </c>
      <c r="AMI1801" s="2"/>
    </row>
    <row r="1802" spans="1:1023" x14ac:dyDescent="0.15">
      <c r="A1802" s="1">
        <f t="shared" si="28"/>
        <v>43862</v>
      </c>
      <c r="B1802" s="32">
        <v>43868</v>
      </c>
      <c r="C1802" s="9" t="s">
        <v>139</v>
      </c>
      <c r="D1802" s="33" t="s">
        <v>1135</v>
      </c>
      <c r="E1802" s="33" t="s">
        <v>2181</v>
      </c>
      <c r="F1802" s="33">
        <v>2500</v>
      </c>
      <c r="G1802" s="33"/>
      <c r="H1802" s="33">
        <v>2945054.59</v>
      </c>
      <c r="AMI1802" s="2"/>
    </row>
    <row r="1803" spans="1:1023" x14ac:dyDescent="0.15">
      <c r="A1803" s="1">
        <f t="shared" si="28"/>
        <v>43862</v>
      </c>
      <c r="B1803" s="32">
        <v>43873</v>
      </c>
      <c r="C1803" s="9" t="s">
        <v>139</v>
      </c>
      <c r="D1803" s="33" t="s">
        <v>2182</v>
      </c>
      <c r="E1803" s="33" t="s">
        <v>2183</v>
      </c>
      <c r="F1803" s="33">
        <v>5600</v>
      </c>
      <c r="G1803" s="33"/>
      <c r="H1803" s="33">
        <v>2939454.59</v>
      </c>
      <c r="AMI1803" s="2"/>
    </row>
    <row r="1804" spans="1:1023" x14ac:dyDescent="0.15">
      <c r="A1804" s="1">
        <f t="shared" si="28"/>
        <v>43862</v>
      </c>
      <c r="B1804" s="32">
        <v>43877</v>
      </c>
      <c r="C1804" s="9" t="s">
        <v>139</v>
      </c>
      <c r="D1804" s="33" t="s">
        <v>2111</v>
      </c>
      <c r="E1804" s="33" t="s">
        <v>2184</v>
      </c>
      <c r="F1804" s="33">
        <v>1595</v>
      </c>
      <c r="G1804" s="33"/>
      <c r="H1804" s="33">
        <v>2937859.59</v>
      </c>
      <c r="AMI1804" s="2"/>
    </row>
    <row r="1805" spans="1:1023" x14ac:dyDescent="0.15">
      <c r="A1805" s="1">
        <f t="shared" si="28"/>
        <v>43862</v>
      </c>
      <c r="B1805" s="32">
        <v>43883</v>
      </c>
      <c r="C1805" s="9" t="s">
        <v>139</v>
      </c>
      <c r="D1805" s="33" t="s">
        <v>2185</v>
      </c>
      <c r="E1805" s="33" t="s">
        <v>2186</v>
      </c>
      <c r="F1805" s="33">
        <v>100</v>
      </c>
      <c r="G1805" s="33"/>
      <c r="H1805" s="33">
        <v>2937759.59</v>
      </c>
      <c r="AMI1805" s="2"/>
    </row>
    <row r="1806" spans="1:1023" x14ac:dyDescent="0.15">
      <c r="A1806" s="1">
        <f t="shared" si="28"/>
        <v>43862</v>
      </c>
      <c r="B1806" s="32">
        <v>43884</v>
      </c>
      <c r="C1806" s="9" t="s">
        <v>139</v>
      </c>
      <c r="D1806" s="33" t="s">
        <v>2114</v>
      </c>
      <c r="E1806" s="33" t="s">
        <v>2187</v>
      </c>
      <c r="F1806" s="33">
        <v>1600</v>
      </c>
      <c r="G1806" s="33"/>
      <c r="H1806" s="33">
        <v>2936159.59</v>
      </c>
      <c r="AMI1806" s="2"/>
    </row>
    <row r="1807" spans="1:1023" x14ac:dyDescent="0.15">
      <c r="A1807" s="1">
        <f t="shared" si="28"/>
        <v>43862</v>
      </c>
      <c r="B1807" s="32">
        <v>43884</v>
      </c>
      <c r="C1807" s="9" t="s">
        <v>139</v>
      </c>
      <c r="D1807" s="33" t="s">
        <v>2161</v>
      </c>
      <c r="E1807" s="33" t="s">
        <v>2188</v>
      </c>
      <c r="F1807" s="33">
        <v>2172</v>
      </c>
      <c r="G1807" s="33"/>
      <c r="H1807" s="33">
        <v>2933987.59</v>
      </c>
      <c r="AMI1807" s="2"/>
    </row>
    <row r="1808" spans="1:1023" x14ac:dyDescent="0.15">
      <c r="A1808" s="1">
        <f t="shared" si="28"/>
        <v>43862</v>
      </c>
      <c r="B1808" s="32">
        <v>43886</v>
      </c>
      <c r="C1808" s="9" t="s">
        <v>139</v>
      </c>
      <c r="D1808" s="33" t="s">
        <v>2189</v>
      </c>
      <c r="E1808" s="33" t="s">
        <v>175</v>
      </c>
      <c r="F1808" s="33"/>
      <c r="G1808" s="33">
        <v>12</v>
      </c>
      <c r="H1808" s="33">
        <v>2933999.59</v>
      </c>
      <c r="AMI1808" s="2"/>
    </row>
    <row r="1809" spans="1:1023" x14ac:dyDescent="0.15">
      <c r="A1809" s="1">
        <f t="shared" si="28"/>
        <v>43862</v>
      </c>
      <c r="B1809" s="32">
        <v>43887</v>
      </c>
      <c r="C1809" s="9" t="s">
        <v>139</v>
      </c>
      <c r="D1809" s="33" t="s">
        <v>2190</v>
      </c>
      <c r="E1809" s="33" t="s">
        <v>2191</v>
      </c>
      <c r="F1809" s="33">
        <v>5000</v>
      </c>
      <c r="G1809" s="33"/>
      <c r="H1809" s="33">
        <v>2928999.59</v>
      </c>
      <c r="AMI1809" s="2"/>
    </row>
    <row r="1810" spans="1:1023" x14ac:dyDescent="0.15">
      <c r="A1810" s="1">
        <f t="shared" si="28"/>
        <v>43862</v>
      </c>
      <c r="B1810" s="32">
        <v>43887</v>
      </c>
      <c r="C1810" s="9" t="s">
        <v>139</v>
      </c>
      <c r="D1810" s="33" t="s">
        <v>2161</v>
      </c>
      <c r="E1810" s="33" t="s">
        <v>2192</v>
      </c>
      <c r="F1810" s="33">
        <v>324</v>
      </c>
      <c r="G1810" s="33"/>
      <c r="H1810" s="33">
        <v>2928675.59</v>
      </c>
      <c r="AMI1810" s="2"/>
    </row>
    <row r="1811" spans="1:1023" x14ac:dyDescent="0.15">
      <c r="A1811" s="1">
        <f t="shared" si="28"/>
        <v>43862</v>
      </c>
      <c r="B1811" s="32">
        <v>43888</v>
      </c>
      <c r="C1811" s="9" t="s">
        <v>139</v>
      </c>
      <c r="D1811" s="33" t="s">
        <v>2193</v>
      </c>
      <c r="E1811" s="33" t="s">
        <v>2194</v>
      </c>
      <c r="F1811" s="33">
        <v>10000</v>
      </c>
      <c r="G1811" s="33"/>
      <c r="H1811" s="33">
        <v>2918675.59</v>
      </c>
      <c r="AMI1811" s="2"/>
    </row>
    <row r="1812" spans="1:1023" x14ac:dyDescent="0.15">
      <c r="A1812" s="1">
        <f t="shared" si="28"/>
        <v>43862</v>
      </c>
      <c r="B1812" s="32">
        <v>43888</v>
      </c>
      <c r="C1812" s="9" t="s">
        <v>139</v>
      </c>
      <c r="D1812" s="33" t="s">
        <v>1992</v>
      </c>
      <c r="E1812" s="33" t="s">
        <v>1142</v>
      </c>
      <c r="F1812" s="33"/>
      <c r="G1812" s="33">
        <v>6300</v>
      </c>
      <c r="H1812" s="33">
        <v>2924975.59</v>
      </c>
      <c r="AMI1812" s="2"/>
    </row>
    <row r="1813" spans="1:1023" x14ac:dyDescent="0.15">
      <c r="A1813" s="1">
        <f t="shared" si="28"/>
        <v>43862</v>
      </c>
      <c r="B1813" s="32">
        <v>43890</v>
      </c>
      <c r="C1813" s="9" t="s">
        <v>139</v>
      </c>
      <c r="D1813" s="33" t="s">
        <v>2195</v>
      </c>
      <c r="E1813" s="33" t="s">
        <v>2196</v>
      </c>
      <c r="F1813" s="33"/>
      <c r="G1813" s="33">
        <v>68747</v>
      </c>
      <c r="H1813" s="33">
        <v>2993722.59</v>
      </c>
      <c r="AMI1813" s="2"/>
    </row>
    <row r="1814" spans="1:1023" x14ac:dyDescent="0.15">
      <c r="A1814" s="1">
        <f t="shared" si="28"/>
        <v>43862</v>
      </c>
      <c r="B1814" s="32">
        <v>43890</v>
      </c>
      <c r="C1814" s="9" t="s">
        <v>139</v>
      </c>
      <c r="D1814" s="33" t="s">
        <v>2197</v>
      </c>
      <c r="E1814" s="33" t="s">
        <v>2198</v>
      </c>
      <c r="F1814" s="33">
        <v>280</v>
      </c>
      <c r="G1814" s="33"/>
      <c r="H1814" s="33">
        <v>2993442.59</v>
      </c>
      <c r="AMI1814" s="2"/>
    </row>
    <row r="1815" spans="1:1023" x14ac:dyDescent="0.15">
      <c r="A1815" s="1">
        <f t="shared" si="28"/>
        <v>43891</v>
      </c>
      <c r="B1815" s="32">
        <v>43892</v>
      </c>
      <c r="C1815" s="9" t="s">
        <v>139</v>
      </c>
      <c r="D1815" s="33" t="s">
        <v>2199</v>
      </c>
      <c r="E1815" s="33" t="s">
        <v>2200</v>
      </c>
      <c r="F1815" s="33">
        <v>100</v>
      </c>
      <c r="G1815" s="33"/>
      <c r="H1815" s="33">
        <v>2993342.59</v>
      </c>
      <c r="AMI1815" s="2"/>
    </row>
    <row r="1816" spans="1:1023" x14ac:dyDescent="0.15">
      <c r="A1816" s="1">
        <f t="shared" si="28"/>
        <v>43891</v>
      </c>
      <c r="B1816" s="32">
        <v>43893</v>
      </c>
      <c r="C1816" s="9" t="s">
        <v>139</v>
      </c>
      <c r="D1816" s="33" t="s">
        <v>2201</v>
      </c>
      <c r="E1816" s="33" t="s">
        <v>2202</v>
      </c>
      <c r="F1816" s="33">
        <v>5000</v>
      </c>
      <c r="G1816" s="33"/>
      <c r="H1816" s="33">
        <v>2988342.59</v>
      </c>
      <c r="AMI1816" s="2"/>
    </row>
    <row r="1817" spans="1:1023" x14ac:dyDescent="0.15">
      <c r="A1817" s="1">
        <f t="shared" si="28"/>
        <v>43891</v>
      </c>
      <c r="B1817" s="32">
        <v>43893</v>
      </c>
      <c r="C1817" s="9" t="s">
        <v>139</v>
      </c>
      <c r="D1817" s="33" t="s">
        <v>2203</v>
      </c>
      <c r="E1817" s="33" t="s">
        <v>2204</v>
      </c>
      <c r="F1817" s="33">
        <v>3000</v>
      </c>
      <c r="G1817" s="33"/>
      <c r="H1817" s="33">
        <v>2985342.59</v>
      </c>
      <c r="AMI1817" s="2"/>
    </row>
    <row r="1818" spans="1:1023" x14ac:dyDescent="0.15">
      <c r="A1818" s="1">
        <f t="shared" si="28"/>
        <v>43891</v>
      </c>
      <c r="B1818" s="32">
        <v>43893</v>
      </c>
      <c r="C1818" s="9" t="s">
        <v>139</v>
      </c>
      <c r="D1818" s="33" t="s">
        <v>2205</v>
      </c>
      <c r="E1818" s="33" t="s">
        <v>2206</v>
      </c>
      <c r="F1818" s="33">
        <v>10000</v>
      </c>
      <c r="G1818" s="33"/>
      <c r="H1818" s="33">
        <v>2975342.59</v>
      </c>
      <c r="AMI1818" s="2"/>
    </row>
    <row r="1819" spans="1:1023" x14ac:dyDescent="0.15">
      <c r="A1819" s="1">
        <f t="shared" si="28"/>
        <v>43891</v>
      </c>
      <c r="B1819" s="32">
        <v>43894</v>
      </c>
      <c r="C1819" s="9" t="s">
        <v>139</v>
      </c>
      <c r="D1819" s="33" t="s">
        <v>2114</v>
      </c>
      <c r="E1819" s="33" t="s">
        <v>2207</v>
      </c>
      <c r="F1819" s="33">
        <v>500</v>
      </c>
      <c r="G1819" s="33"/>
      <c r="H1819" s="33">
        <v>2974842.59</v>
      </c>
      <c r="AMI1819" s="2"/>
    </row>
    <row r="1820" spans="1:1023" x14ac:dyDescent="0.15">
      <c r="A1820" s="1">
        <f t="shared" si="28"/>
        <v>43891</v>
      </c>
      <c r="B1820" s="32">
        <v>43894</v>
      </c>
      <c r="C1820" s="9" t="s">
        <v>139</v>
      </c>
      <c r="D1820" s="33" t="s">
        <v>2208</v>
      </c>
      <c r="E1820" s="33" t="s">
        <v>2209</v>
      </c>
      <c r="F1820" s="33">
        <v>843</v>
      </c>
      <c r="G1820" s="33"/>
      <c r="H1820" s="33">
        <v>2973999.59</v>
      </c>
      <c r="AMI1820" s="2"/>
    </row>
    <row r="1821" spans="1:1023" x14ac:dyDescent="0.15">
      <c r="A1821" s="1">
        <f t="shared" si="28"/>
        <v>43891</v>
      </c>
      <c r="B1821" s="32">
        <v>43896</v>
      </c>
      <c r="C1821" s="9" t="s">
        <v>139</v>
      </c>
      <c r="D1821" s="33" t="s">
        <v>2210</v>
      </c>
      <c r="E1821" s="33" t="s">
        <v>2211</v>
      </c>
      <c r="F1821" s="33">
        <v>230</v>
      </c>
      <c r="G1821" s="33"/>
      <c r="H1821" s="33">
        <v>2973769.59</v>
      </c>
      <c r="AMI1821" s="2"/>
    </row>
    <row r="1822" spans="1:1023" x14ac:dyDescent="0.15">
      <c r="A1822" s="1">
        <f t="shared" si="28"/>
        <v>43891</v>
      </c>
      <c r="B1822" s="32">
        <v>43896</v>
      </c>
      <c r="C1822" s="9" t="s">
        <v>139</v>
      </c>
      <c r="D1822" s="33" t="s">
        <v>2106</v>
      </c>
      <c r="E1822" s="33" t="s">
        <v>2212</v>
      </c>
      <c r="F1822" s="33">
        <v>7500</v>
      </c>
      <c r="G1822" s="33"/>
      <c r="H1822" s="33">
        <v>2966269.59</v>
      </c>
      <c r="AMI1822" s="2"/>
    </row>
    <row r="1823" spans="1:1023" x14ac:dyDescent="0.15">
      <c r="A1823" s="1">
        <f t="shared" si="28"/>
        <v>43891</v>
      </c>
      <c r="B1823" s="32">
        <v>43896</v>
      </c>
      <c r="C1823" s="9" t="s">
        <v>139</v>
      </c>
      <c r="D1823" s="33" t="s">
        <v>2213</v>
      </c>
      <c r="E1823" s="33" t="s">
        <v>175</v>
      </c>
      <c r="F1823" s="33"/>
      <c r="G1823" s="33">
        <v>3.75</v>
      </c>
      <c r="H1823" s="33">
        <v>2966273.34</v>
      </c>
      <c r="AMI1823" s="2"/>
    </row>
    <row r="1824" spans="1:1023" x14ac:dyDescent="0.15">
      <c r="A1824" s="1">
        <f t="shared" si="28"/>
        <v>43891</v>
      </c>
      <c r="B1824" s="32">
        <v>43897</v>
      </c>
      <c r="C1824" s="9" t="s">
        <v>139</v>
      </c>
      <c r="D1824" s="33" t="s">
        <v>1957</v>
      </c>
      <c r="E1824" s="33" t="s">
        <v>2214</v>
      </c>
      <c r="F1824" s="33">
        <v>7600</v>
      </c>
      <c r="G1824" s="33"/>
      <c r="H1824" s="33">
        <v>2958673.34</v>
      </c>
      <c r="AMI1824" s="2"/>
    </row>
    <row r="1825" spans="1:1023" x14ac:dyDescent="0.15">
      <c r="A1825" s="1">
        <f t="shared" si="28"/>
        <v>43891</v>
      </c>
      <c r="B1825" s="32">
        <v>43897</v>
      </c>
      <c r="C1825" s="9" t="s">
        <v>139</v>
      </c>
      <c r="D1825" s="33" t="s">
        <v>2215</v>
      </c>
      <c r="E1825" s="33" t="s">
        <v>2216</v>
      </c>
      <c r="F1825" s="33">
        <v>13835</v>
      </c>
      <c r="G1825" s="33"/>
      <c r="H1825" s="33">
        <v>2944838.34</v>
      </c>
      <c r="AMI1825" s="2"/>
    </row>
    <row r="1826" spans="1:1023" x14ac:dyDescent="0.15">
      <c r="A1826" s="1">
        <f t="shared" si="28"/>
        <v>43891</v>
      </c>
      <c r="B1826" s="32">
        <v>43898</v>
      </c>
      <c r="C1826" s="9" t="s">
        <v>139</v>
      </c>
      <c r="D1826" s="33" t="s">
        <v>1920</v>
      </c>
      <c r="E1826" s="33" t="s">
        <v>2217</v>
      </c>
      <c r="F1826" s="33">
        <v>1400</v>
      </c>
      <c r="G1826" s="33"/>
      <c r="H1826" s="33">
        <v>2943438.34</v>
      </c>
      <c r="AMI1826" s="2"/>
    </row>
    <row r="1827" spans="1:1023" x14ac:dyDescent="0.15">
      <c r="A1827" s="1">
        <f t="shared" si="28"/>
        <v>43891</v>
      </c>
      <c r="B1827" s="32">
        <v>43899</v>
      </c>
      <c r="C1827" s="9" t="s">
        <v>139</v>
      </c>
      <c r="D1827" s="33" t="s">
        <v>2218</v>
      </c>
      <c r="E1827" s="33" t="s">
        <v>2219</v>
      </c>
      <c r="F1827" s="33">
        <v>1200</v>
      </c>
      <c r="G1827" s="33"/>
      <c r="H1827" s="33">
        <v>2942238.34</v>
      </c>
      <c r="AMI1827" s="2"/>
    </row>
    <row r="1828" spans="1:1023" x14ac:dyDescent="0.15">
      <c r="A1828" s="1">
        <f t="shared" si="28"/>
        <v>43891</v>
      </c>
      <c r="B1828" s="32">
        <v>43901</v>
      </c>
      <c r="C1828" s="9" t="s">
        <v>139</v>
      </c>
      <c r="D1828" s="33" t="s">
        <v>2220</v>
      </c>
      <c r="E1828" s="33" t="s">
        <v>2221</v>
      </c>
      <c r="F1828" s="33">
        <v>782.57</v>
      </c>
      <c r="G1828" s="33"/>
      <c r="H1828" s="33">
        <v>2941455.77</v>
      </c>
      <c r="AMI1828" s="2"/>
    </row>
    <row r="1829" spans="1:1023" x14ac:dyDescent="0.15">
      <c r="A1829" s="1">
        <f t="shared" si="28"/>
        <v>43891</v>
      </c>
      <c r="B1829" s="32">
        <v>43901</v>
      </c>
      <c r="C1829" s="9" t="s">
        <v>139</v>
      </c>
      <c r="D1829" s="33" t="s">
        <v>2222</v>
      </c>
      <c r="E1829" s="33" t="s">
        <v>2223</v>
      </c>
      <c r="F1829" s="33"/>
      <c r="G1829" s="33">
        <v>782.57</v>
      </c>
      <c r="H1829" s="33">
        <v>2942238.34</v>
      </c>
      <c r="AMI1829" s="2"/>
    </row>
    <row r="1830" spans="1:1023" x14ac:dyDescent="0.15">
      <c r="A1830" s="1">
        <f t="shared" si="28"/>
        <v>43891</v>
      </c>
      <c r="B1830" s="32">
        <v>43901</v>
      </c>
      <c r="C1830" s="9" t="s">
        <v>139</v>
      </c>
      <c r="D1830" s="33" t="s">
        <v>2224</v>
      </c>
      <c r="E1830" s="33" t="s">
        <v>2225</v>
      </c>
      <c r="F1830" s="33">
        <v>782.57</v>
      </c>
      <c r="G1830" s="33"/>
      <c r="H1830" s="33">
        <v>2941455.77</v>
      </c>
      <c r="AMI1830" s="2"/>
    </row>
    <row r="1831" spans="1:1023" x14ac:dyDescent="0.15">
      <c r="A1831" s="1">
        <f t="shared" si="28"/>
        <v>43891</v>
      </c>
      <c r="B1831" s="32">
        <v>43901</v>
      </c>
      <c r="C1831" s="9" t="s">
        <v>139</v>
      </c>
      <c r="D1831" s="33" t="s">
        <v>2226</v>
      </c>
      <c r="E1831" s="33" t="s">
        <v>2227</v>
      </c>
      <c r="F1831" s="33"/>
      <c r="G1831" s="33">
        <v>782.57</v>
      </c>
      <c r="H1831" s="33">
        <v>2942238.34</v>
      </c>
      <c r="AMI1831" s="2"/>
    </row>
    <row r="1832" spans="1:1023" x14ac:dyDescent="0.15">
      <c r="A1832" s="1">
        <f t="shared" si="28"/>
        <v>43891</v>
      </c>
      <c r="B1832" s="32">
        <v>43902</v>
      </c>
      <c r="C1832" s="9" t="s">
        <v>139</v>
      </c>
      <c r="D1832" s="33" t="s">
        <v>2124</v>
      </c>
      <c r="E1832" s="33" t="s">
        <v>2228</v>
      </c>
      <c r="F1832" s="33">
        <v>782.57</v>
      </c>
      <c r="G1832" s="33"/>
      <c r="H1832" s="33">
        <v>2941455.77</v>
      </c>
      <c r="AMI1832" s="2"/>
    </row>
    <row r="1833" spans="1:1023" x14ac:dyDescent="0.15">
      <c r="A1833" s="1">
        <f t="shared" si="28"/>
        <v>43891</v>
      </c>
      <c r="B1833" s="32">
        <v>43902</v>
      </c>
      <c r="C1833" s="9" t="s">
        <v>139</v>
      </c>
      <c r="D1833" s="33" t="s">
        <v>1685</v>
      </c>
      <c r="E1833" s="33" t="s">
        <v>175</v>
      </c>
      <c r="F1833" s="33"/>
      <c r="G1833" s="33">
        <v>9</v>
      </c>
      <c r="H1833" s="33">
        <v>2941464.77</v>
      </c>
      <c r="AMI1833" s="2"/>
    </row>
    <row r="1834" spans="1:1023" x14ac:dyDescent="0.15">
      <c r="A1834" s="1">
        <f t="shared" si="28"/>
        <v>43891</v>
      </c>
      <c r="B1834" s="32">
        <v>43903</v>
      </c>
      <c r="C1834" s="9" t="s">
        <v>139</v>
      </c>
      <c r="D1834" s="33" t="s">
        <v>2229</v>
      </c>
      <c r="E1834" s="33" t="s">
        <v>2230</v>
      </c>
      <c r="F1834" s="33"/>
      <c r="G1834" s="33">
        <v>120000</v>
      </c>
      <c r="H1834" s="33">
        <v>3061464.77</v>
      </c>
      <c r="AMI1834" s="2"/>
    </row>
    <row r="1835" spans="1:1023" x14ac:dyDescent="0.15">
      <c r="A1835" s="1">
        <f t="shared" si="28"/>
        <v>43891</v>
      </c>
      <c r="B1835" s="32">
        <v>43905</v>
      </c>
      <c r="C1835" s="9" t="s">
        <v>139</v>
      </c>
      <c r="D1835" s="33" t="s">
        <v>2231</v>
      </c>
      <c r="E1835" s="33" t="s">
        <v>2232</v>
      </c>
      <c r="F1835" s="33">
        <v>230</v>
      </c>
      <c r="G1835" s="33"/>
      <c r="H1835" s="33">
        <v>3061234.77</v>
      </c>
      <c r="AMI1835" s="2"/>
    </row>
    <row r="1836" spans="1:1023" x14ac:dyDescent="0.15">
      <c r="A1836" s="1">
        <f t="shared" si="28"/>
        <v>43891</v>
      </c>
      <c r="B1836" s="32">
        <v>43909</v>
      </c>
      <c r="C1836" s="9" t="s">
        <v>139</v>
      </c>
      <c r="D1836" s="33" t="s">
        <v>2089</v>
      </c>
      <c r="E1836" s="33" t="s">
        <v>2233</v>
      </c>
      <c r="F1836" s="33">
        <v>1800</v>
      </c>
      <c r="G1836" s="33"/>
      <c r="H1836" s="33">
        <v>3059434.77</v>
      </c>
      <c r="AMI1836" s="2"/>
    </row>
    <row r="1837" spans="1:1023" x14ac:dyDescent="0.15">
      <c r="A1837" s="1">
        <f t="shared" si="28"/>
        <v>43891</v>
      </c>
      <c r="B1837" s="32">
        <v>43911</v>
      </c>
      <c r="C1837" s="9" t="s">
        <v>139</v>
      </c>
      <c r="D1837" s="33" t="s">
        <v>2234</v>
      </c>
      <c r="E1837" s="33" t="s">
        <v>175</v>
      </c>
      <c r="F1837" s="33"/>
      <c r="G1837" s="33">
        <v>13.5</v>
      </c>
      <c r="H1837" s="33">
        <v>3059448.27</v>
      </c>
      <c r="AMI1837" s="2"/>
    </row>
    <row r="1838" spans="1:1023" x14ac:dyDescent="0.15">
      <c r="A1838" s="1">
        <f t="shared" si="28"/>
        <v>43891</v>
      </c>
      <c r="B1838" s="32">
        <v>43911</v>
      </c>
      <c r="C1838" s="9" t="s">
        <v>139</v>
      </c>
      <c r="D1838" s="33" t="s">
        <v>2109</v>
      </c>
      <c r="E1838" s="33" t="s">
        <v>2235</v>
      </c>
      <c r="F1838" s="33">
        <v>5067</v>
      </c>
      <c r="G1838" s="33"/>
      <c r="H1838" s="33">
        <v>3054381.27</v>
      </c>
      <c r="AMI1838" s="2"/>
    </row>
    <row r="1839" spans="1:1023" x14ac:dyDescent="0.15">
      <c r="A1839" s="1">
        <f t="shared" si="28"/>
        <v>43891</v>
      </c>
      <c r="B1839" s="32">
        <v>43913</v>
      </c>
      <c r="C1839" s="9" t="s">
        <v>139</v>
      </c>
      <c r="D1839" s="33" t="s">
        <v>2236</v>
      </c>
      <c r="E1839" s="33" t="s">
        <v>2237</v>
      </c>
      <c r="F1839" s="33">
        <v>160</v>
      </c>
      <c r="G1839" s="33"/>
      <c r="H1839" s="33">
        <v>3054221.27</v>
      </c>
      <c r="AMI1839" s="2"/>
    </row>
    <row r="1840" spans="1:1023" x14ac:dyDescent="0.15">
      <c r="A1840" s="1">
        <f t="shared" si="28"/>
        <v>43891</v>
      </c>
      <c r="B1840" s="32">
        <v>43913</v>
      </c>
      <c r="C1840" s="9" t="s">
        <v>139</v>
      </c>
      <c r="D1840" s="33" t="s">
        <v>2199</v>
      </c>
      <c r="E1840" s="33" t="s">
        <v>2238</v>
      </c>
      <c r="F1840" s="33">
        <v>349</v>
      </c>
      <c r="G1840" s="33"/>
      <c r="H1840" s="33">
        <v>3053872.27</v>
      </c>
      <c r="AMI1840" s="2"/>
    </row>
    <row r="1841" spans="1:1023" x14ac:dyDescent="0.15">
      <c r="A1841" s="1">
        <f t="shared" si="28"/>
        <v>43891</v>
      </c>
      <c r="B1841" s="32">
        <v>43914</v>
      </c>
      <c r="C1841" s="9" t="s">
        <v>139</v>
      </c>
      <c r="D1841" s="33" t="s">
        <v>2161</v>
      </c>
      <c r="E1841" s="33" t="s">
        <v>2239</v>
      </c>
      <c r="F1841" s="33">
        <v>1719</v>
      </c>
      <c r="G1841" s="33"/>
      <c r="H1841" s="33">
        <v>3052153.27</v>
      </c>
      <c r="AMI1841" s="2"/>
    </row>
    <row r="1842" spans="1:1023" x14ac:dyDescent="0.15">
      <c r="A1842" s="1">
        <f t="shared" si="28"/>
        <v>43891</v>
      </c>
      <c r="B1842" s="32">
        <v>43914</v>
      </c>
      <c r="C1842" s="9" t="s">
        <v>139</v>
      </c>
      <c r="D1842" s="33" t="s">
        <v>1135</v>
      </c>
      <c r="E1842" s="33" t="s">
        <v>2240</v>
      </c>
      <c r="F1842" s="33">
        <v>6500</v>
      </c>
      <c r="G1842" s="33"/>
      <c r="H1842" s="33">
        <v>3045653.27</v>
      </c>
      <c r="AMI1842" s="2"/>
    </row>
    <row r="1843" spans="1:1023" x14ac:dyDescent="0.15">
      <c r="A1843" s="1">
        <f t="shared" si="28"/>
        <v>43891</v>
      </c>
      <c r="B1843" s="32">
        <v>43921</v>
      </c>
      <c r="C1843" s="9" t="s">
        <v>139</v>
      </c>
      <c r="D1843" s="33" t="s">
        <v>2241</v>
      </c>
      <c r="E1843" s="33" t="s">
        <v>2242</v>
      </c>
      <c r="F1843" s="33"/>
      <c r="G1843" s="33">
        <v>68747</v>
      </c>
      <c r="H1843" s="33">
        <v>3114400.27</v>
      </c>
      <c r="AMI1843" s="2"/>
    </row>
    <row r="1844" spans="1:1023" x14ac:dyDescent="0.15">
      <c r="A1844" s="1">
        <f t="shared" si="28"/>
        <v>43922</v>
      </c>
      <c r="B1844" s="32">
        <v>43922</v>
      </c>
      <c r="C1844" s="9" t="s">
        <v>139</v>
      </c>
      <c r="D1844" s="33" t="s">
        <v>566</v>
      </c>
      <c r="E1844" s="33" t="s">
        <v>175</v>
      </c>
      <c r="F1844" s="33"/>
      <c r="G1844" s="33">
        <v>25713</v>
      </c>
      <c r="H1844" s="33">
        <v>3140113.27</v>
      </c>
      <c r="AMI1844" s="2"/>
    </row>
    <row r="1845" spans="1:1023" x14ac:dyDescent="0.15">
      <c r="A1845" s="1">
        <f t="shared" si="28"/>
        <v>43922</v>
      </c>
      <c r="B1845" s="32">
        <v>43924</v>
      </c>
      <c r="C1845" s="9" t="s">
        <v>139</v>
      </c>
      <c r="D1845" s="33" t="s">
        <v>2243</v>
      </c>
      <c r="E1845" s="33" t="s">
        <v>2244</v>
      </c>
      <c r="F1845" s="33">
        <v>10000</v>
      </c>
      <c r="G1845" s="33"/>
      <c r="H1845" s="33">
        <v>3130113.27</v>
      </c>
      <c r="AMI1845" s="2"/>
    </row>
    <row r="1846" spans="1:1023" x14ac:dyDescent="0.15">
      <c r="A1846" s="1">
        <f t="shared" si="28"/>
        <v>43922</v>
      </c>
      <c r="B1846" s="34">
        <v>43928</v>
      </c>
      <c r="C1846" s="9" t="s">
        <v>139</v>
      </c>
      <c r="D1846" s="42" t="s">
        <v>2106</v>
      </c>
      <c r="E1846" s="35" t="s">
        <v>2245</v>
      </c>
      <c r="F1846" s="35">
        <v>7500</v>
      </c>
      <c r="G1846" s="35"/>
      <c r="H1846" s="35">
        <v>3122613.27</v>
      </c>
      <c r="AMI1846" s="2"/>
    </row>
    <row r="1847" spans="1:1023" x14ac:dyDescent="0.15">
      <c r="A1847" s="1">
        <f t="shared" si="28"/>
        <v>43922</v>
      </c>
      <c r="B1847" s="34">
        <v>43939</v>
      </c>
      <c r="C1847" s="9" t="s">
        <v>139</v>
      </c>
      <c r="D1847" s="42" t="s">
        <v>2147</v>
      </c>
      <c r="E1847" s="35" t="s">
        <v>2246</v>
      </c>
      <c r="F1847" s="35">
        <v>300</v>
      </c>
      <c r="G1847" s="35"/>
      <c r="H1847" s="35">
        <v>3122313.27</v>
      </c>
      <c r="AMI1847" s="2"/>
    </row>
    <row r="1848" spans="1:1023" x14ac:dyDescent="0.15">
      <c r="A1848" s="1">
        <f t="shared" si="28"/>
        <v>43922</v>
      </c>
      <c r="B1848" s="34">
        <v>43947</v>
      </c>
      <c r="C1848" s="9" t="s">
        <v>139</v>
      </c>
      <c r="D1848" s="42" t="s">
        <v>2247</v>
      </c>
      <c r="E1848" s="35" t="s">
        <v>2248</v>
      </c>
      <c r="F1848" s="35">
        <v>404</v>
      </c>
      <c r="G1848" s="35"/>
      <c r="H1848" s="35">
        <v>3121909.27</v>
      </c>
      <c r="AMI1848" s="2"/>
    </row>
    <row r="1849" spans="1:1023" x14ac:dyDescent="0.15">
      <c r="A1849" s="1">
        <f t="shared" si="28"/>
        <v>43922</v>
      </c>
      <c r="B1849" s="34">
        <v>43951</v>
      </c>
      <c r="C1849" s="9" t="s">
        <v>139</v>
      </c>
      <c r="D1849" s="42" t="s">
        <v>2249</v>
      </c>
      <c r="E1849" s="35" t="s">
        <v>2250</v>
      </c>
      <c r="F1849" s="35"/>
      <c r="G1849" s="35">
        <v>95961</v>
      </c>
      <c r="H1849" s="35">
        <v>3217870.27</v>
      </c>
      <c r="AMI1849" s="2"/>
    </row>
    <row r="1850" spans="1:1023" x14ac:dyDescent="0.15">
      <c r="A1850" s="1">
        <f t="shared" si="28"/>
        <v>43952</v>
      </c>
      <c r="B1850" s="34">
        <v>43955</v>
      </c>
      <c r="C1850" s="9" t="s">
        <v>139</v>
      </c>
      <c r="D1850" s="42" t="s">
        <v>2243</v>
      </c>
      <c r="E1850" s="35" t="s">
        <v>2251</v>
      </c>
      <c r="F1850" s="35">
        <v>10000</v>
      </c>
      <c r="G1850" s="35"/>
      <c r="H1850" s="35">
        <v>3207870.27</v>
      </c>
      <c r="AMI1850" s="2"/>
    </row>
    <row r="1851" spans="1:1023" x14ac:dyDescent="0.15">
      <c r="A1851" s="1">
        <f t="shared" si="28"/>
        <v>43952</v>
      </c>
      <c r="B1851" s="34">
        <v>43955</v>
      </c>
      <c r="C1851" s="9" t="s">
        <v>139</v>
      </c>
      <c r="D1851" s="42" t="s">
        <v>2252</v>
      </c>
      <c r="E1851" s="35" t="s">
        <v>2253</v>
      </c>
      <c r="F1851" s="35">
        <v>2090</v>
      </c>
      <c r="G1851" s="35"/>
      <c r="H1851" s="35">
        <v>3205780.27</v>
      </c>
      <c r="AMI1851" s="2"/>
    </row>
    <row r="1852" spans="1:1023" x14ac:dyDescent="0.15">
      <c r="A1852" s="1">
        <f t="shared" si="28"/>
        <v>43952</v>
      </c>
      <c r="B1852" s="34">
        <v>43962</v>
      </c>
      <c r="C1852" s="9" t="s">
        <v>139</v>
      </c>
      <c r="D1852" s="42" t="s">
        <v>2106</v>
      </c>
      <c r="E1852" s="35" t="s">
        <v>2254</v>
      </c>
      <c r="F1852" s="35">
        <v>7500</v>
      </c>
      <c r="G1852" s="35"/>
      <c r="H1852" s="35">
        <v>3198280.27</v>
      </c>
      <c r="AMI1852" s="2"/>
    </row>
    <row r="1853" spans="1:1023" x14ac:dyDescent="0.15">
      <c r="A1853" s="1">
        <f t="shared" si="28"/>
        <v>43952</v>
      </c>
      <c r="B1853" s="34">
        <v>43967</v>
      </c>
      <c r="C1853" s="9" t="s">
        <v>139</v>
      </c>
      <c r="D1853" s="42" t="s">
        <v>1135</v>
      </c>
      <c r="E1853" s="35" t="s">
        <v>2255</v>
      </c>
      <c r="F1853" s="35">
        <v>5500</v>
      </c>
      <c r="G1853" s="35"/>
      <c r="H1853" s="35">
        <v>3192780.27</v>
      </c>
      <c r="AMI1853" s="2"/>
    </row>
    <row r="1854" spans="1:1023" x14ac:dyDescent="0.15">
      <c r="A1854" s="1">
        <f t="shared" si="28"/>
        <v>43952</v>
      </c>
      <c r="B1854" s="34">
        <v>43968</v>
      </c>
      <c r="C1854" s="9" t="s">
        <v>139</v>
      </c>
      <c r="D1854" s="42" t="s">
        <v>2256</v>
      </c>
      <c r="E1854" s="35" t="s">
        <v>2257</v>
      </c>
      <c r="F1854" s="35">
        <v>200</v>
      </c>
      <c r="G1854" s="35"/>
      <c r="H1854" s="35">
        <v>3192580.27</v>
      </c>
      <c r="AMI1854" s="2"/>
    </row>
    <row r="1855" spans="1:1023" x14ac:dyDescent="0.15">
      <c r="A1855" s="1">
        <f t="shared" si="28"/>
        <v>43952</v>
      </c>
      <c r="B1855" s="34">
        <v>43968</v>
      </c>
      <c r="C1855" s="9" t="s">
        <v>139</v>
      </c>
      <c r="D1855" s="42" t="s">
        <v>2258</v>
      </c>
      <c r="E1855" s="35" t="s">
        <v>2259</v>
      </c>
      <c r="F1855" s="35">
        <v>151</v>
      </c>
      <c r="G1855" s="35"/>
      <c r="H1855" s="35">
        <v>3192429.27</v>
      </c>
      <c r="AMI1855" s="2"/>
    </row>
    <row r="1856" spans="1:1023" x14ac:dyDescent="0.15">
      <c r="A1856" s="1">
        <f t="shared" si="28"/>
        <v>43952</v>
      </c>
      <c r="B1856" s="34">
        <v>43970</v>
      </c>
      <c r="C1856" s="9" t="s">
        <v>139</v>
      </c>
      <c r="D1856" s="42" t="s">
        <v>2260</v>
      </c>
      <c r="E1856" s="35" t="s">
        <v>2261</v>
      </c>
      <c r="F1856" s="35">
        <v>5.9</v>
      </c>
      <c r="G1856" s="35"/>
      <c r="H1856" s="35">
        <v>3192423.37</v>
      </c>
      <c r="AMI1856" s="2"/>
    </row>
    <row r="1857" spans="1:1023" x14ac:dyDescent="0.15">
      <c r="A1857" s="1">
        <f t="shared" si="28"/>
        <v>43952</v>
      </c>
      <c r="B1857" s="34">
        <v>43975</v>
      </c>
      <c r="C1857" s="9" t="s">
        <v>139</v>
      </c>
      <c r="D1857" s="42" t="s">
        <v>2109</v>
      </c>
      <c r="E1857" s="35" t="s">
        <v>2262</v>
      </c>
      <c r="F1857" s="35">
        <v>406</v>
      </c>
      <c r="G1857" s="35"/>
      <c r="H1857" s="35">
        <v>3192017.37</v>
      </c>
      <c r="AMI1857" s="2"/>
    </row>
    <row r="1858" spans="1:1023" x14ac:dyDescent="0.15">
      <c r="A1858" s="1">
        <f t="shared" ref="A1858:A1921" si="29">DATE(YEAR(B1858),MONTH(B1858),1)</f>
        <v>43952</v>
      </c>
      <c r="B1858" s="34">
        <v>43979</v>
      </c>
      <c r="C1858" s="9" t="s">
        <v>139</v>
      </c>
      <c r="D1858" s="42" t="s">
        <v>2089</v>
      </c>
      <c r="E1858" s="35" t="s">
        <v>2263</v>
      </c>
      <c r="F1858" s="35">
        <v>1600</v>
      </c>
      <c r="G1858" s="35"/>
      <c r="H1858" s="35">
        <v>3190417.37</v>
      </c>
      <c r="AMI1858" s="2"/>
    </row>
    <row r="1859" spans="1:1023" x14ac:dyDescent="0.15">
      <c r="A1859" s="1">
        <f t="shared" si="29"/>
        <v>43952</v>
      </c>
      <c r="B1859" s="34">
        <v>43981</v>
      </c>
      <c r="C1859" s="9" t="s">
        <v>139</v>
      </c>
      <c r="D1859" s="42" t="s">
        <v>2264</v>
      </c>
      <c r="E1859" s="35" t="s">
        <v>2265</v>
      </c>
      <c r="F1859" s="35"/>
      <c r="G1859" s="35">
        <v>98227</v>
      </c>
      <c r="H1859" s="35">
        <v>3288644.37</v>
      </c>
      <c r="AMI1859" s="2"/>
    </row>
    <row r="1860" spans="1:1023" x14ac:dyDescent="0.15">
      <c r="A1860" s="1">
        <f t="shared" si="29"/>
        <v>43952</v>
      </c>
      <c r="B1860" s="34">
        <v>43981</v>
      </c>
      <c r="C1860" s="9" t="s">
        <v>139</v>
      </c>
      <c r="D1860" s="42" t="s">
        <v>1992</v>
      </c>
      <c r="E1860" s="35" t="s">
        <v>1142</v>
      </c>
      <c r="F1860" s="35"/>
      <c r="G1860" s="35">
        <v>84378</v>
      </c>
      <c r="H1860" s="35">
        <v>3373022.37</v>
      </c>
      <c r="AMI1860" s="2"/>
    </row>
    <row r="1861" spans="1:1023" x14ac:dyDescent="0.15">
      <c r="A1861" s="1">
        <f t="shared" si="29"/>
        <v>43952</v>
      </c>
      <c r="B1861" s="34">
        <v>43981</v>
      </c>
      <c r="C1861" s="9" t="s">
        <v>139</v>
      </c>
      <c r="D1861" s="42" t="s">
        <v>2266</v>
      </c>
      <c r="E1861" s="35" t="s">
        <v>175</v>
      </c>
      <c r="F1861" s="35"/>
      <c r="G1861" s="35">
        <v>12</v>
      </c>
      <c r="H1861" s="35">
        <v>3373034.37</v>
      </c>
      <c r="AMI1861" s="2"/>
    </row>
    <row r="1862" spans="1:1023" x14ac:dyDescent="0.15">
      <c r="A1862" s="1">
        <f t="shared" si="29"/>
        <v>43952</v>
      </c>
      <c r="B1862" s="34">
        <v>43981</v>
      </c>
      <c r="C1862" s="9" t="s">
        <v>139</v>
      </c>
      <c r="D1862" s="42" t="s">
        <v>2267</v>
      </c>
      <c r="E1862" s="35" t="s">
        <v>2268</v>
      </c>
      <c r="F1862" s="35">
        <v>312.45999999999998</v>
      </c>
      <c r="G1862" s="35"/>
      <c r="H1862" s="35">
        <v>3372721.91</v>
      </c>
      <c r="AMI1862" s="2"/>
    </row>
    <row r="1863" spans="1:1023" x14ac:dyDescent="0.15">
      <c r="A1863" s="1">
        <f t="shared" si="29"/>
        <v>43952</v>
      </c>
      <c r="B1863" s="34">
        <v>43981</v>
      </c>
      <c r="C1863" s="9" t="s">
        <v>139</v>
      </c>
      <c r="D1863" s="42" t="s">
        <v>2269</v>
      </c>
      <c r="E1863" s="35" t="s">
        <v>2270</v>
      </c>
      <c r="F1863" s="35">
        <v>411</v>
      </c>
      <c r="G1863" s="35"/>
      <c r="H1863" s="35">
        <v>3372310.91</v>
      </c>
      <c r="AMI1863" s="2"/>
    </row>
    <row r="1864" spans="1:1023" x14ac:dyDescent="0.15">
      <c r="A1864" s="1">
        <f t="shared" si="29"/>
        <v>43983</v>
      </c>
      <c r="B1864" s="34">
        <v>43983</v>
      </c>
      <c r="C1864" s="9" t="s">
        <v>139</v>
      </c>
      <c r="D1864" s="42" t="s">
        <v>2271</v>
      </c>
      <c r="E1864" s="35" t="s">
        <v>175</v>
      </c>
      <c r="F1864" s="35"/>
      <c r="G1864" s="35">
        <v>312.45999999999998</v>
      </c>
      <c r="H1864" s="35">
        <v>3372623.37</v>
      </c>
      <c r="AMI1864" s="2"/>
    </row>
    <row r="1865" spans="1:1023" x14ac:dyDescent="0.15">
      <c r="A1865" s="1">
        <f t="shared" si="29"/>
        <v>43983</v>
      </c>
      <c r="B1865" s="34">
        <v>43984</v>
      </c>
      <c r="C1865" s="9" t="s">
        <v>139</v>
      </c>
      <c r="D1865" s="42" t="s">
        <v>2243</v>
      </c>
      <c r="E1865" s="35" t="s">
        <v>2272</v>
      </c>
      <c r="F1865" s="35">
        <v>10000</v>
      </c>
      <c r="G1865" s="35"/>
      <c r="H1865" s="35">
        <v>3362623.37</v>
      </c>
      <c r="AMI1865" s="2"/>
    </row>
    <row r="1866" spans="1:1023" x14ac:dyDescent="0.15">
      <c r="A1866" s="1">
        <f t="shared" si="29"/>
        <v>43983</v>
      </c>
      <c r="B1866" s="34">
        <v>43986</v>
      </c>
      <c r="C1866" s="9" t="s">
        <v>139</v>
      </c>
      <c r="D1866" s="42" t="s">
        <v>2273</v>
      </c>
      <c r="E1866" s="35" t="s">
        <v>2274</v>
      </c>
      <c r="F1866" s="35">
        <v>2030</v>
      </c>
      <c r="G1866" s="35"/>
      <c r="H1866" s="35">
        <v>3360593.37</v>
      </c>
      <c r="AMI1866" s="2"/>
    </row>
    <row r="1867" spans="1:1023" x14ac:dyDescent="0.15">
      <c r="A1867" s="1">
        <f t="shared" si="29"/>
        <v>43983</v>
      </c>
      <c r="B1867" s="34">
        <v>43991</v>
      </c>
      <c r="C1867" s="9" t="s">
        <v>139</v>
      </c>
      <c r="D1867" s="42" t="s">
        <v>2106</v>
      </c>
      <c r="E1867" s="35" t="s">
        <v>2275</v>
      </c>
      <c r="F1867" s="35">
        <v>7500</v>
      </c>
      <c r="G1867" s="35"/>
      <c r="H1867" s="35">
        <v>3353093.37</v>
      </c>
      <c r="AMI1867" s="2"/>
    </row>
    <row r="1868" spans="1:1023" x14ac:dyDescent="0.15">
      <c r="A1868" s="1">
        <f t="shared" si="29"/>
        <v>43983</v>
      </c>
      <c r="B1868" s="34">
        <v>43995</v>
      </c>
      <c r="C1868" s="9" t="s">
        <v>139</v>
      </c>
      <c r="D1868" s="42" t="s">
        <v>2111</v>
      </c>
      <c r="E1868" s="35" t="s">
        <v>2276</v>
      </c>
      <c r="F1868" s="35">
        <v>685</v>
      </c>
      <c r="G1868" s="35"/>
      <c r="H1868" s="35">
        <v>3352408.37</v>
      </c>
      <c r="AMI1868" s="2"/>
    </row>
    <row r="1869" spans="1:1023" x14ac:dyDescent="0.15">
      <c r="A1869" s="1">
        <f t="shared" si="29"/>
        <v>43983</v>
      </c>
      <c r="B1869" s="34">
        <v>43997</v>
      </c>
      <c r="C1869" s="9" t="s">
        <v>139</v>
      </c>
      <c r="D1869" s="42" t="s">
        <v>2277</v>
      </c>
      <c r="E1869" s="35" t="s">
        <v>2278</v>
      </c>
      <c r="F1869" s="35">
        <v>5.9</v>
      </c>
      <c r="G1869" s="35"/>
      <c r="H1869" s="35">
        <v>3352402.47</v>
      </c>
      <c r="AMI1869" s="2"/>
    </row>
    <row r="1870" spans="1:1023" x14ac:dyDescent="0.15">
      <c r="A1870" s="1">
        <f t="shared" si="29"/>
        <v>43983</v>
      </c>
      <c r="B1870" s="34">
        <v>43997</v>
      </c>
      <c r="C1870" s="9" t="s">
        <v>139</v>
      </c>
      <c r="D1870" s="42" t="s">
        <v>1135</v>
      </c>
      <c r="E1870" s="35" t="s">
        <v>2279</v>
      </c>
      <c r="F1870" s="35">
        <v>8000</v>
      </c>
      <c r="G1870" s="35"/>
      <c r="H1870" s="35">
        <v>3344402.47</v>
      </c>
      <c r="AMI1870" s="2"/>
    </row>
    <row r="1871" spans="1:1023" x14ac:dyDescent="0.15">
      <c r="A1871" s="1">
        <f t="shared" si="29"/>
        <v>43983</v>
      </c>
      <c r="B1871" s="34">
        <v>44002</v>
      </c>
      <c r="C1871" s="9" t="s">
        <v>139</v>
      </c>
      <c r="D1871" s="42" t="s">
        <v>2280</v>
      </c>
      <c r="E1871" s="35" t="s">
        <v>2281</v>
      </c>
      <c r="F1871" s="35"/>
      <c r="G1871" s="35">
        <v>22327</v>
      </c>
      <c r="H1871" s="35">
        <v>3366729.47</v>
      </c>
      <c r="AMI1871" s="2"/>
    </row>
    <row r="1872" spans="1:1023" x14ac:dyDescent="0.15">
      <c r="A1872" s="1">
        <f t="shared" si="29"/>
        <v>43983</v>
      </c>
      <c r="B1872" s="34">
        <v>44002</v>
      </c>
      <c r="C1872" s="9" t="s">
        <v>139</v>
      </c>
      <c r="D1872" s="42" t="s">
        <v>2109</v>
      </c>
      <c r="E1872" s="35" t="s">
        <v>2282</v>
      </c>
      <c r="F1872" s="35">
        <v>135</v>
      </c>
      <c r="G1872" s="35"/>
      <c r="H1872" s="35">
        <v>3366594.47</v>
      </c>
      <c r="AMI1872" s="2"/>
    </row>
    <row r="1873" spans="1:1023" x14ac:dyDescent="0.15">
      <c r="A1873" s="1">
        <f t="shared" si="29"/>
        <v>43983</v>
      </c>
      <c r="B1873" s="34">
        <v>44003</v>
      </c>
      <c r="C1873" s="9" t="s">
        <v>139</v>
      </c>
      <c r="D1873" s="42" t="s">
        <v>2283</v>
      </c>
      <c r="E1873" s="35" t="s">
        <v>2284</v>
      </c>
      <c r="F1873" s="35">
        <v>424</v>
      </c>
      <c r="G1873" s="35"/>
      <c r="H1873" s="35">
        <v>3366170.47</v>
      </c>
      <c r="AMI1873" s="2"/>
    </row>
    <row r="1874" spans="1:1023" x14ac:dyDescent="0.15">
      <c r="A1874" s="1">
        <f t="shared" si="29"/>
        <v>43983</v>
      </c>
      <c r="B1874" s="34">
        <v>44003</v>
      </c>
      <c r="C1874" s="9" t="s">
        <v>139</v>
      </c>
      <c r="D1874" s="42" t="s">
        <v>2285</v>
      </c>
      <c r="E1874" s="35" t="s">
        <v>2286</v>
      </c>
      <c r="F1874" s="35">
        <v>536.58000000000004</v>
      </c>
      <c r="G1874" s="35"/>
      <c r="H1874" s="35">
        <v>3365633.89</v>
      </c>
      <c r="AMI1874" s="2"/>
    </row>
    <row r="1875" spans="1:1023" x14ac:dyDescent="0.15">
      <c r="A1875" s="1">
        <f t="shared" si="29"/>
        <v>43983</v>
      </c>
      <c r="B1875" s="34">
        <v>44009</v>
      </c>
      <c r="C1875" s="9" t="s">
        <v>139</v>
      </c>
      <c r="D1875" s="42" t="s">
        <v>2089</v>
      </c>
      <c r="E1875" s="35" t="s">
        <v>2287</v>
      </c>
      <c r="F1875" s="35">
        <v>1600</v>
      </c>
      <c r="G1875" s="35"/>
      <c r="H1875" s="35">
        <v>3364033.89</v>
      </c>
      <c r="AMI1875" s="2"/>
    </row>
    <row r="1876" spans="1:1023" x14ac:dyDescent="0.15">
      <c r="A1876" s="1">
        <f t="shared" si="29"/>
        <v>43983</v>
      </c>
      <c r="B1876" s="34">
        <v>44011</v>
      </c>
      <c r="C1876" s="9" t="s">
        <v>139</v>
      </c>
      <c r="D1876" s="42" t="s">
        <v>2288</v>
      </c>
      <c r="E1876" s="35" t="s">
        <v>175</v>
      </c>
      <c r="F1876" s="35"/>
      <c r="G1876" s="35">
        <v>12</v>
      </c>
      <c r="H1876" s="35">
        <v>3364045.89</v>
      </c>
      <c r="AMI1876" s="2"/>
    </row>
    <row r="1877" spans="1:1023" x14ac:dyDescent="0.15">
      <c r="A1877" s="1">
        <f t="shared" si="29"/>
        <v>43983</v>
      </c>
      <c r="B1877" s="34">
        <v>44012</v>
      </c>
      <c r="C1877" s="9" t="s">
        <v>139</v>
      </c>
      <c r="D1877" s="42" t="s">
        <v>2289</v>
      </c>
      <c r="E1877" s="35" t="s">
        <v>2290</v>
      </c>
      <c r="F1877" s="35"/>
      <c r="G1877" s="35">
        <v>98206</v>
      </c>
      <c r="H1877" s="35">
        <v>3462251.89</v>
      </c>
      <c r="AMI1877" s="2"/>
    </row>
    <row r="1878" spans="1:1023" x14ac:dyDescent="0.15">
      <c r="A1878" s="1">
        <f t="shared" si="29"/>
        <v>44013</v>
      </c>
      <c r="B1878" s="34">
        <v>44013</v>
      </c>
      <c r="C1878" s="9" t="s">
        <v>139</v>
      </c>
      <c r="D1878" s="42" t="s">
        <v>566</v>
      </c>
      <c r="E1878" s="35" t="s">
        <v>175</v>
      </c>
      <c r="F1878" s="35"/>
      <c r="G1878" s="35">
        <v>25965</v>
      </c>
      <c r="H1878" s="35">
        <v>3488216.89</v>
      </c>
      <c r="AMI1878" s="2"/>
    </row>
    <row r="1879" spans="1:1023" x14ac:dyDescent="0.15">
      <c r="A1879" s="1">
        <f t="shared" si="29"/>
        <v>44013</v>
      </c>
      <c r="B1879" s="34">
        <v>44014</v>
      </c>
      <c r="C1879" s="9" t="s">
        <v>139</v>
      </c>
      <c r="D1879" s="42" t="s">
        <v>2243</v>
      </c>
      <c r="E1879" s="35" t="s">
        <v>2291</v>
      </c>
      <c r="F1879" s="35">
        <v>10000</v>
      </c>
      <c r="G1879" s="35"/>
      <c r="H1879" s="35">
        <v>3478216.89</v>
      </c>
      <c r="AMI1879" s="2"/>
    </row>
    <row r="1880" spans="1:1023" x14ac:dyDescent="0.15">
      <c r="A1880" s="1">
        <f t="shared" si="29"/>
        <v>44013</v>
      </c>
      <c r="B1880" s="34">
        <v>44017</v>
      </c>
      <c r="C1880" s="9" t="s">
        <v>139</v>
      </c>
      <c r="D1880" s="42" t="s">
        <v>2109</v>
      </c>
      <c r="E1880" s="35" t="s">
        <v>2292</v>
      </c>
      <c r="F1880" s="35">
        <v>259</v>
      </c>
      <c r="G1880" s="35"/>
      <c r="H1880" s="35">
        <v>3477957.89</v>
      </c>
      <c r="AMI1880" s="2"/>
    </row>
    <row r="1881" spans="1:1023" x14ac:dyDescent="0.15">
      <c r="A1881" s="1">
        <f t="shared" si="29"/>
        <v>44013</v>
      </c>
      <c r="B1881" s="34">
        <v>44017</v>
      </c>
      <c r="C1881" s="9" t="s">
        <v>139</v>
      </c>
      <c r="D1881" s="42" t="s">
        <v>2293</v>
      </c>
      <c r="E1881" s="35" t="s">
        <v>2294</v>
      </c>
      <c r="F1881" s="35">
        <v>1680</v>
      </c>
      <c r="G1881" s="35"/>
      <c r="H1881" s="35">
        <v>3476277.89</v>
      </c>
      <c r="AMI1881" s="2"/>
    </row>
    <row r="1882" spans="1:1023" x14ac:dyDescent="0.15">
      <c r="A1882" s="1">
        <f t="shared" si="29"/>
        <v>44013</v>
      </c>
      <c r="B1882" s="34">
        <v>44020</v>
      </c>
      <c r="C1882" s="9" t="s">
        <v>139</v>
      </c>
      <c r="D1882" s="42" t="s">
        <v>2106</v>
      </c>
      <c r="E1882" s="35" t="s">
        <v>2295</v>
      </c>
      <c r="F1882" s="35">
        <v>7500</v>
      </c>
      <c r="G1882" s="35"/>
      <c r="H1882" s="35">
        <v>3468777.89</v>
      </c>
      <c r="AMI1882" s="2"/>
    </row>
    <row r="1883" spans="1:1023" x14ac:dyDescent="0.15">
      <c r="A1883" s="1">
        <f t="shared" si="29"/>
        <v>44013</v>
      </c>
      <c r="B1883" s="34">
        <v>44022</v>
      </c>
      <c r="C1883" s="9" t="s">
        <v>139</v>
      </c>
      <c r="D1883" s="42" t="s">
        <v>2109</v>
      </c>
      <c r="E1883" s="35" t="s">
        <v>2296</v>
      </c>
      <c r="F1883" s="35">
        <v>266</v>
      </c>
      <c r="G1883" s="35"/>
      <c r="H1883" s="35">
        <v>3468511.89</v>
      </c>
      <c r="AMI1883" s="2"/>
    </row>
    <row r="1884" spans="1:1023" x14ac:dyDescent="0.15">
      <c r="A1884" s="1">
        <f t="shared" si="29"/>
        <v>44013</v>
      </c>
      <c r="B1884" s="34">
        <v>44026</v>
      </c>
      <c r="C1884" s="9" t="s">
        <v>139</v>
      </c>
      <c r="D1884" s="42" t="s">
        <v>2297</v>
      </c>
      <c r="E1884" s="35" t="s">
        <v>2298</v>
      </c>
      <c r="F1884" s="35">
        <v>5.9</v>
      </c>
      <c r="G1884" s="35"/>
      <c r="H1884" s="35">
        <v>3468505.99</v>
      </c>
      <c r="AMI1884" s="2"/>
    </row>
    <row r="1885" spans="1:1023" x14ac:dyDescent="0.15">
      <c r="A1885" s="1">
        <f t="shared" si="29"/>
        <v>44013</v>
      </c>
      <c r="B1885" s="34">
        <v>44030</v>
      </c>
      <c r="C1885" s="9" t="s">
        <v>139</v>
      </c>
      <c r="D1885" s="42" t="s">
        <v>2299</v>
      </c>
      <c r="E1885" s="35" t="s">
        <v>2300</v>
      </c>
      <c r="F1885" s="35">
        <v>219.8</v>
      </c>
      <c r="G1885" s="35"/>
      <c r="H1885" s="35">
        <v>3468286.19</v>
      </c>
      <c r="AMI1885" s="2"/>
    </row>
    <row r="1886" spans="1:1023" x14ac:dyDescent="0.15">
      <c r="A1886" s="1">
        <f t="shared" si="29"/>
        <v>44013</v>
      </c>
      <c r="B1886" s="34">
        <v>44030</v>
      </c>
      <c r="C1886" s="9" t="s">
        <v>139</v>
      </c>
      <c r="D1886" s="42" t="s">
        <v>2301</v>
      </c>
      <c r="E1886" s="35" t="s">
        <v>2302</v>
      </c>
      <c r="F1886" s="35">
        <v>8900</v>
      </c>
      <c r="G1886" s="35"/>
      <c r="H1886" s="35">
        <v>3459386.19</v>
      </c>
      <c r="AMI1886" s="2"/>
    </row>
    <row r="1887" spans="1:1023" x14ac:dyDescent="0.15">
      <c r="A1887" s="1">
        <f t="shared" si="29"/>
        <v>44013</v>
      </c>
      <c r="B1887" s="34">
        <v>44030</v>
      </c>
      <c r="C1887" s="9" t="s">
        <v>139</v>
      </c>
      <c r="D1887" s="42" t="s">
        <v>2303</v>
      </c>
      <c r="E1887" s="35" t="s">
        <v>2302</v>
      </c>
      <c r="F1887" s="35"/>
      <c r="G1887" s="35">
        <v>8900</v>
      </c>
      <c r="H1887" s="35">
        <v>3468286.19</v>
      </c>
      <c r="AMI1887" s="2"/>
    </row>
    <row r="1888" spans="1:1023" x14ac:dyDescent="0.15">
      <c r="A1888" s="1">
        <f t="shared" si="29"/>
        <v>44013</v>
      </c>
      <c r="B1888" s="34">
        <v>44032</v>
      </c>
      <c r="C1888" s="9" t="s">
        <v>139</v>
      </c>
      <c r="D1888" s="42" t="s">
        <v>2304</v>
      </c>
      <c r="E1888" s="35" t="s">
        <v>2305</v>
      </c>
      <c r="F1888" s="35">
        <v>1050</v>
      </c>
      <c r="G1888" s="35"/>
      <c r="H1888" s="35">
        <v>3467236.19</v>
      </c>
      <c r="AMI1888" s="2"/>
    </row>
    <row r="1889" spans="1:1023" x14ac:dyDescent="0.15">
      <c r="A1889" s="1">
        <f t="shared" si="29"/>
        <v>44013</v>
      </c>
      <c r="B1889" s="34">
        <v>44036</v>
      </c>
      <c r="C1889" s="9" t="s">
        <v>139</v>
      </c>
      <c r="D1889" s="42" t="s">
        <v>2306</v>
      </c>
      <c r="E1889" s="35" t="s">
        <v>2307</v>
      </c>
      <c r="F1889" s="35">
        <v>412</v>
      </c>
      <c r="G1889" s="35"/>
      <c r="H1889" s="35">
        <v>3466824.19</v>
      </c>
      <c r="AMI1889" s="2"/>
    </row>
    <row r="1890" spans="1:1023" x14ac:dyDescent="0.15">
      <c r="A1890" s="1">
        <f t="shared" si="29"/>
        <v>44013</v>
      </c>
      <c r="B1890" s="34">
        <v>44040</v>
      </c>
      <c r="C1890" s="9" t="s">
        <v>139</v>
      </c>
      <c r="D1890" s="42" t="s">
        <v>2308</v>
      </c>
      <c r="E1890" s="35" t="s">
        <v>2309</v>
      </c>
      <c r="F1890" s="35">
        <v>5.9</v>
      </c>
      <c r="G1890" s="35"/>
      <c r="H1890" s="35">
        <v>3466818.29</v>
      </c>
      <c r="AMI1890" s="2"/>
    </row>
    <row r="1891" spans="1:1023" x14ac:dyDescent="0.15">
      <c r="A1891" s="1">
        <f t="shared" si="29"/>
        <v>44013</v>
      </c>
      <c r="B1891" s="34">
        <v>44043</v>
      </c>
      <c r="C1891" s="9" t="s">
        <v>139</v>
      </c>
      <c r="D1891" s="42" t="s">
        <v>2310</v>
      </c>
      <c r="E1891" s="35" t="s">
        <v>2311</v>
      </c>
      <c r="F1891" s="35"/>
      <c r="G1891" s="35">
        <v>76435</v>
      </c>
      <c r="H1891" s="35">
        <v>3543253.29</v>
      </c>
      <c r="AMI1891" s="2"/>
    </row>
    <row r="1892" spans="1:1023" x14ac:dyDescent="0.15">
      <c r="A1892" s="1">
        <f t="shared" si="29"/>
        <v>44013</v>
      </c>
      <c r="B1892" s="34">
        <v>44043</v>
      </c>
      <c r="C1892" s="9" t="s">
        <v>139</v>
      </c>
      <c r="D1892" s="42" t="s">
        <v>2109</v>
      </c>
      <c r="E1892" s="35" t="s">
        <v>2312</v>
      </c>
      <c r="F1892" s="35">
        <v>500</v>
      </c>
      <c r="G1892" s="35"/>
      <c r="H1892" s="35">
        <v>3542753.29</v>
      </c>
      <c r="AMI1892" s="2"/>
    </row>
    <row r="1893" spans="1:1023" x14ac:dyDescent="0.15">
      <c r="A1893" s="1">
        <f t="shared" si="29"/>
        <v>44044</v>
      </c>
      <c r="B1893" s="34">
        <v>44046</v>
      </c>
      <c r="C1893" s="9" t="s">
        <v>139</v>
      </c>
      <c r="D1893" s="42" t="s">
        <v>2111</v>
      </c>
      <c r="E1893" s="35" t="s">
        <v>2313</v>
      </c>
      <c r="F1893" s="35">
        <v>1538</v>
      </c>
      <c r="G1893" s="35"/>
      <c r="H1893" s="35">
        <v>3541215.29</v>
      </c>
      <c r="AMI1893" s="2"/>
    </row>
    <row r="1894" spans="1:1023" x14ac:dyDescent="0.15">
      <c r="A1894" s="1">
        <f t="shared" si="29"/>
        <v>44044</v>
      </c>
      <c r="B1894" s="34">
        <v>44046</v>
      </c>
      <c r="C1894" s="9" t="s">
        <v>139</v>
      </c>
      <c r="D1894" s="42" t="s">
        <v>2243</v>
      </c>
      <c r="E1894" s="35" t="s">
        <v>2314</v>
      </c>
      <c r="F1894" s="35">
        <v>10000</v>
      </c>
      <c r="G1894" s="35"/>
      <c r="H1894" s="35">
        <v>3531215.29</v>
      </c>
      <c r="AMI1894" s="2"/>
    </row>
    <row r="1895" spans="1:1023" x14ac:dyDescent="0.15">
      <c r="A1895" s="1">
        <f t="shared" si="29"/>
        <v>44044</v>
      </c>
      <c r="B1895" s="34">
        <v>44046</v>
      </c>
      <c r="C1895" s="9" t="s">
        <v>139</v>
      </c>
      <c r="D1895" s="42" t="s">
        <v>2315</v>
      </c>
      <c r="E1895" s="35" t="s">
        <v>2316</v>
      </c>
      <c r="F1895" s="35">
        <v>47511.8</v>
      </c>
      <c r="G1895" s="35"/>
      <c r="H1895" s="35">
        <v>3483703.49</v>
      </c>
      <c r="AMI1895" s="2"/>
    </row>
    <row r="1896" spans="1:1023" x14ac:dyDescent="0.15">
      <c r="A1896" s="1">
        <f t="shared" si="29"/>
        <v>44044</v>
      </c>
      <c r="B1896" s="34">
        <v>44050</v>
      </c>
      <c r="C1896" s="9" t="s">
        <v>139</v>
      </c>
      <c r="D1896" s="42" t="s">
        <v>2109</v>
      </c>
      <c r="E1896" s="35" t="s">
        <v>2317</v>
      </c>
      <c r="F1896" s="35">
        <v>385</v>
      </c>
      <c r="G1896" s="35"/>
      <c r="H1896" s="35">
        <v>3483318.49</v>
      </c>
      <c r="AMI1896" s="2"/>
    </row>
    <row r="1897" spans="1:1023" x14ac:dyDescent="0.15">
      <c r="A1897" s="1">
        <f t="shared" si="29"/>
        <v>44044</v>
      </c>
      <c r="B1897" s="34">
        <v>44050</v>
      </c>
      <c r="C1897" s="9" t="s">
        <v>139</v>
      </c>
      <c r="D1897" s="42" t="s">
        <v>2147</v>
      </c>
      <c r="E1897" s="35" t="s">
        <v>2318</v>
      </c>
      <c r="F1897" s="35">
        <v>155</v>
      </c>
      <c r="G1897" s="35"/>
      <c r="H1897" s="35">
        <v>3483163.49</v>
      </c>
      <c r="AMI1897" s="2"/>
    </row>
    <row r="1898" spans="1:1023" x14ac:dyDescent="0.15">
      <c r="A1898" s="1">
        <f t="shared" si="29"/>
        <v>44044</v>
      </c>
      <c r="B1898" s="34">
        <v>44053</v>
      </c>
      <c r="C1898" s="9" t="s">
        <v>139</v>
      </c>
      <c r="D1898" s="42" t="s">
        <v>2106</v>
      </c>
      <c r="E1898" s="35" t="s">
        <v>2319</v>
      </c>
      <c r="F1898" s="35">
        <v>7500</v>
      </c>
      <c r="G1898" s="35"/>
      <c r="H1898" s="35">
        <v>3475663.49</v>
      </c>
      <c r="AMI1898" s="2"/>
    </row>
    <row r="1899" spans="1:1023" x14ac:dyDescent="0.15">
      <c r="A1899" s="1">
        <f t="shared" si="29"/>
        <v>44044</v>
      </c>
      <c r="B1899" s="34">
        <v>44054</v>
      </c>
      <c r="C1899" s="9" t="s">
        <v>139</v>
      </c>
      <c r="D1899" s="42" t="s">
        <v>2089</v>
      </c>
      <c r="E1899" s="35" t="s">
        <v>2320</v>
      </c>
      <c r="F1899" s="35">
        <v>1700</v>
      </c>
      <c r="G1899" s="35"/>
      <c r="H1899" s="35">
        <v>3473963.49</v>
      </c>
      <c r="AMI1899" s="2"/>
    </row>
    <row r="1900" spans="1:1023" x14ac:dyDescent="0.15">
      <c r="A1900" s="1">
        <f t="shared" si="29"/>
        <v>44044</v>
      </c>
      <c r="B1900" s="34">
        <v>44056</v>
      </c>
      <c r="C1900" s="9" t="s">
        <v>139</v>
      </c>
      <c r="D1900" s="42" t="s">
        <v>2321</v>
      </c>
      <c r="E1900" s="35" t="s">
        <v>175</v>
      </c>
      <c r="F1900" s="35"/>
      <c r="G1900" s="35">
        <v>12.75</v>
      </c>
      <c r="H1900" s="35">
        <v>3473976.24</v>
      </c>
      <c r="AMI1900" s="2"/>
    </row>
    <row r="1901" spans="1:1023" x14ac:dyDescent="0.15">
      <c r="A1901" s="1">
        <f t="shared" si="29"/>
        <v>44044</v>
      </c>
      <c r="B1901" s="34">
        <v>44058</v>
      </c>
      <c r="C1901" s="9" t="s">
        <v>139</v>
      </c>
      <c r="D1901" s="42" t="s">
        <v>2147</v>
      </c>
      <c r="E1901" s="35" t="s">
        <v>2322</v>
      </c>
      <c r="F1901" s="35">
        <v>248</v>
      </c>
      <c r="G1901" s="35"/>
      <c r="H1901" s="35">
        <v>3473728.24</v>
      </c>
      <c r="AMI1901" s="2"/>
    </row>
    <row r="1902" spans="1:1023" x14ac:dyDescent="0.15">
      <c r="A1902" s="1">
        <f t="shared" si="29"/>
        <v>44044</v>
      </c>
      <c r="B1902" s="34">
        <v>44061</v>
      </c>
      <c r="C1902" s="9" t="s">
        <v>139</v>
      </c>
      <c r="D1902" s="42" t="s">
        <v>1176</v>
      </c>
      <c r="E1902" s="35" t="s">
        <v>2323</v>
      </c>
      <c r="F1902" s="35">
        <v>9000</v>
      </c>
      <c r="G1902" s="35"/>
      <c r="H1902" s="35">
        <v>3464728.24</v>
      </c>
      <c r="AMI1902" s="2"/>
    </row>
    <row r="1903" spans="1:1023" x14ac:dyDescent="0.15">
      <c r="A1903" s="1">
        <f t="shared" si="29"/>
        <v>44044</v>
      </c>
      <c r="B1903" s="34">
        <v>44063</v>
      </c>
      <c r="C1903" s="9" t="s">
        <v>139</v>
      </c>
      <c r="D1903" s="42" t="s">
        <v>2324</v>
      </c>
      <c r="E1903" s="35" t="s">
        <v>2325</v>
      </c>
      <c r="F1903" s="35">
        <v>333.85</v>
      </c>
      <c r="G1903" s="35"/>
      <c r="H1903" s="35">
        <v>3464394.39</v>
      </c>
      <c r="AMI1903" s="2"/>
    </row>
    <row r="1904" spans="1:1023" x14ac:dyDescent="0.15">
      <c r="A1904" s="1">
        <f t="shared" si="29"/>
        <v>44044</v>
      </c>
      <c r="B1904" s="34">
        <v>44070</v>
      </c>
      <c r="C1904" s="9" t="s">
        <v>139</v>
      </c>
      <c r="D1904" s="42" t="s">
        <v>2326</v>
      </c>
      <c r="E1904" s="35" t="s">
        <v>2327</v>
      </c>
      <c r="F1904" s="35">
        <v>1300</v>
      </c>
      <c r="G1904" s="35"/>
      <c r="H1904" s="35">
        <v>3463094.39</v>
      </c>
      <c r="AMI1904" s="2"/>
    </row>
    <row r="1905" spans="1:1023" x14ac:dyDescent="0.15">
      <c r="A1905" s="1">
        <f t="shared" si="29"/>
        <v>44044</v>
      </c>
      <c r="B1905" s="34">
        <v>44074</v>
      </c>
      <c r="C1905" s="9" t="s">
        <v>139</v>
      </c>
      <c r="D1905" s="42" t="s">
        <v>2328</v>
      </c>
      <c r="E1905" s="35" t="s">
        <v>2329</v>
      </c>
      <c r="F1905" s="35"/>
      <c r="G1905" s="35">
        <v>140371</v>
      </c>
      <c r="H1905" s="35">
        <v>3603465.39</v>
      </c>
      <c r="AMI1905" s="2"/>
    </row>
    <row r="1906" spans="1:1023" x14ac:dyDescent="0.15">
      <c r="A1906" s="1">
        <f t="shared" si="29"/>
        <v>44075</v>
      </c>
      <c r="B1906" s="34">
        <v>44076</v>
      </c>
      <c r="C1906" s="9" t="s">
        <v>139</v>
      </c>
      <c r="D1906" s="42" t="s">
        <v>2243</v>
      </c>
      <c r="E1906" s="35" t="s">
        <v>2330</v>
      </c>
      <c r="F1906" s="35">
        <v>10000</v>
      </c>
      <c r="G1906" s="35"/>
      <c r="H1906" s="35">
        <v>3593465.39</v>
      </c>
      <c r="AMI1906" s="2"/>
    </row>
    <row r="1907" spans="1:1023" x14ac:dyDescent="0.15">
      <c r="A1907" s="1">
        <f t="shared" si="29"/>
        <v>44075</v>
      </c>
      <c r="B1907" s="34">
        <v>44079</v>
      </c>
      <c r="C1907" s="9" t="s">
        <v>139</v>
      </c>
      <c r="D1907" s="42" t="s">
        <v>2089</v>
      </c>
      <c r="E1907" s="35" t="s">
        <v>2331</v>
      </c>
      <c r="F1907" s="35">
        <v>1600</v>
      </c>
      <c r="G1907" s="35"/>
      <c r="H1907" s="35">
        <v>3591865.39</v>
      </c>
      <c r="AMI1907" s="2"/>
    </row>
    <row r="1908" spans="1:1023" x14ac:dyDescent="0.15">
      <c r="A1908" s="1">
        <f t="shared" si="29"/>
        <v>44075</v>
      </c>
      <c r="B1908" s="34">
        <v>44080</v>
      </c>
      <c r="C1908" s="9" t="s">
        <v>139</v>
      </c>
      <c r="D1908" s="42" t="s">
        <v>2109</v>
      </c>
      <c r="E1908" s="35" t="s">
        <v>2332</v>
      </c>
      <c r="F1908" s="35">
        <v>2838</v>
      </c>
      <c r="G1908" s="35"/>
      <c r="H1908" s="35">
        <v>3589027.39</v>
      </c>
      <c r="AMI1908" s="2"/>
    </row>
    <row r="1909" spans="1:1023" x14ac:dyDescent="0.15">
      <c r="A1909" s="1">
        <f t="shared" si="29"/>
        <v>44075</v>
      </c>
      <c r="B1909" s="34">
        <v>44080</v>
      </c>
      <c r="C1909" s="9" t="s">
        <v>139</v>
      </c>
      <c r="D1909" s="42" t="s">
        <v>2109</v>
      </c>
      <c r="E1909" s="35" t="s">
        <v>2333</v>
      </c>
      <c r="F1909" s="35">
        <v>100</v>
      </c>
      <c r="G1909" s="35"/>
      <c r="H1909" s="35">
        <v>3588927.39</v>
      </c>
      <c r="AMI1909" s="2"/>
    </row>
    <row r="1910" spans="1:1023" x14ac:dyDescent="0.15">
      <c r="A1910" s="1">
        <f t="shared" si="29"/>
        <v>44075</v>
      </c>
      <c r="B1910" s="34">
        <v>44081</v>
      </c>
      <c r="C1910" s="9" t="s">
        <v>139</v>
      </c>
      <c r="D1910" s="42" t="s">
        <v>2334</v>
      </c>
      <c r="E1910" s="35" t="s">
        <v>175</v>
      </c>
      <c r="F1910" s="35"/>
      <c r="G1910" s="35">
        <v>12</v>
      </c>
      <c r="H1910" s="35">
        <v>3588939.39</v>
      </c>
      <c r="AMI1910" s="2"/>
    </row>
    <row r="1911" spans="1:1023" x14ac:dyDescent="0.15">
      <c r="A1911" s="1">
        <f t="shared" si="29"/>
        <v>44075</v>
      </c>
      <c r="B1911" s="34">
        <v>44082</v>
      </c>
      <c r="C1911" s="9" t="s">
        <v>139</v>
      </c>
      <c r="D1911" s="42" t="s">
        <v>2335</v>
      </c>
      <c r="E1911" s="35" t="s">
        <v>2336</v>
      </c>
      <c r="F1911" s="35">
        <v>236.65</v>
      </c>
      <c r="G1911" s="35"/>
      <c r="H1911" s="35">
        <v>3588702.74</v>
      </c>
      <c r="AMI1911" s="2"/>
    </row>
    <row r="1912" spans="1:1023" x14ac:dyDescent="0.15">
      <c r="A1912" s="1">
        <f t="shared" si="29"/>
        <v>44075</v>
      </c>
      <c r="B1912" s="34">
        <v>44083</v>
      </c>
      <c r="C1912" s="9" t="s">
        <v>139</v>
      </c>
      <c r="D1912" s="42" t="s">
        <v>2337</v>
      </c>
      <c r="E1912" s="35" t="s">
        <v>2338</v>
      </c>
      <c r="F1912" s="35">
        <v>3360</v>
      </c>
      <c r="G1912" s="35"/>
      <c r="H1912" s="35">
        <v>3585342.74</v>
      </c>
      <c r="AMI1912" s="2"/>
    </row>
    <row r="1913" spans="1:1023" x14ac:dyDescent="0.15">
      <c r="A1913" s="1">
        <f t="shared" si="29"/>
        <v>44075</v>
      </c>
      <c r="B1913" s="34">
        <v>44083</v>
      </c>
      <c r="C1913" s="9" t="s">
        <v>139</v>
      </c>
      <c r="D1913" s="42" t="s">
        <v>2339</v>
      </c>
      <c r="E1913" s="35" t="s">
        <v>175</v>
      </c>
      <c r="F1913" s="35"/>
      <c r="G1913" s="35">
        <v>236.65</v>
      </c>
      <c r="H1913" s="35">
        <v>3585579.39</v>
      </c>
      <c r="AMI1913" s="2"/>
    </row>
    <row r="1914" spans="1:1023" x14ac:dyDescent="0.15">
      <c r="A1914" s="1">
        <f t="shared" si="29"/>
        <v>44075</v>
      </c>
      <c r="B1914" s="34">
        <v>44088</v>
      </c>
      <c r="C1914" s="9" t="s">
        <v>139</v>
      </c>
      <c r="D1914" s="42" t="s">
        <v>2106</v>
      </c>
      <c r="E1914" s="35" t="s">
        <v>2340</v>
      </c>
      <c r="F1914" s="35">
        <v>6000</v>
      </c>
      <c r="G1914" s="35"/>
      <c r="H1914" s="35">
        <v>3579579.39</v>
      </c>
      <c r="AMI1914" s="2"/>
    </row>
    <row r="1915" spans="1:1023" x14ac:dyDescent="0.15">
      <c r="A1915" s="1">
        <f t="shared" si="29"/>
        <v>44075</v>
      </c>
      <c r="B1915" s="34">
        <v>44089</v>
      </c>
      <c r="C1915" s="9" t="s">
        <v>139</v>
      </c>
      <c r="D1915" s="42" t="s">
        <v>2341</v>
      </c>
      <c r="E1915" s="35" t="s">
        <v>2342</v>
      </c>
      <c r="F1915" s="35">
        <v>5.9</v>
      </c>
      <c r="G1915" s="35"/>
      <c r="H1915" s="35">
        <v>3579573.49</v>
      </c>
      <c r="AMI1915" s="2"/>
    </row>
    <row r="1916" spans="1:1023" x14ac:dyDescent="0.15">
      <c r="A1916" s="1">
        <f t="shared" si="29"/>
        <v>44075</v>
      </c>
      <c r="B1916" s="34">
        <v>44093</v>
      </c>
      <c r="C1916" s="9" t="s">
        <v>139</v>
      </c>
      <c r="D1916" s="42" t="s">
        <v>2343</v>
      </c>
      <c r="E1916" s="35" t="s">
        <v>2344</v>
      </c>
      <c r="F1916" s="35"/>
      <c r="G1916" s="35">
        <v>1000</v>
      </c>
      <c r="H1916" s="35">
        <v>3580573.49</v>
      </c>
      <c r="AMI1916" s="2"/>
    </row>
    <row r="1917" spans="1:1023" x14ac:dyDescent="0.15">
      <c r="A1917" s="1">
        <f t="shared" si="29"/>
        <v>44075</v>
      </c>
      <c r="B1917" s="34">
        <v>44093</v>
      </c>
      <c r="C1917" s="9" t="s">
        <v>139</v>
      </c>
      <c r="D1917" s="42" t="s">
        <v>2163</v>
      </c>
      <c r="E1917" s="35" t="s">
        <v>2345</v>
      </c>
      <c r="F1917" s="35">
        <v>1870</v>
      </c>
      <c r="G1917" s="35"/>
      <c r="H1917" s="35">
        <v>3578703.49</v>
      </c>
      <c r="AMI1917" s="2"/>
    </row>
    <row r="1918" spans="1:1023" x14ac:dyDescent="0.15">
      <c r="A1918" s="1">
        <f t="shared" si="29"/>
        <v>44075</v>
      </c>
      <c r="B1918" s="34">
        <v>44097</v>
      </c>
      <c r="C1918" s="9" t="s">
        <v>139</v>
      </c>
      <c r="D1918" s="42" t="s">
        <v>2147</v>
      </c>
      <c r="E1918" s="35" t="s">
        <v>2346</v>
      </c>
      <c r="F1918" s="35">
        <v>1200</v>
      </c>
      <c r="G1918" s="35"/>
      <c r="H1918" s="35">
        <v>3577503.49</v>
      </c>
      <c r="AMI1918" s="2"/>
    </row>
    <row r="1919" spans="1:1023" x14ac:dyDescent="0.15">
      <c r="A1919" s="1">
        <f t="shared" si="29"/>
        <v>44075</v>
      </c>
      <c r="B1919" s="34">
        <v>44099</v>
      </c>
      <c r="C1919" s="9" t="s">
        <v>139</v>
      </c>
      <c r="D1919" s="42" t="s">
        <v>2111</v>
      </c>
      <c r="E1919" s="35" t="s">
        <v>2347</v>
      </c>
      <c r="F1919" s="35">
        <v>899</v>
      </c>
      <c r="G1919" s="35"/>
      <c r="H1919" s="35">
        <v>3576604.49</v>
      </c>
      <c r="AMI1919" s="2"/>
    </row>
    <row r="1920" spans="1:1023" x14ac:dyDescent="0.15">
      <c r="A1920" s="1">
        <f t="shared" si="29"/>
        <v>44075</v>
      </c>
      <c r="B1920" s="34">
        <v>44100</v>
      </c>
      <c r="C1920" s="9" t="s">
        <v>139</v>
      </c>
      <c r="D1920" s="42" t="s">
        <v>2348</v>
      </c>
      <c r="E1920" s="35" t="s">
        <v>2349</v>
      </c>
      <c r="F1920" s="35">
        <v>8900</v>
      </c>
      <c r="G1920" s="35"/>
      <c r="H1920" s="35">
        <v>3567704.49</v>
      </c>
      <c r="AMI1920" s="2"/>
    </row>
    <row r="1921" spans="1:1023" x14ac:dyDescent="0.15">
      <c r="A1921" s="1">
        <f t="shared" si="29"/>
        <v>44075</v>
      </c>
      <c r="B1921" s="34">
        <v>44104</v>
      </c>
      <c r="C1921" s="9" t="s">
        <v>139</v>
      </c>
      <c r="D1921" s="42" t="s">
        <v>2350</v>
      </c>
      <c r="E1921" s="35" t="s">
        <v>2351</v>
      </c>
      <c r="F1921" s="35"/>
      <c r="G1921" s="35">
        <v>101608</v>
      </c>
      <c r="H1921" s="35">
        <v>3669312.49</v>
      </c>
      <c r="AMI1921" s="2"/>
    </row>
    <row r="1922" spans="1:1023" x14ac:dyDescent="0.15">
      <c r="A1922" s="1">
        <f t="shared" ref="A1922:A1985" si="30">DATE(YEAR(B1922),MONTH(B1922),1)</f>
        <v>44105</v>
      </c>
      <c r="B1922" s="34">
        <v>44105</v>
      </c>
      <c r="C1922" s="9" t="s">
        <v>139</v>
      </c>
      <c r="D1922" s="42" t="s">
        <v>566</v>
      </c>
      <c r="E1922" s="35" t="s">
        <v>175</v>
      </c>
      <c r="F1922" s="35"/>
      <c r="G1922" s="35">
        <v>26484</v>
      </c>
      <c r="H1922" s="35">
        <v>3695796.49</v>
      </c>
      <c r="AMI1922" s="2"/>
    </row>
    <row r="1923" spans="1:1023" x14ac:dyDescent="0.15">
      <c r="A1923" s="1">
        <f t="shared" si="30"/>
        <v>44105</v>
      </c>
      <c r="B1923" s="34">
        <v>44105</v>
      </c>
      <c r="C1923" s="9" t="s">
        <v>139</v>
      </c>
      <c r="D1923" s="42" t="s">
        <v>1176</v>
      </c>
      <c r="E1923" s="35" t="s">
        <v>2352</v>
      </c>
      <c r="F1923" s="35">
        <v>9000</v>
      </c>
      <c r="G1923" s="35"/>
      <c r="H1923" s="35">
        <v>3686796.49</v>
      </c>
      <c r="AMI1923" s="2"/>
    </row>
    <row r="1924" spans="1:1023" x14ac:dyDescent="0.15">
      <c r="A1924" s="1">
        <f t="shared" si="30"/>
        <v>44105</v>
      </c>
      <c r="B1924" s="34">
        <v>44108</v>
      </c>
      <c r="C1924" s="9" t="s">
        <v>139</v>
      </c>
      <c r="D1924" s="42" t="s">
        <v>2111</v>
      </c>
      <c r="E1924" s="35" t="s">
        <v>2353</v>
      </c>
      <c r="F1924" s="35">
        <v>1715</v>
      </c>
      <c r="G1924" s="35"/>
      <c r="H1924" s="35">
        <v>3685081.49</v>
      </c>
      <c r="AMI1924" s="2"/>
    </row>
    <row r="1925" spans="1:1023" x14ac:dyDescent="0.15">
      <c r="A1925" s="1">
        <f t="shared" si="30"/>
        <v>44105</v>
      </c>
      <c r="B1925" s="34">
        <v>44109</v>
      </c>
      <c r="C1925" s="9" t="s">
        <v>139</v>
      </c>
      <c r="D1925" s="42" t="s">
        <v>2243</v>
      </c>
      <c r="E1925" s="35" t="s">
        <v>2354</v>
      </c>
      <c r="F1925" s="35">
        <v>10000</v>
      </c>
      <c r="G1925" s="35"/>
      <c r="H1925" s="35">
        <v>3675081.49</v>
      </c>
      <c r="AMI1925" s="2"/>
    </row>
    <row r="1926" spans="1:1023" x14ac:dyDescent="0.15">
      <c r="A1926" s="1">
        <f t="shared" si="30"/>
        <v>44105</v>
      </c>
      <c r="B1926" s="34">
        <v>44110</v>
      </c>
      <c r="C1926" s="9" t="s">
        <v>139</v>
      </c>
      <c r="D1926" s="42" t="s">
        <v>2355</v>
      </c>
      <c r="E1926" s="35" t="s">
        <v>2356</v>
      </c>
      <c r="F1926" s="35">
        <v>5.9</v>
      </c>
      <c r="G1926" s="35"/>
      <c r="H1926" s="35">
        <v>3675075.59</v>
      </c>
      <c r="AMI1926" s="2"/>
    </row>
    <row r="1927" spans="1:1023" x14ac:dyDescent="0.15">
      <c r="A1927" s="1">
        <f t="shared" si="30"/>
        <v>44105</v>
      </c>
      <c r="B1927" s="34">
        <v>44113</v>
      </c>
      <c r="C1927" s="9" t="s">
        <v>139</v>
      </c>
      <c r="D1927" s="42" t="s">
        <v>2106</v>
      </c>
      <c r="E1927" s="35" t="s">
        <v>2357</v>
      </c>
      <c r="F1927" s="35">
        <v>7500</v>
      </c>
      <c r="G1927" s="35"/>
      <c r="H1927" s="35">
        <v>3667575.59</v>
      </c>
      <c r="AMI1927" s="2"/>
    </row>
    <row r="1928" spans="1:1023" x14ac:dyDescent="0.15">
      <c r="A1928" s="1">
        <f t="shared" si="30"/>
        <v>44105</v>
      </c>
      <c r="B1928" s="34">
        <v>44113</v>
      </c>
      <c r="C1928" s="9" t="s">
        <v>139</v>
      </c>
      <c r="D1928" s="42" t="s">
        <v>2358</v>
      </c>
      <c r="E1928" s="35" t="s">
        <v>2359</v>
      </c>
      <c r="F1928" s="35">
        <v>638.41</v>
      </c>
      <c r="G1928" s="35"/>
      <c r="H1928" s="35">
        <v>3666937.18</v>
      </c>
      <c r="AMI1928" s="2"/>
    </row>
    <row r="1929" spans="1:1023" x14ac:dyDescent="0.15">
      <c r="A1929" s="1">
        <f t="shared" si="30"/>
        <v>44105</v>
      </c>
      <c r="B1929" s="34">
        <v>44116</v>
      </c>
      <c r="C1929" s="9" t="s">
        <v>139</v>
      </c>
      <c r="D1929" s="42" t="s">
        <v>2089</v>
      </c>
      <c r="E1929" s="35" t="s">
        <v>2360</v>
      </c>
      <c r="F1929" s="35">
        <v>1600</v>
      </c>
      <c r="G1929" s="35"/>
      <c r="H1929" s="35">
        <v>3665337.18</v>
      </c>
      <c r="AMI1929" s="2"/>
    </row>
    <row r="1930" spans="1:1023" x14ac:dyDescent="0.15">
      <c r="A1930" s="1">
        <f t="shared" si="30"/>
        <v>44105</v>
      </c>
      <c r="B1930" s="34">
        <v>44118</v>
      </c>
      <c r="C1930" s="9" t="s">
        <v>139</v>
      </c>
      <c r="D1930" s="42" t="s">
        <v>2361</v>
      </c>
      <c r="E1930" s="35" t="s">
        <v>175</v>
      </c>
      <c r="F1930" s="35"/>
      <c r="G1930" s="35">
        <v>12</v>
      </c>
      <c r="H1930" s="35">
        <v>3665349.18</v>
      </c>
      <c r="AMI1930" s="2"/>
    </row>
    <row r="1931" spans="1:1023" x14ac:dyDescent="0.15">
      <c r="A1931" s="1">
        <f t="shared" si="30"/>
        <v>44105</v>
      </c>
      <c r="B1931" s="34">
        <v>44128</v>
      </c>
      <c r="C1931" s="9" t="s">
        <v>139</v>
      </c>
      <c r="D1931" s="42" t="s">
        <v>2362</v>
      </c>
      <c r="E1931" s="35" t="s">
        <v>2363</v>
      </c>
      <c r="F1931" s="35">
        <v>435</v>
      </c>
      <c r="G1931" s="35"/>
      <c r="H1931" s="35">
        <v>3664914.18</v>
      </c>
      <c r="AMI1931" s="2"/>
    </row>
    <row r="1932" spans="1:1023" x14ac:dyDescent="0.15">
      <c r="A1932" s="1">
        <f t="shared" si="30"/>
        <v>44105</v>
      </c>
      <c r="B1932" s="34">
        <v>44130</v>
      </c>
      <c r="C1932" s="9" t="s">
        <v>139</v>
      </c>
      <c r="D1932" s="42" t="s">
        <v>2364</v>
      </c>
      <c r="E1932" s="35" t="s">
        <v>2365</v>
      </c>
      <c r="F1932" s="35">
        <v>1989</v>
      </c>
      <c r="G1932" s="35"/>
      <c r="H1932" s="35">
        <v>3662925.18</v>
      </c>
      <c r="AMI1932" s="2"/>
    </row>
    <row r="1933" spans="1:1023" x14ac:dyDescent="0.15">
      <c r="A1933" s="1">
        <f t="shared" si="30"/>
        <v>44105</v>
      </c>
      <c r="B1933" s="34">
        <v>44131</v>
      </c>
      <c r="C1933" s="9" t="s">
        <v>139</v>
      </c>
      <c r="D1933" s="42" t="s">
        <v>2366</v>
      </c>
      <c r="E1933" s="35" t="s">
        <v>2367</v>
      </c>
      <c r="F1933" s="35">
        <v>3800</v>
      </c>
      <c r="G1933" s="35"/>
      <c r="H1933" s="35">
        <v>3659125.18</v>
      </c>
      <c r="AMI1933" s="2"/>
    </row>
    <row r="1934" spans="1:1023" x14ac:dyDescent="0.15">
      <c r="A1934" s="1">
        <f t="shared" si="30"/>
        <v>44105</v>
      </c>
      <c r="B1934" s="34">
        <v>44135</v>
      </c>
      <c r="C1934" s="9" t="s">
        <v>139</v>
      </c>
      <c r="D1934" s="42" t="s">
        <v>2368</v>
      </c>
      <c r="E1934" s="35" t="s">
        <v>2369</v>
      </c>
      <c r="F1934" s="35"/>
      <c r="G1934" s="35">
        <v>101221</v>
      </c>
      <c r="H1934" s="35">
        <v>3760346.18</v>
      </c>
      <c r="AMI1934" s="2"/>
    </row>
    <row r="1935" spans="1:1023" x14ac:dyDescent="0.15">
      <c r="A1935" s="1">
        <f t="shared" si="30"/>
        <v>44136</v>
      </c>
      <c r="B1935" s="34">
        <v>44137</v>
      </c>
      <c r="C1935" s="9" t="s">
        <v>139</v>
      </c>
      <c r="D1935" s="42" t="s">
        <v>2243</v>
      </c>
      <c r="E1935" s="35" t="s">
        <v>2370</v>
      </c>
      <c r="F1935" s="35">
        <v>10000</v>
      </c>
      <c r="G1935" s="35"/>
      <c r="H1935" s="35">
        <v>3750346.18</v>
      </c>
      <c r="AMI1935" s="2"/>
    </row>
    <row r="1936" spans="1:1023" x14ac:dyDescent="0.15">
      <c r="A1936" s="1">
        <f t="shared" si="30"/>
        <v>44136</v>
      </c>
      <c r="B1936" s="34">
        <v>44138</v>
      </c>
      <c r="C1936" s="9" t="s">
        <v>139</v>
      </c>
      <c r="D1936" s="42" t="s">
        <v>2371</v>
      </c>
      <c r="E1936" s="35" t="s">
        <v>2372</v>
      </c>
      <c r="F1936" s="35">
        <v>5.9</v>
      </c>
      <c r="G1936" s="35"/>
      <c r="H1936" s="35">
        <v>3750340.28</v>
      </c>
      <c r="AMI1936" s="2"/>
    </row>
    <row r="1937" spans="1:1023" x14ac:dyDescent="0.15">
      <c r="A1937" s="1">
        <f t="shared" si="30"/>
        <v>44136</v>
      </c>
      <c r="B1937" s="34">
        <v>44140</v>
      </c>
      <c r="C1937" s="9" t="s">
        <v>139</v>
      </c>
      <c r="D1937" s="42" t="s">
        <v>2089</v>
      </c>
      <c r="E1937" s="35" t="s">
        <v>2373</v>
      </c>
      <c r="F1937" s="35">
        <v>1600</v>
      </c>
      <c r="G1937" s="35"/>
      <c r="H1937" s="35">
        <v>3748740.28</v>
      </c>
      <c r="AMI1937" s="2"/>
    </row>
    <row r="1938" spans="1:1023" x14ac:dyDescent="0.15">
      <c r="A1938" s="1">
        <f t="shared" si="30"/>
        <v>44136</v>
      </c>
      <c r="B1938" s="34">
        <v>44140</v>
      </c>
      <c r="C1938" s="9" t="s">
        <v>139</v>
      </c>
      <c r="D1938" s="42" t="s">
        <v>2374</v>
      </c>
      <c r="E1938" s="35" t="s">
        <v>2375</v>
      </c>
      <c r="F1938" s="35">
        <v>8000</v>
      </c>
      <c r="G1938" s="35"/>
      <c r="H1938" s="35">
        <v>3740740.28</v>
      </c>
      <c r="AMI1938" s="2"/>
    </row>
    <row r="1939" spans="1:1023" x14ac:dyDescent="0.15">
      <c r="A1939" s="1">
        <f t="shared" si="30"/>
        <v>44136</v>
      </c>
      <c r="B1939" s="34">
        <v>44142</v>
      </c>
      <c r="C1939" s="9" t="s">
        <v>139</v>
      </c>
      <c r="D1939" s="42" t="s">
        <v>2376</v>
      </c>
      <c r="E1939" s="35" t="s">
        <v>175</v>
      </c>
      <c r="F1939" s="35"/>
      <c r="G1939" s="35">
        <v>12</v>
      </c>
      <c r="H1939" s="35">
        <v>3740752.28</v>
      </c>
      <c r="AMI1939" s="2"/>
    </row>
    <row r="1940" spans="1:1023" x14ac:dyDescent="0.15">
      <c r="A1940" s="1">
        <f t="shared" si="30"/>
        <v>44136</v>
      </c>
      <c r="B1940" s="34">
        <v>44142</v>
      </c>
      <c r="C1940" s="9" t="s">
        <v>139</v>
      </c>
      <c r="D1940" s="42" t="s">
        <v>2377</v>
      </c>
      <c r="E1940" s="35" t="s">
        <v>2378</v>
      </c>
      <c r="F1940" s="35">
        <v>200</v>
      </c>
      <c r="G1940" s="35"/>
      <c r="H1940" s="35">
        <v>3740552.28</v>
      </c>
      <c r="AMI1940" s="2"/>
    </row>
    <row r="1941" spans="1:1023" x14ac:dyDescent="0.15">
      <c r="A1941" s="1">
        <f t="shared" si="30"/>
        <v>44136</v>
      </c>
      <c r="B1941" s="34">
        <v>44145</v>
      </c>
      <c r="C1941" s="9" t="s">
        <v>139</v>
      </c>
      <c r="D1941" s="42" t="s">
        <v>2106</v>
      </c>
      <c r="E1941" s="35" t="s">
        <v>2379</v>
      </c>
      <c r="F1941" s="35">
        <v>7500</v>
      </c>
      <c r="G1941" s="35"/>
      <c r="H1941" s="35">
        <v>3733052.28</v>
      </c>
      <c r="AMI1941" s="2"/>
    </row>
    <row r="1942" spans="1:1023" x14ac:dyDescent="0.15">
      <c r="A1942" s="1">
        <f t="shared" si="30"/>
        <v>44136</v>
      </c>
      <c r="B1942" s="34">
        <v>44147</v>
      </c>
      <c r="C1942" s="9" t="s">
        <v>139</v>
      </c>
      <c r="D1942" s="42" t="s">
        <v>2380</v>
      </c>
      <c r="E1942" s="35" t="s">
        <v>2381</v>
      </c>
      <c r="F1942" s="35">
        <v>3598</v>
      </c>
      <c r="G1942" s="35"/>
      <c r="H1942" s="35">
        <v>3729454.28</v>
      </c>
      <c r="AMI1942" s="2"/>
    </row>
    <row r="1943" spans="1:1023" x14ac:dyDescent="0.15">
      <c r="A1943" s="1">
        <f t="shared" si="30"/>
        <v>44136</v>
      </c>
      <c r="B1943" s="34">
        <v>44148</v>
      </c>
      <c r="C1943" s="9" t="s">
        <v>139</v>
      </c>
      <c r="D1943" s="42" t="s">
        <v>2382</v>
      </c>
      <c r="E1943" s="35" t="s">
        <v>2383</v>
      </c>
      <c r="F1943" s="35">
        <v>2500</v>
      </c>
      <c r="G1943" s="35"/>
      <c r="H1943" s="35">
        <v>3726954.28</v>
      </c>
      <c r="AMI1943" s="2"/>
    </row>
    <row r="1944" spans="1:1023" x14ac:dyDescent="0.15">
      <c r="A1944" s="1">
        <f t="shared" si="30"/>
        <v>44136</v>
      </c>
      <c r="B1944" s="34">
        <v>44148</v>
      </c>
      <c r="C1944" s="9" t="s">
        <v>139</v>
      </c>
      <c r="D1944" s="42" t="s">
        <v>2089</v>
      </c>
      <c r="E1944" s="35" t="s">
        <v>2384</v>
      </c>
      <c r="F1944" s="35">
        <v>800</v>
      </c>
      <c r="G1944" s="35"/>
      <c r="H1944" s="35">
        <v>3726154.28</v>
      </c>
      <c r="AMI1944" s="2"/>
    </row>
    <row r="1945" spans="1:1023" x14ac:dyDescent="0.15">
      <c r="A1945" s="1">
        <f t="shared" si="30"/>
        <v>44136</v>
      </c>
      <c r="B1945" s="34">
        <v>44148</v>
      </c>
      <c r="C1945" s="9" t="s">
        <v>139</v>
      </c>
      <c r="D1945" s="42" t="s">
        <v>2385</v>
      </c>
      <c r="E1945" s="35" t="s">
        <v>2386</v>
      </c>
      <c r="F1945" s="35">
        <v>250</v>
      </c>
      <c r="G1945" s="35"/>
      <c r="H1945" s="35">
        <v>3725904.28</v>
      </c>
      <c r="AMI1945" s="2"/>
    </row>
    <row r="1946" spans="1:1023" x14ac:dyDescent="0.15">
      <c r="A1946" s="1">
        <f t="shared" si="30"/>
        <v>44136</v>
      </c>
      <c r="B1946" s="34">
        <v>44151</v>
      </c>
      <c r="C1946" s="9" t="s">
        <v>139</v>
      </c>
      <c r="D1946" s="42" t="s">
        <v>2218</v>
      </c>
      <c r="E1946" s="35" t="s">
        <v>2387</v>
      </c>
      <c r="F1946" s="35">
        <v>900</v>
      </c>
      <c r="G1946" s="35"/>
      <c r="H1946" s="35">
        <v>3725004.28</v>
      </c>
      <c r="AMI1946" s="2"/>
    </row>
    <row r="1947" spans="1:1023" x14ac:dyDescent="0.15">
      <c r="A1947" s="1">
        <f t="shared" si="30"/>
        <v>44136</v>
      </c>
      <c r="B1947" s="34">
        <v>44151</v>
      </c>
      <c r="C1947" s="9" t="s">
        <v>139</v>
      </c>
      <c r="D1947" s="42" t="s">
        <v>2388</v>
      </c>
      <c r="E1947" s="35" t="s">
        <v>2389</v>
      </c>
      <c r="F1947" s="35">
        <v>1200</v>
      </c>
      <c r="G1947" s="35"/>
      <c r="H1947" s="35">
        <v>3723804.28</v>
      </c>
      <c r="AMI1947" s="2"/>
    </row>
    <row r="1948" spans="1:1023" x14ac:dyDescent="0.15">
      <c r="A1948" s="1">
        <f t="shared" si="30"/>
        <v>44136</v>
      </c>
      <c r="B1948" s="34">
        <v>44151</v>
      </c>
      <c r="C1948" s="9" t="s">
        <v>139</v>
      </c>
      <c r="D1948" s="42" t="s">
        <v>2388</v>
      </c>
      <c r="E1948" s="35" t="s">
        <v>2389</v>
      </c>
      <c r="F1948" s="35">
        <v>-1200</v>
      </c>
      <c r="G1948" s="35"/>
      <c r="H1948" s="35">
        <v>3725004.28</v>
      </c>
      <c r="AMI1948" s="2"/>
    </row>
    <row r="1949" spans="1:1023" x14ac:dyDescent="0.15">
      <c r="A1949" s="1">
        <f t="shared" si="30"/>
        <v>44136</v>
      </c>
      <c r="B1949" s="34">
        <v>44152</v>
      </c>
      <c r="C1949" s="9" t="s">
        <v>139</v>
      </c>
      <c r="D1949" s="42" t="s">
        <v>2390</v>
      </c>
      <c r="E1949" s="35" t="s">
        <v>2391</v>
      </c>
      <c r="F1949" s="35">
        <v>50</v>
      </c>
      <c r="G1949" s="35"/>
      <c r="H1949" s="35">
        <v>3724954.28</v>
      </c>
      <c r="AMI1949" s="2"/>
    </row>
    <row r="1950" spans="1:1023" x14ac:dyDescent="0.15">
      <c r="A1950" s="1">
        <f t="shared" si="30"/>
        <v>44136</v>
      </c>
      <c r="B1950" s="34">
        <v>44152</v>
      </c>
      <c r="C1950" s="9" t="s">
        <v>139</v>
      </c>
      <c r="D1950" s="42" t="s">
        <v>2082</v>
      </c>
      <c r="E1950" s="35" t="s">
        <v>175</v>
      </c>
      <c r="F1950" s="35"/>
      <c r="G1950" s="35">
        <v>6</v>
      </c>
      <c r="H1950" s="35">
        <v>3724960.28</v>
      </c>
      <c r="AMI1950" s="2"/>
    </row>
    <row r="1951" spans="1:1023" x14ac:dyDescent="0.15">
      <c r="A1951" s="1">
        <f t="shared" si="30"/>
        <v>44136</v>
      </c>
      <c r="B1951" s="34">
        <v>44153</v>
      </c>
      <c r="C1951" s="9" t="s">
        <v>139</v>
      </c>
      <c r="D1951" s="42" t="s">
        <v>2392</v>
      </c>
      <c r="E1951" s="35" t="s">
        <v>2393</v>
      </c>
      <c r="F1951" s="35">
        <v>5.9</v>
      </c>
      <c r="G1951" s="35"/>
      <c r="H1951" s="35">
        <v>3724954.38</v>
      </c>
      <c r="AMI1951" s="2"/>
    </row>
    <row r="1952" spans="1:1023" x14ac:dyDescent="0.15">
      <c r="A1952" s="1">
        <f t="shared" si="30"/>
        <v>44136</v>
      </c>
      <c r="B1952" s="34">
        <v>44154</v>
      </c>
      <c r="C1952" s="9" t="s">
        <v>139</v>
      </c>
      <c r="D1952" s="42" t="s">
        <v>2394</v>
      </c>
      <c r="E1952" s="35" t="s">
        <v>175</v>
      </c>
      <c r="F1952" s="35"/>
      <c r="G1952" s="35">
        <v>6.75</v>
      </c>
      <c r="H1952" s="35">
        <v>3724961.13</v>
      </c>
      <c r="AMI1952" s="2"/>
    </row>
    <row r="1953" spans="1:1023" x14ac:dyDescent="0.15">
      <c r="A1953" s="1">
        <f t="shared" si="30"/>
        <v>44136</v>
      </c>
      <c r="B1953" s="34">
        <v>44161</v>
      </c>
      <c r="C1953" s="9" t="s">
        <v>139</v>
      </c>
      <c r="D1953" s="42" t="s">
        <v>2395</v>
      </c>
      <c r="E1953" s="35" t="s">
        <v>2396</v>
      </c>
      <c r="F1953" s="35">
        <v>450</v>
      </c>
      <c r="G1953" s="35"/>
      <c r="H1953" s="35">
        <v>3724511.13</v>
      </c>
      <c r="AMI1953" s="2"/>
    </row>
    <row r="1954" spans="1:1023" x14ac:dyDescent="0.15">
      <c r="A1954" s="1">
        <f t="shared" si="30"/>
        <v>44136</v>
      </c>
      <c r="B1954" s="34">
        <v>44162</v>
      </c>
      <c r="C1954" s="9" t="s">
        <v>139</v>
      </c>
      <c r="D1954" s="42" t="s">
        <v>2397</v>
      </c>
      <c r="E1954" s="35" t="s">
        <v>2398</v>
      </c>
      <c r="F1954" s="35"/>
      <c r="G1954" s="35">
        <v>101222</v>
      </c>
      <c r="H1954" s="35">
        <v>3825733.13</v>
      </c>
      <c r="AMI1954" s="2"/>
    </row>
    <row r="1955" spans="1:1023" x14ac:dyDescent="0.15">
      <c r="A1955" s="1">
        <f t="shared" si="30"/>
        <v>44136</v>
      </c>
      <c r="B1955" s="34">
        <v>44164</v>
      </c>
      <c r="C1955" s="9" t="s">
        <v>139</v>
      </c>
      <c r="D1955" s="42" t="s">
        <v>2114</v>
      </c>
      <c r="E1955" s="35" t="s">
        <v>2399</v>
      </c>
      <c r="F1955" s="35">
        <v>1800</v>
      </c>
      <c r="G1955" s="35"/>
      <c r="H1955" s="35">
        <v>3823933.13</v>
      </c>
      <c r="AMI1955" s="2"/>
    </row>
    <row r="1956" spans="1:1023" x14ac:dyDescent="0.15">
      <c r="A1956" s="1">
        <f t="shared" si="30"/>
        <v>44166</v>
      </c>
      <c r="B1956" s="34">
        <v>44166</v>
      </c>
      <c r="C1956" s="9" t="s">
        <v>139</v>
      </c>
      <c r="D1956" s="42" t="s">
        <v>2149</v>
      </c>
      <c r="E1956" s="35" t="s">
        <v>2400</v>
      </c>
      <c r="F1956" s="35">
        <v>9000</v>
      </c>
      <c r="G1956" s="35"/>
      <c r="H1956" s="35">
        <v>3814933.13</v>
      </c>
      <c r="AMI1956" s="2"/>
    </row>
    <row r="1957" spans="1:1023" x14ac:dyDescent="0.15">
      <c r="A1957" s="1">
        <f t="shared" si="30"/>
        <v>44166</v>
      </c>
      <c r="B1957" s="34">
        <v>44166</v>
      </c>
      <c r="C1957" s="9" t="s">
        <v>139</v>
      </c>
      <c r="D1957" s="42" t="s">
        <v>2109</v>
      </c>
      <c r="E1957" s="35" t="s">
        <v>2401</v>
      </c>
      <c r="F1957" s="35">
        <v>5700</v>
      </c>
      <c r="G1957" s="35"/>
      <c r="H1957" s="35">
        <v>3809233.13</v>
      </c>
      <c r="AMI1957" s="2"/>
    </row>
    <row r="1958" spans="1:1023" x14ac:dyDescent="0.15">
      <c r="A1958" s="1">
        <f t="shared" si="30"/>
        <v>44166</v>
      </c>
      <c r="B1958" s="34">
        <v>44167</v>
      </c>
      <c r="C1958" s="9" t="s">
        <v>139</v>
      </c>
      <c r="D1958" s="42" t="s">
        <v>2243</v>
      </c>
      <c r="E1958" s="35" t="s">
        <v>2402</v>
      </c>
      <c r="F1958" s="35">
        <v>10000</v>
      </c>
      <c r="G1958" s="35"/>
      <c r="H1958" s="35">
        <v>3799233.13</v>
      </c>
      <c r="AMI1958" s="2"/>
    </row>
    <row r="1959" spans="1:1023" x14ac:dyDescent="0.15">
      <c r="A1959" s="1">
        <f t="shared" si="30"/>
        <v>44166</v>
      </c>
      <c r="B1959" s="34">
        <v>44170</v>
      </c>
      <c r="C1959" s="9" t="s">
        <v>139</v>
      </c>
      <c r="D1959" s="42" t="s">
        <v>2403</v>
      </c>
      <c r="E1959" s="35" t="s">
        <v>2404</v>
      </c>
      <c r="F1959" s="35"/>
      <c r="G1959" s="35">
        <v>3660</v>
      </c>
      <c r="H1959" s="35">
        <v>3802893.13</v>
      </c>
      <c r="AMI1959" s="2"/>
    </row>
    <row r="1960" spans="1:1023" x14ac:dyDescent="0.15">
      <c r="A1960" s="1">
        <f t="shared" si="30"/>
        <v>44166</v>
      </c>
      <c r="B1960" s="34">
        <v>44174</v>
      </c>
      <c r="C1960" s="9" t="s">
        <v>139</v>
      </c>
      <c r="D1960" s="42" t="s">
        <v>2106</v>
      </c>
      <c r="E1960" s="35" t="s">
        <v>2405</v>
      </c>
      <c r="F1960" s="35">
        <v>7500</v>
      </c>
      <c r="G1960" s="35"/>
      <c r="H1960" s="35">
        <v>3795393.13</v>
      </c>
      <c r="AMI1960" s="2"/>
    </row>
    <row r="1961" spans="1:1023" x14ac:dyDescent="0.15">
      <c r="A1961" s="1">
        <f t="shared" si="30"/>
        <v>44166</v>
      </c>
      <c r="B1961" s="34">
        <v>44174</v>
      </c>
      <c r="C1961" s="9" t="s">
        <v>139</v>
      </c>
      <c r="D1961" s="42" t="s">
        <v>2406</v>
      </c>
      <c r="E1961" s="35" t="s">
        <v>2407</v>
      </c>
      <c r="F1961" s="35">
        <v>6978.74</v>
      </c>
      <c r="G1961" s="35"/>
      <c r="H1961" s="35">
        <v>3788414.39</v>
      </c>
      <c r="AMI1961" s="2"/>
    </row>
    <row r="1962" spans="1:1023" x14ac:dyDescent="0.15">
      <c r="A1962" s="1">
        <f t="shared" si="30"/>
        <v>44166</v>
      </c>
      <c r="B1962" s="34">
        <v>44174</v>
      </c>
      <c r="C1962" s="9" t="s">
        <v>139</v>
      </c>
      <c r="D1962" s="42" t="s">
        <v>2406</v>
      </c>
      <c r="E1962" s="35" t="s">
        <v>2408</v>
      </c>
      <c r="F1962" s="35">
        <v>4664.42</v>
      </c>
      <c r="G1962" s="35"/>
      <c r="H1962" s="35">
        <v>3783749.97</v>
      </c>
      <c r="AMI1962" s="2"/>
    </row>
    <row r="1963" spans="1:1023" x14ac:dyDescent="0.15">
      <c r="A1963" s="1">
        <f t="shared" si="30"/>
        <v>44166</v>
      </c>
      <c r="B1963" s="34">
        <v>44177</v>
      </c>
      <c r="C1963" s="9" t="s">
        <v>139</v>
      </c>
      <c r="D1963" s="42" t="s">
        <v>2409</v>
      </c>
      <c r="E1963" s="35" t="s">
        <v>2410</v>
      </c>
      <c r="F1963" s="35">
        <v>300</v>
      </c>
      <c r="G1963" s="35"/>
      <c r="H1963" s="35">
        <v>3783449.97</v>
      </c>
      <c r="AMI1963" s="2"/>
    </row>
    <row r="1964" spans="1:1023" x14ac:dyDescent="0.15">
      <c r="A1964" s="1">
        <f t="shared" si="30"/>
        <v>44166</v>
      </c>
      <c r="B1964" s="34">
        <v>44177</v>
      </c>
      <c r="C1964" s="9" t="s">
        <v>139</v>
      </c>
      <c r="D1964" s="42" t="s">
        <v>2411</v>
      </c>
      <c r="E1964" s="35" t="s">
        <v>2412</v>
      </c>
      <c r="F1964" s="35">
        <v>895</v>
      </c>
      <c r="G1964" s="35"/>
      <c r="H1964" s="35">
        <v>3782554.97</v>
      </c>
      <c r="AMI1964" s="2"/>
    </row>
    <row r="1965" spans="1:1023" x14ac:dyDescent="0.15">
      <c r="A1965" s="1">
        <f t="shared" si="30"/>
        <v>44166</v>
      </c>
      <c r="B1965" s="34">
        <v>44177</v>
      </c>
      <c r="C1965" s="9" t="s">
        <v>139</v>
      </c>
      <c r="D1965" s="42" t="s">
        <v>2413</v>
      </c>
      <c r="E1965" s="35" t="s">
        <v>2414</v>
      </c>
      <c r="F1965" s="35">
        <v>640.04</v>
      </c>
      <c r="G1965" s="35"/>
      <c r="H1965" s="35">
        <v>3781914.93</v>
      </c>
      <c r="AMI1965" s="2"/>
    </row>
    <row r="1966" spans="1:1023" x14ac:dyDescent="0.15">
      <c r="A1966" s="1">
        <f t="shared" si="30"/>
        <v>44166</v>
      </c>
      <c r="B1966" s="34">
        <v>44177</v>
      </c>
      <c r="C1966" s="9" t="s">
        <v>139</v>
      </c>
      <c r="D1966" s="42" t="s">
        <v>2114</v>
      </c>
      <c r="E1966" s="35" t="s">
        <v>2415</v>
      </c>
      <c r="F1966" s="35">
        <v>900</v>
      </c>
      <c r="G1966" s="35"/>
      <c r="H1966" s="35">
        <v>3781014.93</v>
      </c>
      <c r="AMI1966" s="2"/>
    </row>
    <row r="1967" spans="1:1023" x14ac:dyDescent="0.15">
      <c r="A1967" s="1">
        <f t="shared" si="30"/>
        <v>44166</v>
      </c>
      <c r="B1967" s="34">
        <v>44177</v>
      </c>
      <c r="C1967" s="9" t="s">
        <v>139</v>
      </c>
      <c r="D1967" s="42" t="s">
        <v>2388</v>
      </c>
      <c r="E1967" s="35" t="s">
        <v>2416</v>
      </c>
      <c r="F1967" s="35">
        <v>6000</v>
      </c>
      <c r="G1967" s="35"/>
      <c r="H1967" s="35">
        <v>3775014.93</v>
      </c>
      <c r="AMI1967" s="2"/>
    </row>
    <row r="1968" spans="1:1023" x14ac:dyDescent="0.15">
      <c r="A1968" s="1">
        <f t="shared" si="30"/>
        <v>44166</v>
      </c>
      <c r="B1968" s="34">
        <v>44177</v>
      </c>
      <c r="C1968" s="9" t="s">
        <v>139</v>
      </c>
      <c r="D1968" s="42" t="s">
        <v>2388</v>
      </c>
      <c r="E1968" s="35" t="s">
        <v>2416</v>
      </c>
      <c r="F1968" s="35">
        <v>-6000</v>
      </c>
      <c r="G1968" s="35"/>
      <c r="H1968" s="35">
        <v>3781014.93</v>
      </c>
      <c r="AMI1968" s="2"/>
    </row>
    <row r="1969" spans="1:1023" x14ac:dyDescent="0.15">
      <c r="A1969" s="1">
        <f t="shared" si="30"/>
        <v>44166</v>
      </c>
      <c r="B1969" s="34">
        <v>44177</v>
      </c>
      <c r="C1969" s="9" t="s">
        <v>139</v>
      </c>
      <c r="D1969" s="42" t="s">
        <v>2417</v>
      </c>
      <c r="E1969" s="35" t="s">
        <v>2418</v>
      </c>
      <c r="F1969" s="35">
        <v>6500</v>
      </c>
      <c r="G1969" s="35"/>
      <c r="H1969" s="35">
        <v>3774514.93</v>
      </c>
      <c r="AMI1969" s="2"/>
    </row>
    <row r="1970" spans="1:1023" x14ac:dyDescent="0.15">
      <c r="A1970" s="1">
        <f t="shared" si="30"/>
        <v>44166</v>
      </c>
      <c r="B1970" s="34">
        <v>44179</v>
      </c>
      <c r="C1970" s="9" t="s">
        <v>139</v>
      </c>
      <c r="D1970" s="42" t="s">
        <v>2419</v>
      </c>
      <c r="E1970" s="35" t="s">
        <v>175</v>
      </c>
      <c r="F1970" s="35"/>
      <c r="G1970" s="35">
        <v>6.75</v>
      </c>
      <c r="H1970" s="35">
        <v>3774521.68</v>
      </c>
      <c r="AMI1970" s="2"/>
    </row>
    <row r="1971" spans="1:1023" x14ac:dyDescent="0.15">
      <c r="A1971" s="1">
        <f t="shared" si="30"/>
        <v>44166</v>
      </c>
      <c r="B1971" s="34">
        <v>44182</v>
      </c>
      <c r="C1971" s="9" t="s">
        <v>139</v>
      </c>
      <c r="D1971" s="42" t="s">
        <v>2420</v>
      </c>
      <c r="E1971" s="35" t="s">
        <v>2421</v>
      </c>
      <c r="F1971" s="35">
        <v>900</v>
      </c>
      <c r="G1971" s="35"/>
      <c r="H1971" s="35">
        <v>3773621.68</v>
      </c>
      <c r="AMI1971" s="2"/>
    </row>
    <row r="1972" spans="1:1023" x14ac:dyDescent="0.15">
      <c r="A1972" s="1">
        <f t="shared" si="30"/>
        <v>44166</v>
      </c>
      <c r="B1972" s="34">
        <v>44182</v>
      </c>
      <c r="C1972" s="9" t="s">
        <v>139</v>
      </c>
      <c r="D1972" s="42" t="s">
        <v>2422</v>
      </c>
      <c r="E1972" s="35" t="s">
        <v>2423</v>
      </c>
      <c r="F1972" s="35">
        <v>387</v>
      </c>
      <c r="G1972" s="35"/>
      <c r="H1972" s="35">
        <v>3773234.68</v>
      </c>
      <c r="AMI1972" s="2"/>
    </row>
    <row r="1973" spans="1:1023" x14ac:dyDescent="0.15">
      <c r="A1973" s="1">
        <f t="shared" si="30"/>
        <v>44166</v>
      </c>
      <c r="B1973" s="34">
        <v>44184</v>
      </c>
      <c r="C1973" s="9" t="s">
        <v>139</v>
      </c>
      <c r="D1973" s="42" t="s">
        <v>2424</v>
      </c>
      <c r="E1973" s="35" t="s">
        <v>175</v>
      </c>
      <c r="F1973" s="35"/>
      <c r="G1973" s="35">
        <v>6.75</v>
      </c>
      <c r="H1973" s="35">
        <v>3773241.43</v>
      </c>
      <c r="AMI1973" s="2"/>
    </row>
    <row r="1974" spans="1:1023" x14ac:dyDescent="0.15">
      <c r="A1974" s="1">
        <f t="shared" si="30"/>
        <v>44166</v>
      </c>
      <c r="B1974" s="34">
        <v>44192</v>
      </c>
      <c r="C1974" s="9" t="s">
        <v>139</v>
      </c>
      <c r="D1974" s="42" t="s">
        <v>2109</v>
      </c>
      <c r="E1974" s="35" t="s">
        <v>2425</v>
      </c>
      <c r="F1974" s="35">
        <v>5170</v>
      </c>
      <c r="G1974" s="35"/>
      <c r="H1974" s="35">
        <v>3768071.43</v>
      </c>
      <c r="AMI1974" s="2"/>
    </row>
    <row r="1975" spans="1:1023" x14ac:dyDescent="0.15">
      <c r="A1975" s="1">
        <f t="shared" si="30"/>
        <v>44166</v>
      </c>
      <c r="B1975" s="34">
        <v>44193</v>
      </c>
      <c r="C1975" s="9" t="s">
        <v>139</v>
      </c>
      <c r="D1975" s="42" t="s">
        <v>2111</v>
      </c>
      <c r="E1975" s="35" t="s">
        <v>2426</v>
      </c>
      <c r="F1975" s="35">
        <v>6999</v>
      </c>
      <c r="G1975" s="35"/>
      <c r="H1975" s="35">
        <v>3761072.43</v>
      </c>
      <c r="AMI1975" s="2"/>
    </row>
    <row r="1976" spans="1:1023" x14ac:dyDescent="0.15">
      <c r="A1976" s="1">
        <f t="shared" si="30"/>
        <v>44166</v>
      </c>
      <c r="B1976" s="34">
        <v>44194</v>
      </c>
      <c r="C1976" s="9" t="s">
        <v>139</v>
      </c>
      <c r="D1976" s="42" t="s">
        <v>2089</v>
      </c>
      <c r="E1976" s="35" t="s">
        <v>2427</v>
      </c>
      <c r="F1976" s="35">
        <v>1200</v>
      </c>
      <c r="G1976" s="35"/>
      <c r="H1976" s="35">
        <v>3759872.43</v>
      </c>
      <c r="AMI1976" s="2"/>
    </row>
    <row r="1977" spans="1:1023" x14ac:dyDescent="0.15">
      <c r="A1977" s="1">
        <f t="shared" si="30"/>
        <v>44166</v>
      </c>
      <c r="B1977" s="34">
        <v>44196</v>
      </c>
      <c r="C1977" s="9" t="s">
        <v>139</v>
      </c>
      <c r="D1977" s="42" t="s">
        <v>2428</v>
      </c>
      <c r="E1977" s="35" t="s">
        <v>2429</v>
      </c>
      <c r="F1977" s="35"/>
      <c r="G1977" s="35">
        <v>101222</v>
      </c>
      <c r="H1977" s="35">
        <v>3861094.43</v>
      </c>
      <c r="AMI1977" s="2"/>
    </row>
    <row r="1978" spans="1:1023" x14ac:dyDescent="0.15">
      <c r="A1978" s="1">
        <f t="shared" si="30"/>
        <v>44166</v>
      </c>
      <c r="B1978" s="34">
        <v>44196</v>
      </c>
      <c r="C1978" s="9" t="s">
        <v>139</v>
      </c>
      <c r="D1978" s="42" t="s">
        <v>2430</v>
      </c>
      <c r="E1978" s="35" t="s">
        <v>175</v>
      </c>
      <c r="F1978" s="35"/>
      <c r="G1978" s="35">
        <v>9</v>
      </c>
      <c r="H1978" s="35">
        <v>3861103.43</v>
      </c>
      <c r="AMI1978" s="2"/>
    </row>
    <row r="1979" spans="1:1023" x14ac:dyDescent="0.15">
      <c r="A1979" s="1">
        <f t="shared" si="30"/>
        <v>44166</v>
      </c>
      <c r="B1979" s="34">
        <v>44196</v>
      </c>
      <c r="C1979" s="9" t="s">
        <v>139</v>
      </c>
      <c r="D1979" s="42" t="s">
        <v>2102</v>
      </c>
      <c r="E1979" s="35" t="s">
        <v>2431</v>
      </c>
      <c r="F1979" s="35">
        <v>580.64</v>
      </c>
      <c r="G1979" s="35"/>
      <c r="H1979" s="35">
        <v>3860522.79</v>
      </c>
      <c r="AMI1979" s="2"/>
    </row>
    <row r="1980" spans="1:1023" x14ac:dyDescent="0.15">
      <c r="A1980" s="1">
        <f t="shared" si="30"/>
        <v>44197</v>
      </c>
      <c r="B1980" s="34">
        <v>44197</v>
      </c>
      <c r="C1980" s="9" t="s">
        <v>139</v>
      </c>
      <c r="D1980" s="42" t="s">
        <v>566</v>
      </c>
      <c r="E1980" s="35" t="s">
        <v>175</v>
      </c>
      <c r="F1980" s="35"/>
      <c r="G1980" s="35">
        <v>28153</v>
      </c>
      <c r="H1980" s="35">
        <v>3888675.79</v>
      </c>
      <c r="AMI1980" s="2"/>
    </row>
    <row r="1981" spans="1:1023" x14ac:dyDescent="0.15">
      <c r="A1981" s="1">
        <f t="shared" si="30"/>
        <v>44197</v>
      </c>
      <c r="B1981" s="34">
        <v>44199</v>
      </c>
      <c r="C1981" s="9" t="s">
        <v>139</v>
      </c>
      <c r="D1981" s="42" t="s">
        <v>2161</v>
      </c>
      <c r="E1981" s="35" t="s">
        <v>2432</v>
      </c>
      <c r="F1981" s="35">
        <v>1635</v>
      </c>
      <c r="G1981" s="35"/>
      <c r="H1981" s="35">
        <v>3887040.79</v>
      </c>
      <c r="AMI1981" s="2"/>
    </row>
    <row r="1982" spans="1:1023" x14ac:dyDescent="0.15">
      <c r="A1982" s="1">
        <f t="shared" si="30"/>
        <v>44197</v>
      </c>
      <c r="B1982" s="34">
        <v>44200</v>
      </c>
      <c r="C1982" s="9" t="s">
        <v>139</v>
      </c>
      <c r="D1982" s="42" t="s">
        <v>2243</v>
      </c>
      <c r="E1982" s="35" t="s">
        <v>2433</v>
      </c>
      <c r="F1982" s="35">
        <v>10000</v>
      </c>
      <c r="G1982" s="35"/>
      <c r="H1982" s="35">
        <v>3877040.79</v>
      </c>
      <c r="AMI1982" s="2"/>
    </row>
    <row r="1983" spans="1:1023" x14ac:dyDescent="0.15">
      <c r="A1983" s="1">
        <f t="shared" si="30"/>
        <v>44197</v>
      </c>
      <c r="B1983" s="34">
        <v>44201</v>
      </c>
      <c r="C1983" s="9" t="s">
        <v>139</v>
      </c>
      <c r="D1983" s="42" t="s">
        <v>2434</v>
      </c>
      <c r="E1983" s="35" t="s">
        <v>2435</v>
      </c>
      <c r="F1983" s="35">
        <v>4500</v>
      </c>
      <c r="G1983" s="35"/>
      <c r="H1983" s="35">
        <v>3872540.79</v>
      </c>
      <c r="AMI1983" s="2"/>
    </row>
    <row r="1984" spans="1:1023" x14ac:dyDescent="0.15">
      <c r="A1984" s="1">
        <f t="shared" si="30"/>
        <v>44197</v>
      </c>
      <c r="B1984" s="34">
        <v>44204</v>
      </c>
      <c r="C1984" s="9" t="s">
        <v>139</v>
      </c>
      <c r="D1984" s="42" t="s">
        <v>2436</v>
      </c>
      <c r="E1984" s="35" t="s">
        <v>2437</v>
      </c>
      <c r="F1984" s="35">
        <v>998</v>
      </c>
      <c r="G1984" s="35"/>
      <c r="H1984" s="35">
        <v>3871542.79</v>
      </c>
      <c r="AMI1984" s="2"/>
    </row>
    <row r="1985" spans="1:1023" x14ac:dyDescent="0.15">
      <c r="A1985" s="1">
        <f t="shared" si="30"/>
        <v>44197</v>
      </c>
      <c r="B1985" s="34">
        <v>44205</v>
      </c>
      <c r="C1985" s="9" t="s">
        <v>139</v>
      </c>
      <c r="D1985" s="42" t="s">
        <v>2106</v>
      </c>
      <c r="E1985" s="35" t="s">
        <v>2438</v>
      </c>
      <c r="F1985" s="35">
        <v>7500</v>
      </c>
      <c r="G1985" s="35"/>
      <c r="H1985" s="35">
        <v>3864042.79</v>
      </c>
      <c r="AMI1985" s="2"/>
    </row>
    <row r="1986" spans="1:1023" x14ac:dyDescent="0.15">
      <c r="A1986" s="1">
        <f t="shared" ref="A1986:A2049" si="31">DATE(YEAR(B1986),MONTH(B1986),1)</f>
        <v>44197</v>
      </c>
      <c r="B1986" s="34">
        <v>44208</v>
      </c>
      <c r="C1986" s="9" t="s">
        <v>139</v>
      </c>
      <c r="D1986" s="42" t="s">
        <v>2111</v>
      </c>
      <c r="E1986" s="35" t="s">
        <v>2439</v>
      </c>
      <c r="F1986" s="35">
        <v>1435</v>
      </c>
      <c r="G1986" s="35"/>
      <c r="H1986" s="35">
        <v>3862607.79</v>
      </c>
      <c r="AMI1986" s="2"/>
    </row>
    <row r="1987" spans="1:1023" x14ac:dyDescent="0.15">
      <c r="A1987" s="1">
        <f t="shared" si="31"/>
        <v>44197</v>
      </c>
      <c r="B1987" s="34">
        <v>44208</v>
      </c>
      <c r="C1987" s="9" t="s">
        <v>139</v>
      </c>
      <c r="D1987" s="42" t="s">
        <v>2440</v>
      </c>
      <c r="E1987" s="35" t="s">
        <v>2441</v>
      </c>
      <c r="F1987" s="35">
        <v>5.9</v>
      </c>
      <c r="G1987" s="35"/>
      <c r="H1987" s="35">
        <v>3862601.89</v>
      </c>
      <c r="AMI1987" s="2"/>
    </row>
    <row r="1988" spans="1:1023" x14ac:dyDescent="0.15">
      <c r="A1988" s="1">
        <f t="shared" si="31"/>
        <v>44197</v>
      </c>
      <c r="B1988" s="34">
        <v>44208</v>
      </c>
      <c r="C1988" s="9" t="s">
        <v>139</v>
      </c>
      <c r="D1988" s="42" t="s">
        <v>2442</v>
      </c>
      <c r="E1988" s="35" t="s">
        <v>2443</v>
      </c>
      <c r="F1988" s="35">
        <v>5500</v>
      </c>
      <c r="G1988" s="35"/>
      <c r="H1988" s="35">
        <v>3857101.89</v>
      </c>
      <c r="AMI1988" s="2"/>
    </row>
    <row r="1989" spans="1:1023" x14ac:dyDescent="0.15">
      <c r="A1989" s="1">
        <f t="shared" si="31"/>
        <v>44197</v>
      </c>
      <c r="B1989" s="34">
        <v>44208</v>
      </c>
      <c r="C1989" s="9" t="s">
        <v>139</v>
      </c>
      <c r="D1989" s="42" t="s">
        <v>1075</v>
      </c>
      <c r="E1989" s="35" t="s">
        <v>175</v>
      </c>
      <c r="F1989" s="35"/>
      <c r="G1989" s="35">
        <v>16</v>
      </c>
      <c r="H1989" s="35">
        <v>3857117.89</v>
      </c>
      <c r="AMI1989" s="2"/>
    </row>
    <row r="1990" spans="1:1023" x14ac:dyDescent="0.15">
      <c r="A1990" s="1">
        <f t="shared" si="31"/>
        <v>44197</v>
      </c>
      <c r="B1990" s="34">
        <v>44208</v>
      </c>
      <c r="C1990" s="9" t="s">
        <v>139</v>
      </c>
      <c r="D1990" s="42" t="s">
        <v>1075</v>
      </c>
      <c r="E1990" s="35" t="s">
        <v>175</v>
      </c>
      <c r="F1990" s="35"/>
      <c r="G1990" s="35">
        <v>250</v>
      </c>
      <c r="H1990" s="35">
        <v>3857367.89</v>
      </c>
      <c r="AMI1990" s="2"/>
    </row>
    <row r="1991" spans="1:1023" x14ac:dyDescent="0.15">
      <c r="A1991" s="1">
        <f t="shared" si="31"/>
        <v>44197</v>
      </c>
      <c r="B1991" s="34">
        <v>44211</v>
      </c>
      <c r="C1991" s="9" t="s">
        <v>139</v>
      </c>
      <c r="D1991" s="42" t="s">
        <v>2444</v>
      </c>
      <c r="E1991" s="35" t="s">
        <v>2445</v>
      </c>
      <c r="F1991" s="35">
        <v>187.4</v>
      </c>
      <c r="G1991" s="35"/>
      <c r="H1991" s="35">
        <v>3857180.49</v>
      </c>
      <c r="AMI1991" s="2"/>
    </row>
    <row r="1992" spans="1:1023" x14ac:dyDescent="0.15">
      <c r="A1992" s="1">
        <f t="shared" si="31"/>
        <v>44197</v>
      </c>
      <c r="B1992" s="34">
        <v>44211</v>
      </c>
      <c r="C1992" s="9" t="s">
        <v>139</v>
      </c>
      <c r="D1992" s="42" t="s">
        <v>2446</v>
      </c>
      <c r="E1992" s="35" t="s">
        <v>2447</v>
      </c>
      <c r="F1992" s="35">
        <v>435</v>
      </c>
      <c r="G1992" s="35"/>
      <c r="H1992" s="35">
        <v>3856745.49</v>
      </c>
      <c r="AMI1992" s="2"/>
    </row>
    <row r="1993" spans="1:1023" x14ac:dyDescent="0.15">
      <c r="A1993" s="1">
        <f t="shared" si="31"/>
        <v>44197</v>
      </c>
      <c r="B1993" s="34">
        <v>44214</v>
      </c>
      <c r="C1993" s="9" t="s">
        <v>139</v>
      </c>
      <c r="D1993" s="42" t="s">
        <v>2448</v>
      </c>
      <c r="E1993" s="35" t="s">
        <v>2449</v>
      </c>
      <c r="F1993" s="35">
        <v>1800</v>
      </c>
      <c r="G1993" s="35"/>
      <c r="H1993" s="35">
        <v>3854945.49</v>
      </c>
      <c r="AMI1993" s="2"/>
    </row>
    <row r="1994" spans="1:1023" x14ac:dyDescent="0.15">
      <c r="A1994" s="1">
        <f t="shared" si="31"/>
        <v>44197</v>
      </c>
      <c r="B1994" s="34">
        <v>44216</v>
      </c>
      <c r="C1994" s="9" t="s">
        <v>139</v>
      </c>
      <c r="D1994" s="42" t="s">
        <v>2450</v>
      </c>
      <c r="E1994" s="35" t="s">
        <v>2451</v>
      </c>
      <c r="F1994" s="35"/>
      <c r="G1994" s="35">
        <v>17434.27</v>
      </c>
      <c r="H1994" s="35">
        <v>3872379.76</v>
      </c>
      <c r="AMI1994" s="2"/>
    </row>
    <row r="1995" spans="1:1023" x14ac:dyDescent="0.15">
      <c r="A1995" s="1">
        <f t="shared" si="31"/>
        <v>44197</v>
      </c>
      <c r="B1995" s="34">
        <v>44216</v>
      </c>
      <c r="C1995" s="9" t="s">
        <v>139</v>
      </c>
      <c r="D1995" s="42" t="s">
        <v>2452</v>
      </c>
      <c r="E1995" s="35" t="s">
        <v>175</v>
      </c>
      <c r="F1995" s="35"/>
      <c r="G1995" s="35">
        <v>13.5</v>
      </c>
      <c r="H1995" s="35">
        <v>3872393.26</v>
      </c>
      <c r="AMI1995" s="2"/>
    </row>
    <row r="1996" spans="1:1023" x14ac:dyDescent="0.15">
      <c r="A1996" s="1">
        <f t="shared" si="31"/>
        <v>44197</v>
      </c>
      <c r="B1996" s="34">
        <v>44217</v>
      </c>
      <c r="C1996" s="9" t="s">
        <v>139</v>
      </c>
      <c r="D1996" s="42" t="s">
        <v>2453</v>
      </c>
      <c r="E1996" s="35" t="s">
        <v>2454</v>
      </c>
      <c r="F1996" s="35">
        <v>10427</v>
      </c>
      <c r="G1996" s="35"/>
      <c r="H1996" s="35">
        <v>3861966.26</v>
      </c>
      <c r="AMI1996" s="2"/>
    </row>
    <row r="1997" spans="1:1023" x14ac:dyDescent="0.15">
      <c r="A1997" s="1">
        <f t="shared" si="31"/>
        <v>44197</v>
      </c>
      <c r="B1997" s="34">
        <v>44220</v>
      </c>
      <c r="C1997" s="9" t="s">
        <v>139</v>
      </c>
      <c r="D1997" s="42" t="s">
        <v>2455</v>
      </c>
      <c r="E1997" s="35" t="s">
        <v>2456</v>
      </c>
      <c r="F1997" s="35">
        <v>244</v>
      </c>
      <c r="G1997" s="35"/>
      <c r="H1997" s="35">
        <v>3861722.26</v>
      </c>
      <c r="AMI1997" s="2"/>
    </row>
    <row r="1998" spans="1:1023" x14ac:dyDescent="0.15">
      <c r="A1998" s="1">
        <f t="shared" si="31"/>
        <v>44197</v>
      </c>
      <c r="B1998" s="34">
        <v>44220</v>
      </c>
      <c r="C1998" s="9" t="s">
        <v>139</v>
      </c>
      <c r="D1998" s="42" t="s">
        <v>2457</v>
      </c>
      <c r="E1998" s="35" t="s">
        <v>2458</v>
      </c>
      <c r="F1998" s="35">
        <v>5550</v>
      </c>
      <c r="G1998" s="35"/>
      <c r="H1998" s="35">
        <v>3856172.26</v>
      </c>
      <c r="AMI1998" s="2"/>
    </row>
    <row r="1999" spans="1:1023" x14ac:dyDescent="0.15">
      <c r="A1999" s="1">
        <f t="shared" si="31"/>
        <v>44197</v>
      </c>
      <c r="B1999" s="34">
        <v>44226</v>
      </c>
      <c r="C1999" s="9" t="s">
        <v>139</v>
      </c>
      <c r="D1999" s="42" t="s">
        <v>2459</v>
      </c>
      <c r="E1999" s="35" t="s">
        <v>2460</v>
      </c>
      <c r="F1999" s="35"/>
      <c r="G1999" s="35">
        <v>101622</v>
      </c>
      <c r="H1999" s="35">
        <v>3957794.26</v>
      </c>
      <c r="AMI1999" s="2"/>
    </row>
    <row r="2000" spans="1:1023" x14ac:dyDescent="0.15">
      <c r="A2000" s="1">
        <f t="shared" si="31"/>
        <v>44228</v>
      </c>
      <c r="B2000" s="34">
        <v>44229</v>
      </c>
      <c r="C2000" s="9" t="s">
        <v>139</v>
      </c>
      <c r="D2000" s="42" t="s">
        <v>2461</v>
      </c>
      <c r="E2000" s="35" t="s">
        <v>2462</v>
      </c>
      <c r="F2000" s="35">
        <v>500</v>
      </c>
      <c r="G2000" s="35"/>
      <c r="H2000" s="35">
        <v>3957294.26</v>
      </c>
      <c r="AMI2000" s="2"/>
    </row>
    <row r="2001" spans="1:1023" x14ac:dyDescent="0.15">
      <c r="A2001" s="1">
        <f t="shared" si="31"/>
        <v>44228</v>
      </c>
      <c r="B2001" s="34">
        <v>44229</v>
      </c>
      <c r="C2001" s="9" t="s">
        <v>139</v>
      </c>
      <c r="D2001" s="42" t="s">
        <v>2243</v>
      </c>
      <c r="E2001" s="35" t="s">
        <v>2463</v>
      </c>
      <c r="F2001" s="35">
        <v>10000</v>
      </c>
      <c r="G2001" s="35"/>
      <c r="H2001" s="35">
        <v>3947294.26</v>
      </c>
      <c r="AMI2001" s="2"/>
    </row>
    <row r="2002" spans="1:1023" x14ac:dyDescent="0.15">
      <c r="A2002" s="1">
        <f t="shared" si="31"/>
        <v>44228</v>
      </c>
      <c r="B2002" s="34">
        <v>44231</v>
      </c>
      <c r="C2002" s="9" t="s">
        <v>139</v>
      </c>
      <c r="D2002" s="42" t="s">
        <v>2464</v>
      </c>
      <c r="E2002" s="35" t="s">
        <v>2465</v>
      </c>
      <c r="F2002" s="35">
        <v>728</v>
      </c>
      <c r="G2002" s="35"/>
      <c r="H2002" s="35">
        <v>3946566.26</v>
      </c>
      <c r="AMI2002" s="2"/>
    </row>
    <row r="2003" spans="1:1023" x14ac:dyDescent="0.15">
      <c r="A2003" s="1">
        <f t="shared" si="31"/>
        <v>44228</v>
      </c>
      <c r="B2003" s="34">
        <v>44233</v>
      </c>
      <c r="C2003" s="9" t="s">
        <v>139</v>
      </c>
      <c r="D2003" s="42" t="s">
        <v>2442</v>
      </c>
      <c r="E2003" s="35" t="s">
        <v>2466</v>
      </c>
      <c r="F2003" s="35">
        <v>8400</v>
      </c>
      <c r="G2003" s="35"/>
      <c r="H2003" s="35">
        <v>3938166.26</v>
      </c>
      <c r="AMI2003" s="2"/>
    </row>
    <row r="2004" spans="1:1023" x14ac:dyDescent="0.15">
      <c r="A2004" s="1">
        <f t="shared" si="31"/>
        <v>44228</v>
      </c>
      <c r="B2004" s="34">
        <v>44235</v>
      </c>
      <c r="C2004" s="9" t="s">
        <v>139</v>
      </c>
      <c r="D2004" s="42" t="s">
        <v>2106</v>
      </c>
      <c r="E2004" s="35" t="s">
        <v>2467</v>
      </c>
      <c r="F2004" s="35">
        <v>7500</v>
      </c>
      <c r="G2004" s="35"/>
      <c r="H2004" s="35">
        <v>3930666.26</v>
      </c>
      <c r="AMI2004" s="2"/>
    </row>
    <row r="2005" spans="1:1023" x14ac:dyDescent="0.15">
      <c r="A2005" s="1">
        <f t="shared" si="31"/>
        <v>44228</v>
      </c>
      <c r="B2005" s="34">
        <v>44238</v>
      </c>
      <c r="C2005" s="9" t="s">
        <v>139</v>
      </c>
      <c r="D2005" s="42" t="s">
        <v>2448</v>
      </c>
      <c r="E2005" s="35" t="s">
        <v>2468</v>
      </c>
      <c r="F2005" s="35">
        <v>1200</v>
      </c>
      <c r="G2005" s="35"/>
      <c r="H2005" s="35">
        <v>3929466.26</v>
      </c>
      <c r="AMI2005" s="2"/>
    </row>
    <row r="2006" spans="1:1023" x14ac:dyDescent="0.15">
      <c r="A2006" s="1">
        <f t="shared" si="31"/>
        <v>44228</v>
      </c>
      <c r="B2006" s="34">
        <v>44242</v>
      </c>
      <c r="C2006" s="9" t="s">
        <v>139</v>
      </c>
      <c r="D2006" s="42" t="s">
        <v>2469</v>
      </c>
      <c r="E2006" s="35" t="s">
        <v>175</v>
      </c>
      <c r="F2006" s="35"/>
      <c r="G2006" s="35">
        <v>9</v>
      </c>
      <c r="H2006" s="35">
        <v>3929475.26</v>
      </c>
      <c r="AMI2006" s="2"/>
    </row>
    <row r="2007" spans="1:1023" x14ac:dyDescent="0.15">
      <c r="A2007" s="1">
        <f t="shared" si="31"/>
        <v>44228</v>
      </c>
      <c r="B2007" s="34">
        <v>44244</v>
      </c>
      <c r="C2007" s="9" t="s">
        <v>139</v>
      </c>
      <c r="D2007" s="42" t="s">
        <v>2470</v>
      </c>
      <c r="E2007" s="35" t="s">
        <v>2471</v>
      </c>
      <c r="F2007" s="35">
        <v>436</v>
      </c>
      <c r="G2007" s="35"/>
      <c r="H2007" s="35">
        <v>3929039.26</v>
      </c>
      <c r="AMI2007" s="2"/>
    </row>
    <row r="2008" spans="1:1023" x14ac:dyDescent="0.15">
      <c r="A2008" s="1">
        <f t="shared" si="31"/>
        <v>44228</v>
      </c>
      <c r="B2008" s="34">
        <v>44244</v>
      </c>
      <c r="C2008" s="9" t="s">
        <v>139</v>
      </c>
      <c r="D2008" s="42" t="s">
        <v>2472</v>
      </c>
      <c r="E2008" s="35" t="s">
        <v>2473</v>
      </c>
      <c r="F2008" s="35">
        <v>213.8</v>
      </c>
      <c r="G2008" s="35"/>
      <c r="H2008" s="35">
        <v>3928825.46</v>
      </c>
      <c r="AMI2008" s="2"/>
    </row>
    <row r="2009" spans="1:1023" x14ac:dyDescent="0.15">
      <c r="A2009" s="1">
        <f t="shared" si="31"/>
        <v>44228</v>
      </c>
      <c r="B2009" s="34">
        <v>44244</v>
      </c>
      <c r="C2009" s="9" t="s">
        <v>139</v>
      </c>
      <c r="D2009" s="42" t="s">
        <v>2464</v>
      </c>
      <c r="E2009" s="35" t="s">
        <v>2474</v>
      </c>
      <c r="F2009" s="35">
        <v>194</v>
      </c>
      <c r="G2009" s="35"/>
      <c r="H2009" s="35">
        <v>3928631.46</v>
      </c>
      <c r="AMI2009" s="2"/>
    </row>
    <row r="2010" spans="1:1023" x14ac:dyDescent="0.15">
      <c r="A2010" s="1">
        <f t="shared" si="31"/>
        <v>44228</v>
      </c>
      <c r="B2010" s="34">
        <v>44252</v>
      </c>
      <c r="C2010" s="9" t="s">
        <v>139</v>
      </c>
      <c r="D2010" s="42" t="s">
        <v>2457</v>
      </c>
      <c r="E2010" s="35" t="s">
        <v>2475</v>
      </c>
      <c r="F2010" s="35">
        <v>4900</v>
      </c>
      <c r="G2010" s="35"/>
      <c r="H2010" s="35">
        <v>3923731.46</v>
      </c>
      <c r="AMI2010" s="2"/>
    </row>
    <row r="2011" spans="1:1023" x14ac:dyDescent="0.15">
      <c r="A2011" s="1">
        <f t="shared" si="31"/>
        <v>44228</v>
      </c>
      <c r="B2011" s="34">
        <v>44253</v>
      </c>
      <c r="C2011" s="9" t="s">
        <v>139</v>
      </c>
      <c r="D2011" s="42" t="s">
        <v>2476</v>
      </c>
      <c r="E2011" s="35" t="s">
        <v>2477</v>
      </c>
      <c r="F2011" s="35"/>
      <c r="G2011" s="35">
        <v>101222</v>
      </c>
      <c r="H2011" s="35">
        <v>4024953.46</v>
      </c>
      <c r="AMI2011" s="2"/>
    </row>
    <row r="2012" spans="1:1023" x14ac:dyDescent="0.15">
      <c r="A2012" s="1">
        <f t="shared" si="31"/>
        <v>44228</v>
      </c>
      <c r="B2012" s="34">
        <v>44254</v>
      </c>
      <c r="C2012" s="9" t="s">
        <v>139</v>
      </c>
      <c r="D2012" s="42" t="s">
        <v>2478</v>
      </c>
      <c r="E2012" s="35" t="s">
        <v>2479</v>
      </c>
      <c r="F2012" s="35">
        <v>1191</v>
      </c>
      <c r="G2012" s="35"/>
      <c r="H2012" s="35">
        <v>4023762.46</v>
      </c>
      <c r="AMI2012" s="2"/>
    </row>
    <row r="2013" spans="1:1023" x14ac:dyDescent="0.15">
      <c r="A2013" s="1">
        <f t="shared" si="31"/>
        <v>44228</v>
      </c>
      <c r="B2013" s="34">
        <v>44254</v>
      </c>
      <c r="C2013" s="9" t="s">
        <v>139</v>
      </c>
      <c r="D2013" s="42" t="s">
        <v>2455</v>
      </c>
      <c r="E2013" s="35" t="s">
        <v>2480</v>
      </c>
      <c r="F2013" s="35">
        <v>1955</v>
      </c>
      <c r="G2013" s="35"/>
      <c r="H2013" s="35">
        <v>4021807.46</v>
      </c>
      <c r="AMI2013" s="2"/>
    </row>
    <row r="2014" spans="1:1023" x14ac:dyDescent="0.15">
      <c r="A2014" s="1">
        <f t="shared" si="31"/>
        <v>44256</v>
      </c>
      <c r="B2014" s="34">
        <v>44257</v>
      </c>
      <c r="C2014" s="9" t="s">
        <v>139</v>
      </c>
      <c r="D2014" s="42" t="s">
        <v>2243</v>
      </c>
      <c r="E2014" s="35" t="s">
        <v>2481</v>
      </c>
      <c r="F2014" s="35">
        <v>10000</v>
      </c>
      <c r="G2014" s="35"/>
      <c r="H2014" s="35">
        <v>4011807.46</v>
      </c>
      <c r="AMI2014" s="2"/>
    </row>
    <row r="2015" spans="1:1023" x14ac:dyDescent="0.15">
      <c r="A2015" s="1">
        <f t="shared" si="31"/>
        <v>44256</v>
      </c>
      <c r="B2015" s="34">
        <v>44257</v>
      </c>
      <c r="C2015" s="9" t="s">
        <v>139</v>
      </c>
      <c r="D2015" s="42" t="s">
        <v>2482</v>
      </c>
      <c r="E2015" s="35" t="s">
        <v>2483</v>
      </c>
      <c r="F2015" s="35"/>
      <c r="G2015" s="35">
        <v>29438</v>
      </c>
      <c r="H2015" s="35">
        <v>4041245.46</v>
      </c>
      <c r="AMI2015" s="2"/>
    </row>
    <row r="2016" spans="1:1023" x14ac:dyDescent="0.15">
      <c r="A2016" s="1">
        <f t="shared" si="31"/>
        <v>44256</v>
      </c>
      <c r="B2016" s="34">
        <v>44259</v>
      </c>
      <c r="C2016" s="9" t="s">
        <v>139</v>
      </c>
      <c r="D2016" s="42" t="s">
        <v>2442</v>
      </c>
      <c r="E2016" s="35" t="s">
        <v>2484</v>
      </c>
      <c r="F2016" s="35">
        <v>7000</v>
      </c>
      <c r="G2016" s="35"/>
      <c r="H2016" s="35">
        <v>4034245.46</v>
      </c>
      <c r="AMI2016" s="2"/>
    </row>
    <row r="2017" spans="1:1023" x14ac:dyDescent="0.15">
      <c r="A2017" s="1">
        <f t="shared" si="31"/>
        <v>44256</v>
      </c>
      <c r="B2017" s="34">
        <v>44263</v>
      </c>
      <c r="C2017" s="9" t="s">
        <v>139</v>
      </c>
      <c r="D2017" s="42" t="s">
        <v>2485</v>
      </c>
      <c r="E2017" s="35" t="s">
        <v>2486</v>
      </c>
      <c r="F2017" s="35">
        <v>1591</v>
      </c>
      <c r="G2017" s="35"/>
      <c r="H2017" s="35">
        <v>4032654.46</v>
      </c>
      <c r="AMI2017" s="2"/>
    </row>
    <row r="2018" spans="1:1023" x14ac:dyDescent="0.15">
      <c r="A2018" s="1">
        <f t="shared" si="31"/>
        <v>44256</v>
      </c>
      <c r="B2018" s="34">
        <v>44263</v>
      </c>
      <c r="C2018" s="9" t="s">
        <v>139</v>
      </c>
      <c r="D2018" s="42" t="s">
        <v>2485</v>
      </c>
      <c r="E2018" s="35" t="s">
        <v>2487</v>
      </c>
      <c r="F2018" s="35">
        <v>1500</v>
      </c>
      <c r="G2018" s="35"/>
      <c r="H2018" s="35">
        <v>4031154.46</v>
      </c>
      <c r="AMI2018" s="2"/>
    </row>
    <row r="2019" spans="1:1023" x14ac:dyDescent="0.15">
      <c r="A2019" s="1">
        <f t="shared" si="31"/>
        <v>44256</v>
      </c>
      <c r="B2019" s="34">
        <v>44264</v>
      </c>
      <c r="C2019" s="9" t="s">
        <v>139</v>
      </c>
      <c r="D2019" s="42" t="s">
        <v>2106</v>
      </c>
      <c r="E2019" s="35" t="s">
        <v>2488</v>
      </c>
      <c r="F2019" s="35">
        <v>7500</v>
      </c>
      <c r="G2019" s="35"/>
      <c r="H2019" s="35">
        <v>4023654.46</v>
      </c>
      <c r="AMI2019" s="2"/>
    </row>
    <row r="2020" spans="1:1023" x14ac:dyDescent="0.15">
      <c r="A2020" s="1">
        <f t="shared" si="31"/>
        <v>44256</v>
      </c>
      <c r="B2020" s="34">
        <v>44271</v>
      </c>
      <c r="C2020" s="9" t="s">
        <v>139</v>
      </c>
      <c r="D2020" s="42" t="s">
        <v>2489</v>
      </c>
      <c r="E2020" s="35" t="s">
        <v>2490</v>
      </c>
      <c r="F2020" s="35">
        <v>435</v>
      </c>
      <c r="G2020" s="35"/>
      <c r="H2020" s="35">
        <v>4023219.46</v>
      </c>
      <c r="AMI2020" s="2"/>
    </row>
    <row r="2021" spans="1:1023" x14ac:dyDescent="0.15">
      <c r="A2021" s="1">
        <f t="shared" si="31"/>
        <v>44256</v>
      </c>
      <c r="B2021" s="34">
        <v>44271</v>
      </c>
      <c r="C2021" s="9" t="s">
        <v>139</v>
      </c>
      <c r="D2021" s="42" t="s">
        <v>2491</v>
      </c>
      <c r="E2021" s="35" t="s">
        <v>2492</v>
      </c>
      <c r="F2021" s="35">
        <v>224.8</v>
      </c>
      <c r="G2021" s="35"/>
      <c r="H2021" s="35">
        <v>4022994.66</v>
      </c>
      <c r="AMI2021" s="2"/>
    </row>
    <row r="2022" spans="1:1023" x14ac:dyDescent="0.15">
      <c r="A2022" s="1">
        <f t="shared" si="31"/>
        <v>44256</v>
      </c>
      <c r="B2022" s="34">
        <v>44271</v>
      </c>
      <c r="C2022" s="9" t="s">
        <v>139</v>
      </c>
      <c r="D2022" s="42" t="s">
        <v>2448</v>
      </c>
      <c r="E2022" s="35" t="s">
        <v>2493</v>
      </c>
      <c r="F2022" s="35">
        <v>1200</v>
      </c>
      <c r="G2022" s="35"/>
      <c r="H2022" s="35">
        <v>4021794.66</v>
      </c>
      <c r="AMI2022" s="2"/>
    </row>
    <row r="2023" spans="1:1023" x14ac:dyDescent="0.15">
      <c r="A2023" s="1">
        <f t="shared" si="31"/>
        <v>44256</v>
      </c>
      <c r="B2023" s="34">
        <v>44273</v>
      </c>
      <c r="C2023" s="9" t="s">
        <v>139</v>
      </c>
      <c r="D2023" s="42" t="s">
        <v>2494</v>
      </c>
      <c r="E2023" s="35" t="s">
        <v>175</v>
      </c>
      <c r="F2023" s="35"/>
      <c r="G2023" s="35">
        <v>9</v>
      </c>
      <c r="H2023" s="35">
        <v>4021803.66</v>
      </c>
      <c r="AMI2023" s="2"/>
    </row>
    <row r="2024" spans="1:1023" x14ac:dyDescent="0.15">
      <c r="A2024" s="1">
        <f t="shared" si="31"/>
        <v>44256</v>
      </c>
      <c r="B2024" s="34">
        <v>44275</v>
      </c>
      <c r="C2024" s="9" t="s">
        <v>139</v>
      </c>
      <c r="D2024" s="42" t="s">
        <v>2442</v>
      </c>
      <c r="E2024" s="35" t="s">
        <v>2495</v>
      </c>
      <c r="F2024" s="35">
        <v>900</v>
      </c>
      <c r="G2024" s="35"/>
      <c r="H2024" s="35">
        <v>4020903.66</v>
      </c>
      <c r="AMI2024" s="2"/>
    </row>
    <row r="2025" spans="1:1023" x14ac:dyDescent="0.15">
      <c r="A2025" s="1">
        <f t="shared" si="31"/>
        <v>44256</v>
      </c>
      <c r="B2025" s="34">
        <v>44278</v>
      </c>
      <c r="C2025" s="9" t="s">
        <v>139</v>
      </c>
      <c r="D2025" s="42" t="s">
        <v>2496</v>
      </c>
      <c r="E2025" s="35" t="s">
        <v>2497</v>
      </c>
      <c r="F2025" s="35">
        <v>5000</v>
      </c>
      <c r="G2025" s="35"/>
      <c r="H2025" s="35">
        <v>4015903.66</v>
      </c>
      <c r="AMI2025" s="2"/>
    </row>
    <row r="2026" spans="1:1023" x14ac:dyDescent="0.15">
      <c r="A2026" s="1">
        <f t="shared" si="31"/>
        <v>44256</v>
      </c>
      <c r="B2026" s="34">
        <v>44286</v>
      </c>
      <c r="C2026" s="9" t="s">
        <v>139</v>
      </c>
      <c r="D2026" s="42" t="s">
        <v>2498</v>
      </c>
      <c r="E2026" s="35" t="s">
        <v>2499</v>
      </c>
      <c r="F2026" s="35"/>
      <c r="G2026" s="35">
        <v>80642</v>
      </c>
      <c r="H2026" s="35">
        <v>4096545.66</v>
      </c>
      <c r="AMI2026" s="2"/>
    </row>
    <row r="2027" spans="1:1023" x14ac:dyDescent="0.15">
      <c r="A2027" s="1">
        <f t="shared" si="31"/>
        <v>44256</v>
      </c>
      <c r="B2027" s="34">
        <v>44286</v>
      </c>
      <c r="C2027" s="9" t="s">
        <v>139</v>
      </c>
      <c r="D2027" s="42" t="s">
        <v>2496</v>
      </c>
      <c r="E2027" s="35" t="s">
        <v>2500</v>
      </c>
      <c r="F2027" s="35">
        <v>5000</v>
      </c>
      <c r="G2027" s="35"/>
      <c r="H2027" s="35">
        <v>4091545.66</v>
      </c>
      <c r="AMI2027" s="2"/>
    </row>
    <row r="2028" spans="1:1023" x14ac:dyDescent="0.15">
      <c r="A2028" s="1">
        <f t="shared" si="31"/>
        <v>44287</v>
      </c>
      <c r="B2028" s="34">
        <v>44287</v>
      </c>
      <c r="C2028" s="9" t="s">
        <v>139</v>
      </c>
      <c r="D2028" s="42" t="s">
        <v>566</v>
      </c>
      <c r="E2028" s="35" t="s">
        <v>175</v>
      </c>
      <c r="F2028" s="35"/>
      <c r="G2028" s="35">
        <v>29195</v>
      </c>
      <c r="H2028" s="35">
        <v>4120740.66</v>
      </c>
      <c r="AMI2028" s="2"/>
    </row>
    <row r="2029" spans="1:1023" x14ac:dyDescent="0.15">
      <c r="A2029" s="1">
        <f t="shared" si="31"/>
        <v>44287</v>
      </c>
      <c r="B2029" s="34">
        <v>44288</v>
      </c>
      <c r="C2029" s="9" t="s">
        <v>139</v>
      </c>
      <c r="D2029" s="42" t="s">
        <v>2442</v>
      </c>
      <c r="E2029" s="35" t="s">
        <v>2501</v>
      </c>
      <c r="F2029" s="35">
        <v>8000</v>
      </c>
      <c r="G2029" s="35"/>
      <c r="H2029" s="35">
        <v>4112740.66</v>
      </c>
      <c r="AMI2029" s="2"/>
    </row>
    <row r="2030" spans="1:1023" x14ac:dyDescent="0.15">
      <c r="A2030" s="1">
        <f t="shared" si="31"/>
        <v>44287</v>
      </c>
      <c r="B2030" s="34">
        <v>44288</v>
      </c>
      <c r="C2030" s="9" t="s">
        <v>139</v>
      </c>
      <c r="D2030" s="42" t="s">
        <v>2502</v>
      </c>
      <c r="E2030" s="35" t="s">
        <v>2503</v>
      </c>
      <c r="F2030" s="35">
        <v>340</v>
      </c>
      <c r="G2030" s="35"/>
      <c r="H2030" s="35">
        <v>4112400.66</v>
      </c>
      <c r="AMI2030" s="2"/>
    </row>
    <row r="2031" spans="1:1023" x14ac:dyDescent="0.15">
      <c r="A2031" s="1">
        <f t="shared" si="31"/>
        <v>44287</v>
      </c>
      <c r="B2031" s="34">
        <v>44289</v>
      </c>
      <c r="C2031" s="9" t="s">
        <v>139</v>
      </c>
      <c r="D2031" s="42" t="s">
        <v>2504</v>
      </c>
      <c r="E2031" s="35" t="s">
        <v>2505</v>
      </c>
      <c r="F2031" s="35">
        <v>7600</v>
      </c>
      <c r="G2031" s="35"/>
      <c r="H2031" s="35">
        <v>4104800.66</v>
      </c>
      <c r="AMI2031" s="2"/>
    </row>
    <row r="2032" spans="1:1023" x14ac:dyDescent="0.15">
      <c r="A2032" s="1">
        <f t="shared" si="31"/>
        <v>44287</v>
      </c>
      <c r="B2032" s="34">
        <v>44291</v>
      </c>
      <c r="C2032" s="9" t="s">
        <v>139</v>
      </c>
      <c r="D2032" s="42" t="s">
        <v>2243</v>
      </c>
      <c r="E2032" s="35" t="s">
        <v>2506</v>
      </c>
      <c r="F2032" s="35">
        <v>10000</v>
      </c>
      <c r="G2032" s="35"/>
      <c r="H2032" s="35">
        <v>4094800.66</v>
      </c>
      <c r="AMI2032" s="2"/>
    </row>
    <row r="2033" spans="1:1023" x14ac:dyDescent="0.15">
      <c r="A2033" s="1">
        <f t="shared" si="31"/>
        <v>44287</v>
      </c>
      <c r="B2033" s="34">
        <v>44292</v>
      </c>
      <c r="C2033" s="9" t="s">
        <v>139</v>
      </c>
      <c r="D2033" s="42" t="s">
        <v>2448</v>
      </c>
      <c r="E2033" s="35" t="s">
        <v>2507</v>
      </c>
      <c r="F2033" s="35">
        <v>1200</v>
      </c>
      <c r="G2033" s="35"/>
      <c r="H2033" s="35">
        <v>4093600.66</v>
      </c>
      <c r="AMI2033" s="2"/>
    </row>
    <row r="2034" spans="1:1023" x14ac:dyDescent="0.15">
      <c r="A2034" s="1">
        <f t="shared" si="31"/>
        <v>44287</v>
      </c>
      <c r="B2034" s="34">
        <v>44292</v>
      </c>
      <c r="C2034" s="9" t="s">
        <v>139</v>
      </c>
      <c r="D2034" s="42" t="s">
        <v>2508</v>
      </c>
      <c r="E2034" s="35" t="s">
        <v>2509</v>
      </c>
      <c r="F2034" s="35"/>
      <c r="G2034" s="35">
        <v>91492.12</v>
      </c>
      <c r="H2034" s="35">
        <v>4185092.78</v>
      </c>
      <c r="AMI2034" s="2"/>
    </row>
    <row r="2035" spans="1:1023" x14ac:dyDescent="0.15">
      <c r="A2035" s="1">
        <f t="shared" si="31"/>
        <v>44287</v>
      </c>
      <c r="B2035" s="34">
        <v>44294</v>
      </c>
      <c r="C2035" s="9" t="s">
        <v>139</v>
      </c>
      <c r="D2035" s="42" t="s">
        <v>2106</v>
      </c>
      <c r="E2035" s="35" t="s">
        <v>2510</v>
      </c>
      <c r="F2035" s="35">
        <v>7500</v>
      </c>
      <c r="G2035" s="35"/>
      <c r="H2035" s="35">
        <v>4177592.78</v>
      </c>
      <c r="AMI2035" s="2"/>
    </row>
    <row r="2036" spans="1:1023" x14ac:dyDescent="0.15">
      <c r="A2036" s="1">
        <f t="shared" si="31"/>
        <v>44287</v>
      </c>
      <c r="B2036" s="34">
        <v>44294</v>
      </c>
      <c r="C2036" s="9" t="s">
        <v>139</v>
      </c>
      <c r="D2036" s="42" t="s">
        <v>2511</v>
      </c>
      <c r="E2036" s="35" t="s">
        <v>175</v>
      </c>
      <c r="F2036" s="35"/>
      <c r="G2036" s="35">
        <v>9</v>
      </c>
      <c r="H2036" s="35">
        <v>4177601.78</v>
      </c>
      <c r="AMI2036" s="2"/>
    </row>
    <row r="2037" spans="1:1023" x14ac:dyDescent="0.15">
      <c r="A2037" s="1">
        <f t="shared" si="31"/>
        <v>44287</v>
      </c>
      <c r="B2037" s="34">
        <v>44297</v>
      </c>
      <c r="C2037" s="9" t="s">
        <v>139</v>
      </c>
      <c r="D2037" s="42" t="s">
        <v>2457</v>
      </c>
      <c r="E2037" s="35" t="s">
        <v>2512</v>
      </c>
      <c r="F2037" s="35">
        <v>5835</v>
      </c>
      <c r="G2037" s="35"/>
      <c r="H2037" s="35">
        <v>4171766.78</v>
      </c>
      <c r="AMI2037" s="2"/>
    </row>
    <row r="2038" spans="1:1023" x14ac:dyDescent="0.15">
      <c r="A2038" s="1">
        <f t="shared" si="31"/>
        <v>44287</v>
      </c>
      <c r="B2038" s="34">
        <v>44299</v>
      </c>
      <c r="C2038" s="9" t="s">
        <v>139</v>
      </c>
      <c r="D2038" s="42" t="s">
        <v>2513</v>
      </c>
      <c r="E2038" s="35" t="s">
        <v>2514</v>
      </c>
      <c r="F2038" s="35">
        <v>5000</v>
      </c>
      <c r="G2038" s="35"/>
      <c r="H2038" s="35">
        <v>4166766.78</v>
      </c>
      <c r="AMI2038" s="2"/>
    </row>
    <row r="2039" spans="1:1023" x14ac:dyDescent="0.15">
      <c r="A2039" s="1">
        <f t="shared" si="31"/>
        <v>44287</v>
      </c>
      <c r="B2039" s="34">
        <v>44302</v>
      </c>
      <c r="C2039" s="9" t="s">
        <v>139</v>
      </c>
      <c r="D2039" s="42" t="s">
        <v>2515</v>
      </c>
      <c r="E2039" s="35" t="s">
        <v>2516</v>
      </c>
      <c r="F2039" s="35">
        <v>172</v>
      </c>
      <c r="G2039" s="35"/>
      <c r="H2039" s="35">
        <v>4166594.78</v>
      </c>
      <c r="AMI2039" s="2"/>
    </row>
    <row r="2040" spans="1:1023" x14ac:dyDescent="0.15">
      <c r="A2040" s="1">
        <f t="shared" si="31"/>
        <v>44287</v>
      </c>
      <c r="B2040" s="34">
        <v>44302</v>
      </c>
      <c r="C2040" s="9" t="s">
        <v>139</v>
      </c>
      <c r="D2040" s="42" t="s">
        <v>2517</v>
      </c>
      <c r="E2040" s="35" t="s">
        <v>2518</v>
      </c>
      <c r="F2040" s="35">
        <v>471</v>
      </c>
      <c r="G2040" s="35"/>
      <c r="H2040" s="35">
        <v>4166123.78</v>
      </c>
      <c r="AMI2040" s="2"/>
    </row>
    <row r="2041" spans="1:1023" x14ac:dyDescent="0.15">
      <c r="A2041" s="1">
        <f t="shared" si="31"/>
        <v>44287</v>
      </c>
      <c r="B2041" s="34">
        <v>44309</v>
      </c>
      <c r="C2041" s="9" t="s">
        <v>139</v>
      </c>
      <c r="D2041" s="42" t="s">
        <v>2519</v>
      </c>
      <c r="E2041" s="35" t="s">
        <v>2520</v>
      </c>
      <c r="F2041" s="35">
        <v>399</v>
      </c>
      <c r="G2041" s="35"/>
      <c r="H2041" s="35">
        <v>4165724.78</v>
      </c>
      <c r="AMI2041" s="2"/>
    </row>
    <row r="2042" spans="1:1023" x14ac:dyDescent="0.15">
      <c r="A2042" s="1">
        <f t="shared" si="31"/>
        <v>44287</v>
      </c>
      <c r="B2042" s="34">
        <v>44316</v>
      </c>
      <c r="C2042" s="9" t="s">
        <v>139</v>
      </c>
      <c r="D2042" s="42" t="s">
        <v>2521</v>
      </c>
      <c r="E2042" s="35" t="s">
        <v>2522</v>
      </c>
      <c r="F2042" s="35"/>
      <c r="G2042" s="35">
        <v>153279</v>
      </c>
      <c r="H2042" s="35">
        <v>4319003.78</v>
      </c>
      <c r="AMI2042" s="2"/>
    </row>
    <row r="2043" spans="1:1023" x14ac:dyDescent="0.15">
      <c r="A2043" s="1">
        <f t="shared" si="31"/>
        <v>44287</v>
      </c>
      <c r="B2043" s="34">
        <v>44316</v>
      </c>
      <c r="C2043" s="9" t="s">
        <v>139</v>
      </c>
      <c r="D2043" s="42" t="s">
        <v>2523</v>
      </c>
      <c r="E2043" s="35" t="s">
        <v>2524</v>
      </c>
      <c r="F2043" s="35">
        <v>5270</v>
      </c>
      <c r="G2043" s="35"/>
      <c r="H2043" s="35">
        <v>4313733.78</v>
      </c>
      <c r="AMI2043" s="2"/>
    </row>
    <row r="2044" spans="1:1023" x14ac:dyDescent="0.15">
      <c r="A2044" s="1">
        <f t="shared" si="31"/>
        <v>44317</v>
      </c>
      <c r="B2044" s="34">
        <v>44319</v>
      </c>
      <c r="C2044" s="9" t="s">
        <v>139</v>
      </c>
      <c r="D2044" s="42" t="s">
        <v>2525</v>
      </c>
      <c r="E2044" s="35" t="s">
        <v>2526</v>
      </c>
      <c r="F2044" s="35">
        <v>5000</v>
      </c>
      <c r="G2044" s="35"/>
      <c r="H2044" s="35">
        <v>4308733.78</v>
      </c>
      <c r="AMI2044" s="2"/>
    </row>
    <row r="2045" spans="1:1023" x14ac:dyDescent="0.15">
      <c r="A2045" s="1">
        <f t="shared" si="31"/>
        <v>44317</v>
      </c>
      <c r="B2045" s="34">
        <v>44319</v>
      </c>
      <c r="C2045" s="9" t="s">
        <v>139</v>
      </c>
      <c r="D2045" s="42" t="s">
        <v>2527</v>
      </c>
      <c r="E2045" s="35" t="s">
        <v>2528</v>
      </c>
      <c r="F2045" s="35">
        <v>5000</v>
      </c>
      <c r="G2045" s="35"/>
      <c r="H2045" s="35">
        <v>4303733.78</v>
      </c>
      <c r="AMI2045" s="2"/>
    </row>
    <row r="2046" spans="1:1023" x14ac:dyDescent="0.15">
      <c r="A2046" s="1">
        <f t="shared" si="31"/>
        <v>44317</v>
      </c>
      <c r="B2046" s="34">
        <v>44319</v>
      </c>
      <c r="C2046" s="9" t="s">
        <v>139</v>
      </c>
      <c r="D2046" s="42" t="s">
        <v>2525</v>
      </c>
      <c r="E2046" s="35" t="s">
        <v>2529</v>
      </c>
      <c r="F2046" s="35">
        <v>10000</v>
      </c>
      <c r="G2046" s="35"/>
      <c r="H2046" s="35">
        <v>4293733.78</v>
      </c>
      <c r="AMI2046" s="2"/>
    </row>
    <row r="2047" spans="1:1023" x14ac:dyDescent="0.15">
      <c r="A2047" s="1">
        <f t="shared" si="31"/>
        <v>44317</v>
      </c>
      <c r="B2047" s="34">
        <v>44320</v>
      </c>
      <c r="C2047" s="9" t="s">
        <v>139</v>
      </c>
      <c r="D2047" s="42" t="s">
        <v>2442</v>
      </c>
      <c r="E2047" s="35" t="s">
        <v>2530</v>
      </c>
      <c r="F2047" s="35">
        <v>8000</v>
      </c>
      <c r="G2047" s="35"/>
      <c r="H2047" s="35">
        <v>4285733.78</v>
      </c>
      <c r="AMI2047" s="2"/>
    </row>
    <row r="2048" spans="1:1023" x14ac:dyDescent="0.15">
      <c r="A2048" s="1">
        <f t="shared" si="31"/>
        <v>44317</v>
      </c>
      <c r="B2048" s="34">
        <v>44320</v>
      </c>
      <c r="C2048" s="9" t="s">
        <v>139</v>
      </c>
      <c r="D2048" s="42" t="s">
        <v>2531</v>
      </c>
      <c r="E2048" s="35" t="s">
        <v>2532</v>
      </c>
      <c r="F2048" s="35"/>
      <c r="G2048" s="35">
        <v>2872</v>
      </c>
      <c r="H2048" s="35">
        <v>4288605.78</v>
      </c>
      <c r="AMI2048" s="2"/>
    </row>
    <row r="2049" spans="1:1023" x14ac:dyDescent="0.15">
      <c r="A2049" s="1">
        <f t="shared" si="31"/>
        <v>44317</v>
      </c>
      <c r="B2049" s="34">
        <v>44323</v>
      </c>
      <c r="C2049" s="9" t="s">
        <v>139</v>
      </c>
      <c r="D2049" s="42" t="s">
        <v>2533</v>
      </c>
      <c r="E2049" s="35" t="s">
        <v>2534</v>
      </c>
      <c r="F2049" s="35">
        <v>7500</v>
      </c>
      <c r="G2049" s="35"/>
      <c r="H2049" s="35">
        <v>4281105.78</v>
      </c>
      <c r="AMI2049" s="2"/>
    </row>
    <row r="2050" spans="1:1023" x14ac:dyDescent="0.15">
      <c r="A2050" s="1">
        <f t="shared" ref="A2050:A2113" si="32">DATE(YEAR(B2050),MONTH(B2050),1)</f>
        <v>44317</v>
      </c>
      <c r="B2050" s="34">
        <v>44330</v>
      </c>
      <c r="C2050" s="9" t="s">
        <v>139</v>
      </c>
      <c r="D2050" s="42" t="s">
        <v>2535</v>
      </c>
      <c r="E2050" s="35" t="s">
        <v>2536</v>
      </c>
      <c r="F2050" s="35">
        <v>800</v>
      </c>
      <c r="G2050" s="35"/>
      <c r="H2050" s="35">
        <v>4280305.78</v>
      </c>
      <c r="AMI2050" s="2"/>
    </row>
    <row r="2051" spans="1:1023" x14ac:dyDescent="0.15">
      <c r="A2051" s="1">
        <f t="shared" si="32"/>
        <v>44317</v>
      </c>
      <c r="B2051" s="34">
        <v>44333</v>
      </c>
      <c r="C2051" s="9" t="s">
        <v>139</v>
      </c>
      <c r="D2051" s="42" t="s">
        <v>2537</v>
      </c>
      <c r="E2051" s="35" t="s">
        <v>175</v>
      </c>
      <c r="F2051" s="35"/>
      <c r="G2051" s="35">
        <v>6</v>
      </c>
      <c r="H2051" s="35">
        <v>4280311.78</v>
      </c>
      <c r="AMI2051" s="2"/>
    </row>
    <row r="2052" spans="1:1023" x14ac:dyDescent="0.15">
      <c r="A2052" s="1">
        <f t="shared" si="32"/>
        <v>44317</v>
      </c>
      <c r="B2052" s="34">
        <v>44341</v>
      </c>
      <c r="C2052" s="9" t="s">
        <v>139</v>
      </c>
      <c r="D2052" s="42" t="s">
        <v>2478</v>
      </c>
      <c r="E2052" s="35" t="s">
        <v>2538</v>
      </c>
      <c r="F2052" s="35">
        <v>1400</v>
      </c>
      <c r="G2052" s="35"/>
      <c r="H2052" s="35">
        <v>4278911.78</v>
      </c>
      <c r="AMI2052" s="2"/>
    </row>
    <row r="2053" spans="1:1023" x14ac:dyDescent="0.15">
      <c r="A2053" s="1">
        <f t="shared" si="32"/>
        <v>44317</v>
      </c>
      <c r="B2053" s="34">
        <v>44343</v>
      </c>
      <c r="C2053" s="9" t="s">
        <v>139</v>
      </c>
      <c r="D2053" s="42" t="s">
        <v>2539</v>
      </c>
      <c r="E2053" s="35" t="s">
        <v>2540</v>
      </c>
      <c r="F2053" s="35">
        <v>409</v>
      </c>
      <c r="G2053" s="35"/>
      <c r="H2053" s="35">
        <v>4278502.78</v>
      </c>
      <c r="AMI2053" s="2"/>
    </row>
    <row r="2054" spans="1:1023" x14ac:dyDescent="0.15">
      <c r="A2054" s="1">
        <f t="shared" si="32"/>
        <v>44317</v>
      </c>
      <c r="B2054" s="34">
        <v>44344</v>
      </c>
      <c r="C2054" s="9" t="s">
        <v>139</v>
      </c>
      <c r="D2054" s="42" t="s">
        <v>2541</v>
      </c>
      <c r="E2054" s="35" t="s">
        <v>175</v>
      </c>
      <c r="F2054" s="35"/>
      <c r="G2054" s="35">
        <v>10.5</v>
      </c>
      <c r="H2054" s="35">
        <v>4278513.28</v>
      </c>
      <c r="AMI2054" s="2"/>
    </row>
    <row r="2055" spans="1:1023" x14ac:dyDescent="0.15">
      <c r="A2055" s="1">
        <f t="shared" si="32"/>
        <v>44317</v>
      </c>
      <c r="B2055" s="34">
        <v>44347</v>
      </c>
      <c r="C2055" s="9" t="s">
        <v>139</v>
      </c>
      <c r="D2055" s="42" t="s">
        <v>2542</v>
      </c>
      <c r="E2055" s="35" t="s">
        <v>2543</v>
      </c>
      <c r="F2055" s="35"/>
      <c r="G2055" s="35">
        <v>179440</v>
      </c>
      <c r="H2055" s="35">
        <v>4457953.2800000003</v>
      </c>
      <c r="AMI2055" s="2"/>
    </row>
    <row r="2056" spans="1:1023" x14ac:dyDescent="0.15">
      <c r="A2056" s="1">
        <f t="shared" si="32"/>
        <v>44348</v>
      </c>
      <c r="B2056" s="34">
        <v>44348</v>
      </c>
      <c r="C2056" s="9" t="s">
        <v>139</v>
      </c>
      <c r="D2056" s="42" t="s">
        <v>2527</v>
      </c>
      <c r="E2056" s="35" t="s">
        <v>2544</v>
      </c>
      <c r="F2056" s="35">
        <v>5000</v>
      </c>
      <c r="G2056" s="35"/>
      <c r="H2056" s="35">
        <v>4452953.28</v>
      </c>
      <c r="AMI2056" s="2"/>
    </row>
    <row r="2057" spans="1:1023" x14ac:dyDescent="0.15">
      <c r="A2057" s="1">
        <f t="shared" si="32"/>
        <v>44348</v>
      </c>
      <c r="B2057" s="34">
        <v>44348</v>
      </c>
      <c r="C2057" s="9" t="s">
        <v>139</v>
      </c>
      <c r="D2057" s="42" t="s">
        <v>2525</v>
      </c>
      <c r="E2057" s="35" t="s">
        <v>2545</v>
      </c>
      <c r="F2057" s="35">
        <v>5000</v>
      </c>
      <c r="G2057" s="35"/>
      <c r="H2057" s="35">
        <v>4447953.28</v>
      </c>
      <c r="AMI2057" s="2"/>
    </row>
    <row r="2058" spans="1:1023" x14ac:dyDescent="0.15">
      <c r="A2058" s="1">
        <f t="shared" si="32"/>
        <v>44348</v>
      </c>
      <c r="B2058" s="34">
        <v>44348</v>
      </c>
      <c r="C2058" s="9" t="s">
        <v>139</v>
      </c>
      <c r="D2058" s="42" t="s">
        <v>2525</v>
      </c>
      <c r="E2058" s="35" t="s">
        <v>2546</v>
      </c>
      <c r="F2058" s="35">
        <v>10000</v>
      </c>
      <c r="G2058" s="35"/>
      <c r="H2058" s="35">
        <v>4437953.28</v>
      </c>
      <c r="AMI2058" s="2"/>
    </row>
    <row r="2059" spans="1:1023" x14ac:dyDescent="0.15">
      <c r="A2059" s="1">
        <f t="shared" si="32"/>
        <v>44348</v>
      </c>
      <c r="B2059" s="34">
        <v>44349</v>
      </c>
      <c r="C2059" s="9" t="s">
        <v>139</v>
      </c>
      <c r="D2059" s="42" t="s">
        <v>2442</v>
      </c>
      <c r="E2059" s="35" t="s">
        <v>2547</v>
      </c>
      <c r="F2059" s="35">
        <v>8000</v>
      </c>
      <c r="G2059" s="35"/>
      <c r="H2059" s="35">
        <v>4429953.28</v>
      </c>
      <c r="AMI2059" s="2"/>
    </row>
    <row r="2060" spans="1:1023" x14ac:dyDescent="0.15">
      <c r="A2060" s="1">
        <f t="shared" si="32"/>
        <v>44348</v>
      </c>
      <c r="B2060" s="34">
        <v>44350</v>
      </c>
      <c r="C2060" s="9" t="s">
        <v>139</v>
      </c>
      <c r="D2060" s="42" t="s">
        <v>2502</v>
      </c>
      <c r="E2060" s="35" t="s">
        <v>2548</v>
      </c>
      <c r="F2060" s="35">
        <v>550</v>
      </c>
      <c r="G2060" s="35"/>
      <c r="H2060" s="35">
        <v>4429403.28</v>
      </c>
      <c r="AMI2060" s="2"/>
    </row>
    <row r="2061" spans="1:1023" x14ac:dyDescent="0.15">
      <c r="A2061" s="1">
        <f t="shared" si="32"/>
        <v>44348</v>
      </c>
      <c r="B2061" s="34">
        <v>44351</v>
      </c>
      <c r="C2061" s="9" t="s">
        <v>139</v>
      </c>
      <c r="D2061" s="42" t="s">
        <v>2549</v>
      </c>
      <c r="E2061" s="35" t="s">
        <v>2550</v>
      </c>
      <c r="F2061" s="35">
        <v>7999</v>
      </c>
      <c r="G2061" s="35"/>
      <c r="H2061" s="35">
        <v>4421404.28</v>
      </c>
      <c r="AMI2061" s="2"/>
    </row>
    <row r="2062" spans="1:1023" x14ac:dyDescent="0.15">
      <c r="A2062" s="1">
        <f t="shared" si="32"/>
        <v>44348</v>
      </c>
      <c r="B2062" s="34">
        <v>44354</v>
      </c>
      <c r="C2062" s="9" t="s">
        <v>139</v>
      </c>
      <c r="D2062" s="42" t="s">
        <v>2551</v>
      </c>
      <c r="E2062" s="35" t="s">
        <v>2552</v>
      </c>
      <c r="F2062" s="35">
        <v>471</v>
      </c>
      <c r="G2062" s="35"/>
      <c r="H2062" s="35">
        <v>4420933.28</v>
      </c>
      <c r="AMI2062" s="2"/>
    </row>
    <row r="2063" spans="1:1023" x14ac:dyDescent="0.15">
      <c r="A2063" s="1">
        <f t="shared" si="32"/>
        <v>44348</v>
      </c>
      <c r="B2063" s="34">
        <v>44354</v>
      </c>
      <c r="C2063" s="9" t="s">
        <v>139</v>
      </c>
      <c r="D2063" s="42" t="s">
        <v>2553</v>
      </c>
      <c r="E2063" s="35" t="s">
        <v>2554</v>
      </c>
      <c r="F2063" s="35">
        <v>753.92</v>
      </c>
      <c r="G2063" s="35"/>
      <c r="H2063" s="35">
        <v>4420179.3600000003</v>
      </c>
      <c r="AMI2063" s="2"/>
    </row>
    <row r="2064" spans="1:1023" x14ac:dyDescent="0.15">
      <c r="A2064" s="1">
        <f t="shared" si="32"/>
        <v>44348</v>
      </c>
      <c r="B2064" s="34">
        <v>44354</v>
      </c>
      <c r="C2064" s="9" t="s">
        <v>139</v>
      </c>
      <c r="D2064" s="42" t="s">
        <v>2106</v>
      </c>
      <c r="E2064" s="35" t="s">
        <v>2555</v>
      </c>
      <c r="F2064" s="35">
        <v>7500</v>
      </c>
      <c r="G2064" s="35"/>
      <c r="H2064" s="35">
        <v>4412679.3600000003</v>
      </c>
      <c r="AMI2064" s="2"/>
    </row>
    <row r="2065" spans="1:1023" x14ac:dyDescent="0.15">
      <c r="A2065" s="1">
        <f t="shared" si="32"/>
        <v>44348</v>
      </c>
      <c r="B2065" s="34">
        <v>44355</v>
      </c>
      <c r="C2065" s="9" t="s">
        <v>139</v>
      </c>
      <c r="D2065" s="42" t="s">
        <v>2556</v>
      </c>
      <c r="E2065" s="35" t="s">
        <v>2557</v>
      </c>
      <c r="F2065" s="35">
        <v>4460</v>
      </c>
      <c r="G2065" s="35"/>
      <c r="H2065" s="35">
        <v>4408219.3600000003</v>
      </c>
      <c r="AMI2065" s="2"/>
    </row>
    <row r="2066" spans="1:1023" x14ac:dyDescent="0.15">
      <c r="A2066" s="1">
        <f t="shared" si="32"/>
        <v>44348</v>
      </c>
      <c r="B2066" s="34">
        <v>44355</v>
      </c>
      <c r="C2066" s="9" t="s">
        <v>139</v>
      </c>
      <c r="D2066" s="42" t="s">
        <v>2558</v>
      </c>
      <c r="E2066" s="35" t="s">
        <v>175</v>
      </c>
      <c r="F2066" s="35"/>
      <c r="G2066" s="35">
        <v>753.92</v>
      </c>
      <c r="H2066" s="35">
        <v>4408973.28</v>
      </c>
      <c r="AMI2066" s="2"/>
    </row>
    <row r="2067" spans="1:1023" x14ac:dyDescent="0.15">
      <c r="A2067" s="1">
        <f t="shared" si="32"/>
        <v>44348</v>
      </c>
      <c r="B2067" s="34">
        <v>44357</v>
      </c>
      <c r="C2067" s="9" t="s">
        <v>139</v>
      </c>
      <c r="D2067" s="42" t="s">
        <v>2455</v>
      </c>
      <c r="E2067" s="35" t="s">
        <v>2559</v>
      </c>
      <c r="F2067" s="35">
        <v>1443</v>
      </c>
      <c r="G2067" s="35"/>
      <c r="H2067" s="35">
        <v>4407530.28</v>
      </c>
      <c r="AMI2067" s="2"/>
    </row>
    <row r="2068" spans="1:1023" x14ac:dyDescent="0.15">
      <c r="A2068" s="1">
        <f t="shared" si="32"/>
        <v>44348</v>
      </c>
      <c r="B2068" s="34">
        <v>44359</v>
      </c>
      <c r="C2068" s="9" t="s">
        <v>139</v>
      </c>
      <c r="D2068" s="42" t="s">
        <v>2560</v>
      </c>
      <c r="E2068" s="35" t="s">
        <v>2561</v>
      </c>
      <c r="F2068" s="35">
        <v>549</v>
      </c>
      <c r="G2068" s="35"/>
      <c r="H2068" s="35">
        <v>4406981.28</v>
      </c>
      <c r="AMI2068" s="2"/>
    </row>
    <row r="2069" spans="1:1023" x14ac:dyDescent="0.15">
      <c r="A2069" s="1">
        <f t="shared" si="32"/>
        <v>44348</v>
      </c>
      <c r="B2069" s="34">
        <v>44361</v>
      </c>
      <c r="C2069" s="9" t="s">
        <v>139</v>
      </c>
      <c r="D2069" s="42" t="s">
        <v>2562</v>
      </c>
      <c r="E2069" s="35" t="s">
        <v>2563</v>
      </c>
      <c r="F2069" s="35">
        <v>10000</v>
      </c>
      <c r="G2069" s="35"/>
      <c r="H2069" s="35">
        <v>4396981.28</v>
      </c>
      <c r="AMI2069" s="2"/>
    </row>
    <row r="2070" spans="1:1023" x14ac:dyDescent="0.15">
      <c r="A2070" s="1">
        <f t="shared" si="32"/>
        <v>44348</v>
      </c>
      <c r="B2070" s="34">
        <v>44361</v>
      </c>
      <c r="C2070" s="9" t="s">
        <v>139</v>
      </c>
      <c r="D2070" s="42" t="s">
        <v>2564</v>
      </c>
      <c r="E2070" s="35" t="s">
        <v>2565</v>
      </c>
      <c r="F2070" s="35">
        <v>753.92</v>
      </c>
      <c r="G2070" s="35"/>
      <c r="H2070" s="35">
        <v>4396227.3600000003</v>
      </c>
      <c r="AMI2070" s="2"/>
    </row>
    <row r="2071" spans="1:1023" x14ac:dyDescent="0.15">
      <c r="A2071" s="1">
        <f t="shared" si="32"/>
        <v>44348</v>
      </c>
      <c r="B2071" s="34">
        <v>44362</v>
      </c>
      <c r="C2071" s="9" t="s">
        <v>139</v>
      </c>
      <c r="D2071" s="42" t="s">
        <v>2566</v>
      </c>
      <c r="E2071" s="35" t="s">
        <v>2567</v>
      </c>
      <c r="F2071" s="35"/>
      <c r="G2071" s="35">
        <v>13362</v>
      </c>
      <c r="H2071" s="35">
        <v>4409589.3600000003</v>
      </c>
      <c r="AMI2071" s="2"/>
    </row>
    <row r="2072" spans="1:1023" x14ac:dyDescent="0.15">
      <c r="A2072" s="1">
        <f t="shared" si="32"/>
        <v>44348</v>
      </c>
      <c r="B2072" s="34">
        <v>44362</v>
      </c>
      <c r="C2072" s="9" t="s">
        <v>139</v>
      </c>
      <c r="D2072" s="42" t="s">
        <v>2448</v>
      </c>
      <c r="E2072" s="35" t="s">
        <v>2568</v>
      </c>
      <c r="F2072" s="35">
        <v>800</v>
      </c>
      <c r="G2072" s="35"/>
      <c r="H2072" s="35">
        <v>4408789.3600000003</v>
      </c>
      <c r="AMI2072" s="2"/>
    </row>
    <row r="2073" spans="1:1023" x14ac:dyDescent="0.15">
      <c r="A2073" s="1">
        <f t="shared" si="32"/>
        <v>44348</v>
      </c>
      <c r="B2073" s="34">
        <v>44364</v>
      </c>
      <c r="C2073" s="9" t="s">
        <v>139</v>
      </c>
      <c r="D2073" s="42" t="s">
        <v>2569</v>
      </c>
      <c r="E2073" s="35" t="s">
        <v>2570</v>
      </c>
      <c r="F2073" s="35"/>
      <c r="G2073" s="35">
        <v>549</v>
      </c>
      <c r="H2073" s="35">
        <v>4409338.3600000003</v>
      </c>
      <c r="AMI2073" s="2"/>
    </row>
    <row r="2074" spans="1:1023" x14ac:dyDescent="0.15">
      <c r="A2074" s="1">
        <f t="shared" si="32"/>
        <v>44348</v>
      </c>
      <c r="B2074" s="34">
        <v>44364</v>
      </c>
      <c r="C2074" s="9" t="s">
        <v>139</v>
      </c>
      <c r="D2074" s="42" t="s">
        <v>2571</v>
      </c>
      <c r="E2074" s="35" t="s">
        <v>2572</v>
      </c>
      <c r="F2074" s="35">
        <v>549</v>
      </c>
      <c r="G2074" s="35"/>
      <c r="H2074" s="35">
        <v>4408789.3600000003</v>
      </c>
      <c r="AMI2074" s="2"/>
    </row>
    <row r="2075" spans="1:1023" x14ac:dyDescent="0.15">
      <c r="A2075" s="1">
        <f t="shared" si="32"/>
        <v>44348</v>
      </c>
      <c r="B2075" s="34">
        <v>44364</v>
      </c>
      <c r="C2075" s="9" t="s">
        <v>139</v>
      </c>
      <c r="D2075" s="42" t="s">
        <v>2573</v>
      </c>
      <c r="E2075" s="35" t="s">
        <v>175</v>
      </c>
      <c r="F2075" s="35"/>
      <c r="G2075" s="35">
        <v>6</v>
      </c>
      <c r="H2075" s="35">
        <v>4408795.3600000003</v>
      </c>
      <c r="AMI2075" s="2"/>
    </row>
    <row r="2076" spans="1:1023" x14ac:dyDescent="0.15">
      <c r="A2076" s="1">
        <f t="shared" si="32"/>
        <v>44348</v>
      </c>
      <c r="B2076" s="34">
        <v>44364</v>
      </c>
      <c r="C2076" s="9" t="s">
        <v>139</v>
      </c>
      <c r="D2076" s="42" t="s">
        <v>2574</v>
      </c>
      <c r="E2076" s="35" t="s">
        <v>175</v>
      </c>
      <c r="F2076" s="35"/>
      <c r="G2076" s="35">
        <v>753.92</v>
      </c>
      <c r="H2076" s="35">
        <v>4409549.28</v>
      </c>
      <c r="AMI2076" s="2"/>
    </row>
    <row r="2077" spans="1:1023" x14ac:dyDescent="0.15">
      <c r="A2077" s="1">
        <f t="shared" si="32"/>
        <v>44348</v>
      </c>
      <c r="B2077" s="34">
        <v>44366</v>
      </c>
      <c r="C2077" s="9" t="s">
        <v>139</v>
      </c>
      <c r="D2077" s="42" t="s">
        <v>2457</v>
      </c>
      <c r="E2077" s="35" t="s">
        <v>2575</v>
      </c>
      <c r="F2077" s="35">
        <v>178</v>
      </c>
      <c r="G2077" s="35"/>
      <c r="H2077" s="35">
        <v>4409371.28</v>
      </c>
      <c r="AMI2077" s="2"/>
    </row>
    <row r="2078" spans="1:1023" x14ac:dyDescent="0.15">
      <c r="A2078" s="1">
        <f t="shared" si="32"/>
        <v>44348</v>
      </c>
      <c r="B2078" s="34">
        <v>44368</v>
      </c>
      <c r="C2078" s="9" t="s">
        <v>139</v>
      </c>
      <c r="D2078" s="42" t="s">
        <v>2576</v>
      </c>
      <c r="E2078" s="35" t="s">
        <v>2577</v>
      </c>
      <c r="F2078" s="35">
        <v>753.92</v>
      </c>
      <c r="G2078" s="35"/>
      <c r="H2078" s="35">
        <v>4408617.3600000003</v>
      </c>
      <c r="AMI2078" s="2"/>
    </row>
    <row r="2079" spans="1:1023" x14ac:dyDescent="0.15">
      <c r="A2079" s="1">
        <f t="shared" si="32"/>
        <v>44348</v>
      </c>
      <c r="B2079" s="34">
        <v>44368</v>
      </c>
      <c r="C2079" s="9" t="s">
        <v>139</v>
      </c>
      <c r="D2079" s="42" t="s">
        <v>2578</v>
      </c>
      <c r="E2079" s="35" t="s">
        <v>2579</v>
      </c>
      <c r="F2079" s="35">
        <v>482</v>
      </c>
      <c r="G2079" s="35"/>
      <c r="H2079" s="35">
        <v>4408135.3600000003</v>
      </c>
      <c r="AMI2079" s="2"/>
    </row>
    <row r="2080" spans="1:1023" x14ac:dyDescent="0.15">
      <c r="A2080" s="1">
        <f t="shared" si="32"/>
        <v>44348</v>
      </c>
      <c r="B2080" s="34">
        <v>44368</v>
      </c>
      <c r="C2080" s="9" t="s">
        <v>139</v>
      </c>
      <c r="D2080" s="42" t="s">
        <v>2580</v>
      </c>
      <c r="E2080" s="35" t="s">
        <v>2581</v>
      </c>
      <c r="F2080" s="35">
        <v>25000</v>
      </c>
      <c r="G2080" s="35"/>
      <c r="H2080" s="35">
        <v>4383135.3600000003</v>
      </c>
      <c r="AMI2080" s="2"/>
    </row>
    <row r="2081" spans="1:1023" x14ac:dyDescent="0.15">
      <c r="A2081" s="1">
        <f t="shared" si="32"/>
        <v>44348</v>
      </c>
      <c r="B2081" s="34">
        <v>44368</v>
      </c>
      <c r="C2081" s="9" t="s">
        <v>139</v>
      </c>
      <c r="D2081" s="42" t="s">
        <v>2582</v>
      </c>
      <c r="E2081" s="35" t="s">
        <v>2583</v>
      </c>
      <c r="F2081" s="35">
        <v>311</v>
      </c>
      <c r="G2081" s="35"/>
      <c r="H2081" s="35">
        <v>4382824.3600000003</v>
      </c>
      <c r="AMI2081" s="2"/>
    </row>
    <row r="2082" spans="1:1023" x14ac:dyDescent="0.15">
      <c r="A2082" s="1">
        <f t="shared" si="32"/>
        <v>44348</v>
      </c>
      <c r="B2082" s="34">
        <v>44369</v>
      </c>
      <c r="C2082" s="9" t="s">
        <v>139</v>
      </c>
      <c r="D2082" s="42" t="s">
        <v>2584</v>
      </c>
      <c r="E2082" s="35" t="s">
        <v>2585</v>
      </c>
      <c r="F2082" s="35">
        <v>2500</v>
      </c>
      <c r="G2082" s="35"/>
      <c r="H2082" s="35">
        <v>4380324.3600000003</v>
      </c>
      <c r="AMI2082" s="2"/>
    </row>
    <row r="2083" spans="1:1023" x14ac:dyDescent="0.15">
      <c r="A2083" s="1">
        <f t="shared" si="32"/>
        <v>44348</v>
      </c>
      <c r="B2083" s="34">
        <v>44370</v>
      </c>
      <c r="C2083" s="9" t="s">
        <v>139</v>
      </c>
      <c r="D2083" s="42" t="s">
        <v>2448</v>
      </c>
      <c r="E2083" s="35" t="s">
        <v>2586</v>
      </c>
      <c r="F2083" s="35">
        <v>800</v>
      </c>
      <c r="G2083" s="35"/>
      <c r="H2083" s="35">
        <v>4379524.3600000003</v>
      </c>
      <c r="AMI2083" s="2"/>
    </row>
    <row r="2084" spans="1:1023" x14ac:dyDescent="0.15">
      <c r="A2084" s="1">
        <f t="shared" si="32"/>
        <v>44348</v>
      </c>
      <c r="B2084" s="34">
        <v>44371</v>
      </c>
      <c r="C2084" s="9" t="s">
        <v>139</v>
      </c>
      <c r="D2084" s="42" t="s">
        <v>2587</v>
      </c>
      <c r="E2084" s="35" t="s">
        <v>2588</v>
      </c>
      <c r="F2084" s="35">
        <v>6353</v>
      </c>
      <c r="G2084" s="35"/>
      <c r="H2084" s="35">
        <v>4373171.3600000003</v>
      </c>
      <c r="AMI2084" s="2"/>
    </row>
    <row r="2085" spans="1:1023" x14ac:dyDescent="0.15">
      <c r="A2085" s="1">
        <f t="shared" si="32"/>
        <v>44348</v>
      </c>
      <c r="B2085" s="34">
        <v>44371</v>
      </c>
      <c r="C2085" s="9" t="s">
        <v>139</v>
      </c>
      <c r="D2085" s="42" t="s">
        <v>2589</v>
      </c>
      <c r="E2085" s="35" t="s">
        <v>962</v>
      </c>
      <c r="F2085" s="35">
        <v>242</v>
      </c>
      <c r="G2085" s="35"/>
      <c r="H2085" s="35">
        <v>4372929.3600000003</v>
      </c>
      <c r="AMI2085" s="2"/>
    </row>
    <row r="2086" spans="1:1023" x14ac:dyDescent="0.15">
      <c r="A2086" s="1">
        <f t="shared" si="32"/>
        <v>44348</v>
      </c>
      <c r="B2086" s="34">
        <v>44372</v>
      </c>
      <c r="C2086" s="9" t="s">
        <v>139</v>
      </c>
      <c r="D2086" s="42" t="s">
        <v>2590</v>
      </c>
      <c r="E2086" s="35" t="s">
        <v>175</v>
      </c>
      <c r="F2086" s="35"/>
      <c r="G2086" s="35">
        <v>6</v>
      </c>
      <c r="H2086" s="35">
        <v>4372935.3600000003</v>
      </c>
      <c r="AMI2086" s="2"/>
    </row>
    <row r="2087" spans="1:1023" x14ac:dyDescent="0.15">
      <c r="A2087" s="1">
        <f t="shared" si="32"/>
        <v>44348</v>
      </c>
      <c r="B2087" s="34">
        <v>44372</v>
      </c>
      <c r="C2087" s="9" t="s">
        <v>139</v>
      </c>
      <c r="D2087" s="42" t="s">
        <v>2502</v>
      </c>
      <c r="E2087" s="35" t="s">
        <v>2591</v>
      </c>
      <c r="F2087" s="35">
        <v>140</v>
      </c>
      <c r="G2087" s="35"/>
      <c r="H2087" s="35">
        <v>4372795.3600000003</v>
      </c>
      <c r="AMI2087" s="2"/>
    </row>
    <row r="2088" spans="1:1023" x14ac:dyDescent="0.15">
      <c r="A2088" s="1">
        <f t="shared" si="32"/>
        <v>44348</v>
      </c>
      <c r="B2088" s="34">
        <v>44377</v>
      </c>
      <c r="C2088" s="9" t="s">
        <v>139</v>
      </c>
      <c r="D2088" s="42" t="s">
        <v>2478</v>
      </c>
      <c r="E2088" s="35" t="s">
        <v>2592</v>
      </c>
      <c r="F2088" s="35">
        <v>2183.5</v>
      </c>
      <c r="G2088" s="35"/>
      <c r="H2088" s="35">
        <v>4370611.8600000003</v>
      </c>
      <c r="AMI2088" s="2"/>
    </row>
    <row r="2089" spans="1:1023" x14ac:dyDescent="0.15">
      <c r="A2089" s="1">
        <f t="shared" si="32"/>
        <v>44378</v>
      </c>
      <c r="B2089" s="34">
        <v>44378</v>
      </c>
      <c r="C2089" s="9" t="s">
        <v>139</v>
      </c>
      <c r="D2089" s="42" t="s">
        <v>566</v>
      </c>
      <c r="E2089" s="35" t="s">
        <v>175</v>
      </c>
      <c r="F2089" s="35"/>
      <c r="G2089" s="35">
        <v>32048</v>
      </c>
      <c r="H2089" s="35">
        <v>4402659.8600000003</v>
      </c>
      <c r="AMI2089" s="2"/>
    </row>
    <row r="2090" spans="1:1023" x14ac:dyDescent="0.15">
      <c r="A2090" s="1">
        <f t="shared" si="32"/>
        <v>44378</v>
      </c>
      <c r="B2090" s="34">
        <v>44378</v>
      </c>
      <c r="C2090" s="9" t="s">
        <v>139</v>
      </c>
      <c r="D2090" s="42" t="s">
        <v>2525</v>
      </c>
      <c r="E2090" s="35" t="s">
        <v>2593</v>
      </c>
      <c r="F2090" s="35">
        <v>10000</v>
      </c>
      <c r="G2090" s="35"/>
      <c r="H2090" s="35">
        <v>4392659.8600000003</v>
      </c>
      <c r="AMI2090" s="2"/>
    </row>
    <row r="2091" spans="1:1023" x14ac:dyDescent="0.15">
      <c r="A2091" s="1">
        <f t="shared" si="32"/>
        <v>44378</v>
      </c>
      <c r="B2091" s="34">
        <v>44378</v>
      </c>
      <c r="C2091" s="9" t="s">
        <v>139</v>
      </c>
      <c r="D2091" s="42" t="s">
        <v>2527</v>
      </c>
      <c r="E2091" s="35" t="s">
        <v>2594</v>
      </c>
      <c r="F2091" s="35">
        <v>5000</v>
      </c>
      <c r="G2091" s="35"/>
      <c r="H2091" s="35">
        <v>4387659.8600000003</v>
      </c>
      <c r="AMI2091" s="2"/>
    </row>
    <row r="2092" spans="1:1023" x14ac:dyDescent="0.15">
      <c r="A2092" s="1">
        <f t="shared" si="32"/>
        <v>44378</v>
      </c>
      <c r="B2092" s="34">
        <v>44378</v>
      </c>
      <c r="C2092" s="9" t="s">
        <v>139</v>
      </c>
      <c r="D2092" s="42" t="s">
        <v>2525</v>
      </c>
      <c r="E2092" s="35" t="s">
        <v>2595</v>
      </c>
      <c r="F2092" s="35">
        <v>5000</v>
      </c>
      <c r="G2092" s="35"/>
      <c r="H2092" s="35">
        <v>4382659.8600000003</v>
      </c>
      <c r="AMI2092" s="2"/>
    </row>
    <row r="2093" spans="1:1023" x14ac:dyDescent="0.15">
      <c r="A2093" s="1">
        <f t="shared" si="32"/>
        <v>44378</v>
      </c>
      <c r="B2093" s="34">
        <v>44378</v>
      </c>
      <c r="C2093" s="9" t="s">
        <v>139</v>
      </c>
      <c r="D2093" s="42" t="s">
        <v>2596</v>
      </c>
      <c r="E2093" s="35" t="s">
        <v>2597</v>
      </c>
      <c r="F2093" s="35">
        <v>200</v>
      </c>
      <c r="G2093" s="35"/>
      <c r="H2093" s="35">
        <v>4382459.8600000003</v>
      </c>
      <c r="AMI2093" s="2"/>
    </row>
    <row r="2094" spans="1:1023" x14ac:dyDescent="0.15">
      <c r="A2094" s="1">
        <f t="shared" si="32"/>
        <v>44378</v>
      </c>
      <c r="B2094" s="34">
        <v>44382</v>
      </c>
      <c r="C2094" s="9" t="s">
        <v>139</v>
      </c>
      <c r="D2094" s="42" t="s">
        <v>2598</v>
      </c>
      <c r="E2094" s="35" t="s">
        <v>2599</v>
      </c>
      <c r="F2094" s="35">
        <v>2500</v>
      </c>
      <c r="G2094" s="35"/>
      <c r="H2094" s="35">
        <v>4379959.8600000003</v>
      </c>
      <c r="AMI2094" s="2"/>
    </row>
    <row r="2095" spans="1:1023" x14ac:dyDescent="0.15">
      <c r="A2095" s="1">
        <f t="shared" si="32"/>
        <v>44378</v>
      </c>
      <c r="B2095" s="34">
        <v>44384</v>
      </c>
      <c r="C2095" s="9" t="s">
        <v>139</v>
      </c>
      <c r="D2095" s="42" t="s">
        <v>2600</v>
      </c>
      <c r="E2095" s="35" t="s">
        <v>2601</v>
      </c>
      <c r="F2095" s="35">
        <v>150</v>
      </c>
      <c r="G2095" s="35"/>
      <c r="H2095" s="35">
        <v>4379809.8600000003</v>
      </c>
      <c r="AMI2095" s="2"/>
    </row>
    <row r="2096" spans="1:1023" x14ac:dyDescent="0.15">
      <c r="A2096" s="1">
        <f t="shared" si="32"/>
        <v>44378</v>
      </c>
      <c r="B2096" s="34">
        <v>44385</v>
      </c>
      <c r="C2096" s="9" t="s">
        <v>139</v>
      </c>
      <c r="D2096" s="42" t="s">
        <v>2106</v>
      </c>
      <c r="E2096" s="35" t="s">
        <v>2602</v>
      </c>
      <c r="F2096" s="35">
        <v>7500</v>
      </c>
      <c r="G2096" s="35"/>
      <c r="H2096" s="35">
        <v>4372309.8600000003</v>
      </c>
      <c r="AMI2096" s="2"/>
    </row>
    <row r="2097" spans="1:1023" x14ac:dyDescent="0.15">
      <c r="A2097" s="1">
        <f t="shared" si="32"/>
        <v>44378</v>
      </c>
      <c r="B2097" s="34">
        <v>44385</v>
      </c>
      <c r="C2097" s="9" t="s">
        <v>139</v>
      </c>
      <c r="D2097" s="42" t="s">
        <v>2603</v>
      </c>
      <c r="E2097" s="35" t="s">
        <v>2604</v>
      </c>
      <c r="F2097" s="35">
        <v>4500</v>
      </c>
      <c r="G2097" s="35"/>
      <c r="H2097" s="35">
        <v>4367809.8600000003</v>
      </c>
      <c r="AMI2097" s="2"/>
    </row>
    <row r="2098" spans="1:1023" x14ac:dyDescent="0.15">
      <c r="A2098" s="1">
        <f t="shared" si="32"/>
        <v>44378</v>
      </c>
      <c r="B2098" s="34">
        <v>44386</v>
      </c>
      <c r="C2098" s="9" t="s">
        <v>139</v>
      </c>
      <c r="D2098" s="42" t="s">
        <v>2442</v>
      </c>
      <c r="E2098" s="35" t="s">
        <v>2605</v>
      </c>
      <c r="F2098" s="35">
        <v>6000</v>
      </c>
      <c r="G2098" s="35"/>
      <c r="H2098" s="35">
        <v>4361809.8600000003</v>
      </c>
      <c r="AMI2098" s="2"/>
    </row>
    <row r="2099" spans="1:1023" x14ac:dyDescent="0.15">
      <c r="A2099" s="1">
        <f t="shared" si="32"/>
        <v>44378</v>
      </c>
      <c r="B2099" s="34">
        <v>44387</v>
      </c>
      <c r="C2099" s="9" t="s">
        <v>139</v>
      </c>
      <c r="D2099" s="42" t="s">
        <v>2448</v>
      </c>
      <c r="E2099" s="35" t="s">
        <v>2606</v>
      </c>
      <c r="F2099" s="35">
        <v>1800</v>
      </c>
      <c r="G2099" s="35"/>
      <c r="H2099" s="35">
        <v>4360009.8600000003</v>
      </c>
      <c r="AMI2099" s="2"/>
    </row>
    <row r="2100" spans="1:1023" x14ac:dyDescent="0.15">
      <c r="A2100" s="1">
        <f t="shared" si="32"/>
        <v>44378</v>
      </c>
      <c r="B2100" s="34">
        <v>44388</v>
      </c>
      <c r="C2100" s="9" t="s">
        <v>139</v>
      </c>
      <c r="D2100" s="42" t="s">
        <v>2457</v>
      </c>
      <c r="E2100" s="35" t="s">
        <v>2607</v>
      </c>
      <c r="F2100" s="35">
        <v>5450</v>
      </c>
      <c r="G2100" s="35"/>
      <c r="H2100" s="35">
        <v>4354559.8600000003</v>
      </c>
      <c r="AMI2100" s="2"/>
    </row>
    <row r="2101" spans="1:1023" x14ac:dyDescent="0.15">
      <c r="A2101" s="1">
        <f t="shared" si="32"/>
        <v>44378</v>
      </c>
      <c r="B2101" s="34">
        <v>44389</v>
      </c>
      <c r="C2101" s="9" t="s">
        <v>139</v>
      </c>
      <c r="D2101" s="42" t="s">
        <v>2608</v>
      </c>
      <c r="E2101" s="35" t="s">
        <v>2609</v>
      </c>
      <c r="F2101" s="35">
        <v>8800</v>
      </c>
      <c r="G2101" s="35"/>
      <c r="H2101" s="35">
        <v>4345759.8600000003</v>
      </c>
      <c r="AMI2101" s="2"/>
    </row>
    <row r="2102" spans="1:1023" x14ac:dyDescent="0.15">
      <c r="A2102" s="1">
        <f t="shared" si="32"/>
        <v>44378</v>
      </c>
      <c r="B2102" s="34">
        <v>44389</v>
      </c>
      <c r="C2102" s="9" t="s">
        <v>139</v>
      </c>
      <c r="D2102" s="42" t="s">
        <v>2610</v>
      </c>
      <c r="E2102" s="35" t="s">
        <v>2611</v>
      </c>
      <c r="F2102" s="35">
        <v>6949.52</v>
      </c>
      <c r="G2102" s="35"/>
      <c r="H2102" s="35">
        <v>4338810.34</v>
      </c>
      <c r="AMI2102" s="2"/>
    </row>
    <row r="2103" spans="1:1023" x14ac:dyDescent="0.15">
      <c r="A2103" s="1">
        <f t="shared" si="32"/>
        <v>44378</v>
      </c>
      <c r="B2103" s="34">
        <v>44389</v>
      </c>
      <c r="C2103" s="9" t="s">
        <v>139</v>
      </c>
      <c r="D2103" s="42" t="s">
        <v>2612</v>
      </c>
      <c r="E2103" s="35" t="s">
        <v>175</v>
      </c>
      <c r="F2103" s="35"/>
      <c r="G2103" s="35">
        <v>13.5</v>
      </c>
      <c r="H2103" s="35">
        <v>4338823.84</v>
      </c>
      <c r="AMI2103" s="2"/>
    </row>
    <row r="2104" spans="1:1023" x14ac:dyDescent="0.15">
      <c r="A2104" s="1">
        <f t="shared" si="32"/>
        <v>44378</v>
      </c>
      <c r="B2104" s="34">
        <v>44391</v>
      </c>
      <c r="C2104" s="9" t="s">
        <v>139</v>
      </c>
      <c r="D2104" s="42" t="s">
        <v>2442</v>
      </c>
      <c r="E2104" s="35" t="s">
        <v>2613</v>
      </c>
      <c r="F2104" s="35">
        <v>4500</v>
      </c>
      <c r="G2104" s="35"/>
      <c r="H2104" s="35">
        <v>4334323.84</v>
      </c>
      <c r="AMI2104" s="2"/>
    </row>
    <row r="2105" spans="1:1023" x14ac:dyDescent="0.15">
      <c r="A2105" s="1">
        <f t="shared" si="32"/>
        <v>44378</v>
      </c>
      <c r="B2105" s="34">
        <v>44392</v>
      </c>
      <c r="C2105" s="9" t="s">
        <v>139</v>
      </c>
      <c r="D2105" s="42" t="s">
        <v>2614</v>
      </c>
      <c r="E2105" s="35" t="s">
        <v>2615</v>
      </c>
      <c r="F2105" s="35">
        <v>56620</v>
      </c>
      <c r="G2105" s="35"/>
      <c r="H2105" s="35">
        <v>4277703.84</v>
      </c>
      <c r="AMI2105" s="2"/>
    </row>
    <row r="2106" spans="1:1023" x14ac:dyDescent="0.15">
      <c r="A2106" s="1">
        <f t="shared" si="32"/>
        <v>44378</v>
      </c>
      <c r="B2106" s="34">
        <v>44396</v>
      </c>
      <c r="C2106" s="9" t="s">
        <v>139</v>
      </c>
      <c r="D2106" s="42" t="s">
        <v>2616</v>
      </c>
      <c r="E2106" s="35" t="s">
        <v>2617</v>
      </c>
      <c r="F2106" s="35"/>
      <c r="G2106" s="35">
        <v>14266</v>
      </c>
      <c r="H2106" s="35">
        <v>4291969.84</v>
      </c>
      <c r="AMI2106" s="2"/>
    </row>
    <row r="2107" spans="1:1023" x14ac:dyDescent="0.15">
      <c r="A2107" s="1">
        <f t="shared" si="32"/>
        <v>44378</v>
      </c>
      <c r="B2107" s="34">
        <v>44399</v>
      </c>
      <c r="C2107" s="9" t="s">
        <v>139</v>
      </c>
      <c r="D2107" s="42" t="s">
        <v>2618</v>
      </c>
      <c r="E2107" s="35" t="s">
        <v>2619</v>
      </c>
      <c r="F2107" s="35">
        <v>359</v>
      </c>
      <c r="G2107" s="35"/>
      <c r="H2107" s="35">
        <v>4291610.84</v>
      </c>
      <c r="AMI2107" s="2"/>
    </row>
    <row r="2108" spans="1:1023" x14ac:dyDescent="0.15">
      <c r="A2108" s="1">
        <f t="shared" si="32"/>
        <v>44378</v>
      </c>
      <c r="B2108" s="34">
        <v>44400</v>
      </c>
      <c r="C2108" s="9" t="s">
        <v>139</v>
      </c>
      <c r="D2108" s="42" t="s">
        <v>2620</v>
      </c>
      <c r="E2108" s="35" t="s">
        <v>2621</v>
      </c>
      <c r="F2108" s="35"/>
      <c r="G2108" s="35">
        <v>89060</v>
      </c>
      <c r="H2108" s="35">
        <v>4380670.84</v>
      </c>
      <c r="AMI2108" s="2"/>
    </row>
    <row r="2109" spans="1:1023" x14ac:dyDescent="0.15">
      <c r="A2109" s="1">
        <f t="shared" si="32"/>
        <v>44378</v>
      </c>
      <c r="B2109" s="34">
        <v>44408</v>
      </c>
      <c r="C2109" s="9" t="s">
        <v>139</v>
      </c>
      <c r="D2109" s="42" t="s">
        <v>2622</v>
      </c>
      <c r="E2109" s="35" t="s">
        <v>2623</v>
      </c>
      <c r="F2109" s="35">
        <v>397</v>
      </c>
      <c r="G2109" s="35"/>
      <c r="H2109" s="35">
        <v>4380273.84</v>
      </c>
      <c r="AMI2109" s="2"/>
    </row>
    <row r="2110" spans="1:1023" x14ac:dyDescent="0.15">
      <c r="A2110" s="1">
        <f t="shared" si="32"/>
        <v>44409</v>
      </c>
      <c r="B2110" s="34">
        <v>44410</v>
      </c>
      <c r="C2110" s="9" t="s">
        <v>139</v>
      </c>
      <c r="D2110" s="42" t="s">
        <v>2525</v>
      </c>
      <c r="E2110" s="35" t="s">
        <v>2624</v>
      </c>
      <c r="F2110" s="35">
        <v>10000</v>
      </c>
      <c r="G2110" s="35"/>
      <c r="H2110" s="35">
        <v>4370273.84</v>
      </c>
      <c r="AMI2110" s="2"/>
    </row>
    <row r="2111" spans="1:1023" x14ac:dyDescent="0.15">
      <c r="A2111" s="1">
        <f t="shared" si="32"/>
        <v>44409</v>
      </c>
      <c r="B2111" s="34">
        <v>44410</v>
      </c>
      <c r="C2111" s="9" t="s">
        <v>139</v>
      </c>
      <c r="D2111" s="42" t="s">
        <v>2525</v>
      </c>
      <c r="E2111" s="35" t="s">
        <v>2625</v>
      </c>
      <c r="F2111" s="35">
        <v>5000</v>
      </c>
      <c r="G2111" s="35"/>
      <c r="H2111" s="35">
        <v>4365273.84</v>
      </c>
      <c r="AMI2111" s="2"/>
    </row>
    <row r="2112" spans="1:1023" x14ac:dyDescent="0.15">
      <c r="A2112" s="1">
        <f t="shared" si="32"/>
        <v>44409</v>
      </c>
      <c r="B2112" s="34">
        <v>44410</v>
      </c>
      <c r="C2112" s="9" t="s">
        <v>139</v>
      </c>
      <c r="D2112" s="42" t="s">
        <v>2527</v>
      </c>
      <c r="E2112" s="35" t="s">
        <v>2626</v>
      </c>
      <c r="F2112" s="35">
        <v>5000</v>
      </c>
      <c r="G2112" s="35"/>
      <c r="H2112" s="35">
        <v>4360273.84</v>
      </c>
      <c r="AMI2112" s="2"/>
    </row>
    <row r="2113" spans="1:1023" x14ac:dyDescent="0.15">
      <c r="A2113" s="1">
        <f t="shared" si="32"/>
        <v>44409</v>
      </c>
      <c r="B2113" s="34">
        <v>44411</v>
      </c>
      <c r="C2113" s="9" t="s">
        <v>139</v>
      </c>
      <c r="D2113" s="42" t="s">
        <v>2627</v>
      </c>
      <c r="E2113" s="35" t="s">
        <v>2628</v>
      </c>
      <c r="F2113" s="35">
        <v>3000</v>
      </c>
      <c r="G2113" s="35"/>
      <c r="H2113" s="35">
        <v>4357273.84</v>
      </c>
      <c r="AMI2113" s="2"/>
    </row>
    <row r="2114" spans="1:1023" x14ac:dyDescent="0.15">
      <c r="A2114" s="1">
        <f t="shared" ref="A2114:A2177" si="33">DATE(YEAR(B2114),MONTH(B2114),1)</f>
        <v>44409</v>
      </c>
      <c r="B2114" s="34">
        <v>44411</v>
      </c>
      <c r="C2114" s="9" t="s">
        <v>139</v>
      </c>
      <c r="D2114" s="42" t="s">
        <v>2629</v>
      </c>
      <c r="E2114" s="35" t="s">
        <v>2630</v>
      </c>
      <c r="F2114" s="35">
        <v>7000</v>
      </c>
      <c r="G2114" s="35"/>
      <c r="H2114" s="35">
        <v>4350273.84</v>
      </c>
      <c r="AMI2114" s="2"/>
    </row>
    <row r="2115" spans="1:1023" x14ac:dyDescent="0.15">
      <c r="A2115" s="1">
        <f t="shared" si="33"/>
        <v>44409</v>
      </c>
      <c r="B2115" s="34">
        <v>44414</v>
      </c>
      <c r="C2115" s="9" t="s">
        <v>139</v>
      </c>
      <c r="D2115" s="42" t="s">
        <v>2455</v>
      </c>
      <c r="E2115" s="35" t="s">
        <v>2631</v>
      </c>
      <c r="F2115" s="35">
        <v>4228</v>
      </c>
      <c r="G2115" s="35"/>
      <c r="H2115" s="35">
        <v>4346045.84</v>
      </c>
      <c r="AMI2115" s="2"/>
    </row>
    <row r="2116" spans="1:1023" x14ac:dyDescent="0.15">
      <c r="A2116" s="1">
        <f t="shared" si="33"/>
        <v>44409</v>
      </c>
      <c r="B2116" s="34">
        <v>44417</v>
      </c>
      <c r="C2116" s="9" t="s">
        <v>139</v>
      </c>
      <c r="D2116" s="42" t="s">
        <v>2106</v>
      </c>
      <c r="E2116" s="35" t="s">
        <v>2632</v>
      </c>
      <c r="F2116" s="35">
        <v>7500</v>
      </c>
      <c r="G2116" s="35"/>
      <c r="H2116" s="35">
        <v>4338545.84</v>
      </c>
      <c r="AMI2116" s="2"/>
    </row>
    <row r="2117" spans="1:1023" x14ac:dyDescent="0.15">
      <c r="A2117" s="1">
        <f t="shared" si="33"/>
        <v>44409</v>
      </c>
      <c r="B2117" s="34">
        <v>44418</v>
      </c>
      <c r="C2117" s="9" t="s">
        <v>139</v>
      </c>
      <c r="D2117" s="42" t="s">
        <v>2627</v>
      </c>
      <c r="E2117" s="35" t="s">
        <v>2633</v>
      </c>
      <c r="F2117" s="35">
        <v>2800</v>
      </c>
      <c r="G2117" s="35"/>
      <c r="H2117" s="35">
        <v>4335745.84</v>
      </c>
      <c r="AMI2117" s="2"/>
    </row>
    <row r="2118" spans="1:1023" x14ac:dyDescent="0.15">
      <c r="A2118" s="1">
        <f t="shared" si="33"/>
        <v>44409</v>
      </c>
      <c r="B2118" s="34">
        <v>44418</v>
      </c>
      <c r="C2118" s="9" t="s">
        <v>139</v>
      </c>
      <c r="D2118" s="42" t="s">
        <v>2634</v>
      </c>
      <c r="E2118" s="35" t="s">
        <v>2635</v>
      </c>
      <c r="F2118" s="35"/>
      <c r="G2118" s="35">
        <v>13362</v>
      </c>
      <c r="H2118" s="35">
        <v>4349107.84</v>
      </c>
      <c r="AMI2118" s="2"/>
    </row>
    <row r="2119" spans="1:1023" x14ac:dyDescent="0.15">
      <c r="A2119" s="1">
        <f t="shared" si="33"/>
        <v>44409</v>
      </c>
      <c r="B2119" s="34">
        <v>44421</v>
      </c>
      <c r="C2119" s="9" t="s">
        <v>139</v>
      </c>
      <c r="D2119" s="42" t="s">
        <v>2636</v>
      </c>
      <c r="E2119" s="35" t="s">
        <v>2637</v>
      </c>
      <c r="F2119" s="35">
        <v>399</v>
      </c>
      <c r="G2119" s="35"/>
      <c r="H2119" s="35">
        <v>4348708.84</v>
      </c>
      <c r="AMI2119" s="2"/>
    </row>
    <row r="2120" spans="1:1023" x14ac:dyDescent="0.15">
      <c r="A2120" s="1">
        <f t="shared" si="33"/>
        <v>44409</v>
      </c>
      <c r="B2120" s="34">
        <v>44421</v>
      </c>
      <c r="C2120" s="9" t="s">
        <v>139</v>
      </c>
      <c r="D2120" s="42" t="s">
        <v>2457</v>
      </c>
      <c r="E2120" s="35" t="s">
        <v>2638</v>
      </c>
      <c r="F2120" s="35">
        <v>220</v>
      </c>
      <c r="G2120" s="35"/>
      <c r="H2120" s="35">
        <v>4348488.84</v>
      </c>
      <c r="AMI2120" s="2"/>
    </row>
    <row r="2121" spans="1:1023" x14ac:dyDescent="0.15">
      <c r="A2121" s="1">
        <f t="shared" si="33"/>
        <v>44409</v>
      </c>
      <c r="B2121" s="34">
        <v>44424</v>
      </c>
      <c r="C2121" s="9" t="s">
        <v>139</v>
      </c>
      <c r="D2121" s="42" t="s">
        <v>2639</v>
      </c>
      <c r="E2121" s="35" t="s">
        <v>2640</v>
      </c>
      <c r="F2121" s="35">
        <v>683.87</v>
      </c>
      <c r="G2121" s="35"/>
      <c r="H2121" s="35">
        <v>4347804.97</v>
      </c>
      <c r="AMI2121" s="2"/>
    </row>
    <row r="2122" spans="1:1023" x14ac:dyDescent="0.15">
      <c r="A2122" s="1">
        <f t="shared" si="33"/>
        <v>44409</v>
      </c>
      <c r="B2122" s="34">
        <v>44424</v>
      </c>
      <c r="C2122" s="9" t="s">
        <v>139</v>
      </c>
      <c r="D2122" s="42" t="s">
        <v>2641</v>
      </c>
      <c r="E2122" s="35" t="s">
        <v>2642</v>
      </c>
      <c r="F2122" s="35">
        <v>4570</v>
      </c>
      <c r="G2122" s="35"/>
      <c r="H2122" s="35">
        <v>4343234.97</v>
      </c>
      <c r="AMI2122" s="2"/>
    </row>
    <row r="2123" spans="1:1023" x14ac:dyDescent="0.15">
      <c r="A2123" s="1">
        <f t="shared" si="33"/>
        <v>44409</v>
      </c>
      <c r="B2123" s="34">
        <v>44425</v>
      </c>
      <c r="C2123" s="9" t="s">
        <v>139</v>
      </c>
      <c r="D2123" s="42" t="s">
        <v>2643</v>
      </c>
      <c r="E2123" s="35" t="s">
        <v>2644</v>
      </c>
      <c r="F2123" s="35">
        <v>975</v>
      </c>
      <c r="G2123" s="35"/>
      <c r="H2123" s="35">
        <v>4342259.97</v>
      </c>
      <c r="AMI2123" s="2"/>
    </row>
    <row r="2124" spans="1:1023" x14ac:dyDescent="0.15">
      <c r="A2124" s="1">
        <f t="shared" si="33"/>
        <v>44409</v>
      </c>
      <c r="B2124" s="34">
        <v>44429</v>
      </c>
      <c r="C2124" s="9" t="s">
        <v>139</v>
      </c>
      <c r="D2124" s="42" t="s">
        <v>2645</v>
      </c>
      <c r="E2124" s="35" t="s">
        <v>2646</v>
      </c>
      <c r="F2124" s="35">
        <v>300</v>
      </c>
      <c r="G2124" s="35"/>
      <c r="H2124" s="35">
        <v>4341959.97</v>
      </c>
      <c r="AMI2124" s="2"/>
    </row>
    <row r="2125" spans="1:1023" x14ac:dyDescent="0.15">
      <c r="A2125" s="1">
        <f t="shared" si="33"/>
        <v>44409</v>
      </c>
      <c r="B2125" s="34">
        <v>44429</v>
      </c>
      <c r="C2125" s="9" t="s">
        <v>139</v>
      </c>
      <c r="D2125" s="42" t="s">
        <v>2647</v>
      </c>
      <c r="E2125" s="35" t="s">
        <v>2648</v>
      </c>
      <c r="F2125" s="35">
        <v>2000</v>
      </c>
      <c r="G2125" s="35"/>
      <c r="H2125" s="35">
        <v>4339959.97</v>
      </c>
      <c r="AMI2125" s="2"/>
    </row>
    <row r="2126" spans="1:1023" x14ac:dyDescent="0.15">
      <c r="A2126" s="1">
        <f t="shared" si="33"/>
        <v>44409</v>
      </c>
      <c r="B2126" s="34">
        <v>44431</v>
      </c>
      <c r="C2126" s="9" t="s">
        <v>139</v>
      </c>
      <c r="D2126" s="42" t="s">
        <v>2649</v>
      </c>
      <c r="E2126" s="35" t="s">
        <v>175</v>
      </c>
      <c r="F2126" s="35"/>
      <c r="G2126" s="35">
        <v>15</v>
      </c>
      <c r="H2126" s="35">
        <v>4339974.97</v>
      </c>
      <c r="AMI2126" s="2"/>
    </row>
    <row r="2127" spans="1:1023" x14ac:dyDescent="0.15">
      <c r="A2127" s="1">
        <f t="shared" si="33"/>
        <v>44409</v>
      </c>
      <c r="B2127" s="34">
        <v>44435</v>
      </c>
      <c r="C2127" s="9" t="s">
        <v>139</v>
      </c>
      <c r="D2127" s="42" t="s">
        <v>2650</v>
      </c>
      <c r="E2127" s="35" t="s">
        <v>2651</v>
      </c>
      <c r="F2127" s="35">
        <v>407.37</v>
      </c>
      <c r="G2127" s="35"/>
      <c r="H2127" s="35">
        <v>4339567.5999999996</v>
      </c>
      <c r="AMI2127" s="2"/>
    </row>
    <row r="2128" spans="1:1023" x14ac:dyDescent="0.15">
      <c r="A2128" s="1">
        <f t="shared" si="33"/>
        <v>44409</v>
      </c>
      <c r="B2128" s="34">
        <v>44436</v>
      </c>
      <c r="C2128" s="9" t="s">
        <v>139</v>
      </c>
      <c r="D2128" s="42" t="s">
        <v>2652</v>
      </c>
      <c r="E2128" s="35" t="s">
        <v>2653</v>
      </c>
      <c r="F2128" s="35">
        <v>459</v>
      </c>
      <c r="G2128" s="35"/>
      <c r="H2128" s="35">
        <v>4339108.5999999996</v>
      </c>
      <c r="AMI2128" s="2"/>
    </row>
    <row r="2129" spans="1:1023" x14ac:dyDescent="0.15">
      <c r="A2129" s="1">
        <f t="shared" si="33"/>
        <v>44409</v>
      </c>
      <c r="B2129" s="34">
        <v>44439</v>
      </c>
      <c r="C2129" s="9" t="s">
        <v>139</v>
      </c>
      <c r="D2129" s="42" t="s">
        <v>2654</v>
      </c>
      <c r="E2129" s="35" t="s">
        <v>2655</v>
      </c>
      <c r="F2129" s="35"/>
      <c r="G2129" s="35">
        <v>292712</v>
      </c>
      <c r="H2129" s="35">
        <v>4631820.5999999996</v>
      </c>
      <c r="AMI2129" s="2"/>
    </row>
    <row r="2130" spans="1:1023" x14ac:dyDescent="0.15">
      <c r="A2130" s="1">
        <f t="shared" si="33"/>
        <v>44409</v>
      </c>
      <c r="B2130" s="34">
        <v>44439</v>
      </c>
      <c r="C2130" s="9" t="s">
        <v>139</v>
      </c>
      <c r="D2130" s="42" t="s">
        <v>2656</v>
      </c>
      <c r="E2130" s="35" t="s">
        <v>2657</v>
      </c>
      <c r="F2130" s="35"/>
      <c r="G2130" s="35">
        <v>122545</v>
      </c>
      <c r="H2130" s="35">
        <v>4754365.5999999996</v>
      </c>
      <c r="AMI2130" s="2"/>
    </row>
    <row r="2131" spans="1:1023" x14ac:dyDescent="0.15">
      <c r="A2131" s="1">
        <f t="shared" si="33"/>
        <v>44440</v>
      </c>
      <c r="B2131" s="34">
        <v>44440</v>
      </c>
      <c r="C2131" s="9" t="s">
        <v>139</v>
      </c>
      <c r="D2131" s="42" t="s">
        <v>2527</v>
      </c>
      <c r="E2131" s="35" t="s">
        <v>2658</v>
      </c>
      <c r="F2131" s="35">
        <v>5000</v>
      </c>
      <c r="G2131" s="35"/>
      <c r="H2131" s="35">
        <v>4749365.5999999996</v>
      </c>
      <c r="AMI2131" s="2"/>
    </row>
    <row r="2132" spans="1:1023" x14ac:dyDescent="0.15">
      <c r="A2132" s="1">
        <f t="shared" si="33"/>
        <v>44440</v>
      </c>
      <c r="B2132" s="34">
        <v>44440</v>
      </c>
      <c r="C2132" s="9" t="s">
        <v>139</v>
      </c>
      <c r="D2132" s="42" t="s">
        <v>2525</v>
      </c>
      <c r="E2132" s="35" t="s">
        <v>2659</v>
      </c>
      <c r="F2132" s="35">
        <v>5000</v>
      </c>
      <c r="G2132" s="35"/>
      <c r="H2132" s="35">
        <v>4744365.5999999996</v>
      </c>
      <c r="AMI2132" s="2"/>
    </row>
    <row r="2133" spans="1:1023" x14ac:dyDescent="0.15">
      <c r="A2133" s="1">
        <f t="shared" si="33"/>
        <v>44440</v>
      </c>
      <c r="B2133" s="34">
        <v>44440</v>
      </c>
      <c r="C2133" s="9" t="s">
        <v>139</v>
      </c>
      <c r="D2133" s="42" t="s">
        <v>2525</v>
      </c>
      <c r="E2133" s="35" t="s">
        <v>2660</v>
      </c>
      <c r="F2133" s="35">
        <v>10000</v>
      </c>
      <c r="G2133" s="35"/>
      <c r="H2133" s="35">
        <v>4734365.5999999996</v>
      </c>
      <c r="AMI2133" s="2"/>
    </row>
    <row r="2134" spans="1:1023" x14ac:dyDescent="0.15">
      <c r="A2134" s="1">
        <f t="shared" si="33"/>
        <v>44440</v>
      </c>
      <c r="B2134" s="34">
        <v>44442</v>
      </c>
      <c r="C2134" s="9" t="s">
        <v>139</v>
      </c>
      <c r="D2134" s="42" t="s">
        <v>2661</v>
      </c>
      <c r="E2134" s="35" t="s">
        <v>2662</v>
      </c>
      <c r="F2134" s="35">
        <v>100</v>
      </c>
      <c r="G2134" s="35"/>
      <c r="H2134" s="35">
        <v>4734265.5999999996</v>
      </c>
      <c r="AMI2134" s="2"/>
    </row>
    <row r="2135" spans="1:1023" x14ac:dyDescent="0.15">
      <c r="A2135" s="1">
        <f t="shared" si="33"/>
        <v>44440</v>
      </c>
      <c r="B2135" s="34">
        <v>44443</v>
      </c>
      <c r="C2135" s="9" t="s">
        <v>139</v>
      </c>
      <c r="D2135" s="42" t="s">
        <v>2663</v>
      </c>
      <c r="E2135" s="35" t="s">
        <v>2664</v>
      </c>
      <c r="F2135" s="35">
        <v>50</v>
      </c>
      <c r="G2135" s="35"/>
      <c r="H2135" s="35">
        <v>4734215.5999999996</v>
      </c>
      <c r="AMI2135" s="2"/>
    </row>
    <row r="2136" spans="1:1023" x14ac:dyDescent="0.15">
      <c r="A2136" s="1">
        <f t="shared" si="33"/>
        <v>44440</v>
      </c>
      <c r="B2136" s="34">
        <v>44443</v>
      </c>
      <c r="C2136" s="9" t="s">
        <v>139</v>
      </c>
      <c r="D2136" s="42" t="s">
        <v>2665</v>
      </c>
      <c r="E2136" s="35" t="s">
        <v>2666</v>
      </c>
      <c r="F2136" s="35">
        <v>800</v>
      </c>
      <c r="G2136" s="35"/>
      <c r="H2136" s="35">
        <v>4733415.5999999996</v>
      </c>
      <c r="AMI2136" s="2"/>
    </row>
    <row r="2137" spans="1:1023" x14ac:dyDescent="0.15">
      <c r="A2137" s="1">
        <f t="shared" si="33"/>
        <v>44440</v>
      </c>
      <c r="B2137" s="34">
        <v>44443</v>
      </c>
      <c r="C2137" s="9" t="s">
        <v>139</v>
      </c>
      <c r="D2137" s="42" t="s">
        <v>2667</v>
      </c>
      <c r="E2137" s="35" t="s">
        <v>2668</v>
      </c>
      <c r="F2137" s="35">
        <v>535.5</v>
      </c>
      <c r="G2137" s="35"/>
      <c r="H2137" s="35">
        <v>4732880.0999999996</v>
      </c>
      <c r="AMI2137" s="2"/>
    </row>
    <row r="2138" spans="1:1023" x14ac:dyDescent="0.15">
      <c r="A2138" s="1">
        <f t="shared" si="33"/>
        <v>44440</v>
      </c>
      <c r="B2138" s="34">
        <v>44445</v>
      </c>
      <c r="C2138" s="9" t="s">
        <v>139</v>
      </c>
      <c r="D2138" s="42" t="s">
        <v>2669</v>
      </c>
      <c r="E2138" s="35" t="s">
        <v>175</v>
      </c>
      <c r="F2138" s="35"/>
      <c r="G2138" s="35">
        <v>6</v>
      </c>
      <c r="H2138" s="35">
        <v>4732886.0999999996</v>
      </c>
      <c r="AMI2138" s="2"/>
    </row>
    <row r="2139" spans="1:1023" x14ac:dyDescent="0.15">
      <c r="A2139" s="1">
        <f t="shared" si="33"/>
        <v>44440</v>
      </c>
      <c r="B2139" s="34">
        <v>44447</v>
      </c>
      <c r="C2139" s="9" t="s">
        <v>139</v>
      </c>
      <c r="D2139" s="42" t="s">
        <v>2442</v>
      </c>
      <c r="E2139" s="35" t="s">
        <v>2670</v>
      </c>
      <c r="F2139" s="35">
        <v>8000</v>
      </c>
      <c r="G2139" s="35"/>
      <c r="H2139" s="35">
        <v>4724886.0999999996</v>
      </c>
      <c r="AMI2139" s="2"/>
    </row>
    <row r="2140" spans="1:1023" x14ac:dyDescent="0.15">
      <c r="A2140" s="1">
        <f t="shared" si="33"/>
        <v>44440</v>
      </c>
      <c r="B2140" s="34">
        <v>44448</v>
      </c>
      <c r="C2140" s="9" t="s">
        <v>139</v>
      </c>
      <c r="D2140" s="42" t="s">
        <v>2106</v>
      </c>
      <c r="E2140" s="35" t="s">
        <v>2671</v>
      </c>
      <c r="F2140" s="35">
        <v>7500</v>
      </c>
      <c r="G2140" s="35"/>
      <c r="H2140" s="35">
        <v>4717386.0999999996</v>
      </c>
      <c r="AMI2140" s="2"/>
    </row>
    <row r="2141" spans="1:1023" x14ac:dyDescent="0.15">
      <c r="A2141" s="1">
        <f t="shared" si="33"/>
        <v>44440</v>
      </c>
      <c r="B2141" s="34">
        <v>44453</v>
      </c>
      <c r="C2141" s="9" t="s">
        <v>139</v>
      </c>
      <c r="D2141" s="42" t="s">
        <v>2672</v>
      </c>
      <c r="E2141" s="35" t="s">
        <v>2673</v>
      </c>
      <c r="F2141" s="35">
        <v>190.8</v>
      </c>
      <c r="G2141" s="35"/>
      <c r="H2141" s="35">
        <v>4717195.3</v>
      </c>
      <c r="AMI2141" s="2"/>
    </row>
    <row r="2142" spans="1:1023" x14ac:dyDescent="0.15">
      <c r="A2142" s="1">
        <f t="shared" si="33"/>
        <v>44440</v>
      </c>
      <c r="B2142" s="34">
        <v>44454</v>
      </c>
      <c r="C2142" s="9" t="s">
        <v>139</v>
      </c>
      <c r="D2142" s="42" t="s">
        <v>2674</v>
      </c>
      <c r="E2142" s="35" t="s">
        <v>175</v>
      </c>
      <c r="F2142" s="35"/>
      <c r="G2142" s="35">
        <v>190.8</v>
      </c>
      <c r="H2142" s="35">
        <v>4717386.0999999996</v>
      </c>
      <c r="AMI2142" s="2"/>
    </row>
    <row r="2143" spans="1:1023" x14ac:dyDescent="0.15">
      <c r="A2143" s="1">
        <f t="shared" si="33"/>
        <v>44440</v>
      </c>
      <c r="B2143" s="34">
        <v>44458</v>
      </c>
      <c r="C2143" s="9" t="s">
        <v>139</v>
      </c>
      <c r="D2143" s="42" t="s">
        <v>2652</v>
      </c>
      <c r="E2143" s="35" t="s">
        <v>2675</v>
      </c>
      <c r="F2143" s="35">
        <v>1011</v>
      </c>
      <c r="G2143" s="35"/>
      <c r="H2143" s="35">
        <v>4716375.0999999996</v>
      </c>
      <c r="AMI2143" s="2"/>
    </row>
    <row r="2144" spans="1:1023" x14ac:dyDescent="0.15">
      <c r="A2144" s="1">
        <f t="shared" si="33"/>
        <v>44440</v>
      </c>
      <c r="B2144" s="34">
        <v>44458</v>
      </c>
      <c r="C2144" s="9" t="s">
        <v>139</v>
      </c>
      <c r="D2144" s="42" t="s">
        <v>2676</v>
      </c>
      <c r="E2144" s="35" t="s">
        <v>2677</v>
      </c>
      <c r="F2144" s="35">
        <v>238</v>
      </c>
      <c r="G2144" s="35"/>
      <c r="H2144" s="35">
        <v>4716137.0999999996</v>
      </c>
      <c r="AMI2144" s="2"/>
    </row>
    <row r="2145" spans="1:1023" x14ac:dyDescent="0.15">
      <c r="A2145" s="1">
        <f t="shared" si="33"/>
        <v>44440</v>
      </c>
      <c r="B2145" s="34">
        <v>44458</v>
      </c>
      <c r="C2145" s="9" t="s">
        <v>139</v>
      </c>
      <c r="D2145" s="42" t="s">
        <v>2676</v>
      </c>
      <c r="E2145" s="35" t="s">
        <v>2678</v>
      </c>
      <c r="F2145" s="35">
        <v>46</v>
      </c>
      <c r="G2145" s="35"/>
      <c r="H2145" s="35">
        <v>4716091.0999999996</v>
      </c>
      <c r="AMI2145" s="2"/>
    </row>
    <row r="2146" spans="1:1023" x14ac:dyDescent="0.15">
      <c r="A2146" s="1">
        <f t="shared" si="33"/>
        <v>44440</v>
      </c>
      <c r="B2146" s="34">
        <v>44459</v>
      </c>
      <c r="C2146" s="9" t="s">
        <v>139</v>
      </c>
      <c r="D2146" s="42" t="s">
        <v>2478</v>
      </c>
      <c r="E2146" s="35" t="s">
        <v>2679</v>
      </c>
      <c r="F2146" s="35">
        <v>800</v>
      </c>
      <c r="G2146" s="35"/>
      <c r="H2146" s="35">
        <v>4715291.0999999996</v>
      </c>
      <c r="AMI2146" s="2"/>
    </row>
    <row r="2147" spans="1:1023" x14ac:dyDescent="0.15">
      <c r="A2147" s="1">
        <f t="shared" si="33"/>
        <v>44440</v>
      </c>
      <c r="B2147" s="34">
        <v>44459</v>
      </c>
      <c r="C2147" s="9" t="s">
        <v>139</v>
      </c>
      <c r="D2147" s="42" t="s">
        <v>2680</v>
      </c>
      <c r="E2147" s="35" t="s">
        <v>2681</v>
      </c>
      <c r="F2147" s="35">
        <v>2638</v>
      </c>
      <c r="G2147" s="35"/>
      <c r="H2147" s="35">
        <v>4712653.0999999996</v>
      </c>
      <c r="AMI2147" s="2"/>
    </row>
    <row r="2148" spans="1:1023" x14ac:dyDescent="0.15">
      <c r="A2148" s="1">
        <f t="shared" si="33"/>
        <v>44440</v>
      </c>
      <c r="B2148" s="34">
        <v>44461</v>
      </c>
      <c r="C2148" s="9" t="s">
        <v>139</v>
      </c>
      <c r="D2148" s="42" t="s">
        <v>2682</v>
      </c>
      <c r="E2148" s="35" t="s">
        <v>175</v>
      </c>
      <c r="F2148" s="35"/>
      <c r="G2148" s="35">
        <v>6</v>
      </c>
      <c r="H2148" s="35">
        <v>4712659.0999999996</v>
      </c>
      <c r="AMI2148" s="2"/>
    </row>
    <row r="2149" spans="1:1023" x14ac:dyDescent="0.15">
      <c r="A2149" s="1">
        <f t="shared" si="33"/>
        <v>44440</v>
      </c>
      <c r="B2149" s="34">
        <v>44462</v>
      </c>
      <c r="C2149" s="9" t="s">
        <v>139</v>
      </c>
      <c r="D2149" s="42" t="s">
        <v>2680</v>
      </c>
      <c r="E2149" s="35" t="s">
        <v>2683</v>
      </c>
      <c r="F2149" s="35">
        <v>999</v>
      </c>
      <c r="G2149" s="35"/>
      <c r="H2149" s="35">
        <v>4711660.0999999996</v>
      </c>
      <c r="AMI2149" s="2"/>
    </row>
    <row r="2150" spans="1:1023" x14ac:dyDescent="0.15">
      <c r="A2150" s="1">
        <f t="shared" si="33"/>
        <v>44440</v>
      </c>
      <c r="B2150" s="34">
        <v>44462</v>
      </c>
      <c r="C2150" s="9" t="s">
        <v>139</v>
      </c>
      <c r="D2150" s="42" t="s">
        <v>2680</v>
      </c>
      <c r="E2150" s="35" t="s">
        <v>2684</v>
      </c>
      <c r="F2150" s="35">
        <v>309</v>
      </c>
      <c r="G2150" s="35"/>
      <c r="H2150" s="35">
        <v>4711351.0999999996</v>
      </c>
      <c r="AMI2150" s="2"/>
    </row>
    <row r="2151" spans="1:1023" x14ac:dyDescent="0.15">
      <c r="A2151" s="1">
        <f t="shared" si="33"/>
        <v>44440</v>
      </c>
      <c r="B2151" s="34">
        <v>44464</v>
      </c>
      <c r="C2151" s="9" t="s">
        <v>139</v>
      </c>
      <c r="D2151" s="42" t="s">
        <v>2457</v>
      </c>
      <c r="E2151" s="35" t="s">
        <v>2685</v>
      </c>
      <c r="F2151" s="35">
        <v>4170</v>
      </c>
      <c r="G2151" s="35"/>
      <c r="H2151" s="35">
        <v>4707181.0999999996</v>
      </c>
      <c r="AMI2151" s="2"/>
    </row>
    <row r="2152" spans="1:1023" x14ac:dyDescent="0.15">
      <c r="A2152" s="1">
        <f t="shared" si="33"/>
        <v>44440</v>
      </c>
      <c r="B2152" s="34">
        <v>44464</v>
      </c>
      <c r="C2152" s="9" t="s">
        <v>139</v>
      </c>
      <c r="D2152" s="42" t="s">
        <v>2686</v>
      </c>
      <c r="E2152" s="35" t="s">
        <v>2687</v>
      </c>
      <c r="F2152" s="35">
        <v>231</v>
      </c>
      <c r="G2152" s="35"/>
      <c r="H2152" s="35">
        <v>4706950.0999999996</v>
      </c>
      <c r="AMI2152" s="2"/>
    </row>
    <row r="2153" spans="1:1023" x14ac:dyDescent="0.15">
      <c r="A2153" s="1">
        <f t="shared" si="33"/>
        <v>44440</v>
      </c>
      <c r="B2153" s="34">
        <v>44469</v>
      </c>
      <c r="C2153" s="9" t="s">
        <v>139</v>
      </c>
      <c r="D2153" s="42" t="s">
        <v>2688</v>
      </c>
      <c r="E2153" s="35" t="s">
        <v>2689</v>
      </c>
      <c r="F2153" s="35"/>
      <c r="G2153" s="35">
        <v>135203</v>
      </c>
      <c r="H2153" s="35">
        <v>4842153.0999999996</v>
      </c>
      <c r="AMI2153" s="2"/>
    </row>
    <row r="2154" spans="1:1023" x14ac:dyDescent="0.15">
      <c r="A2154" s="1">
        <f t="shared" si="33"/>
        <v>44470</v>
      </c>
      <c r="B2154" s="34">
        <v>44470</v>
      </c>
      <c r="C2154" s="9" t="s">
        <v>139</v>
      </c>
      <c r="D2154" s="42" t="s">
        <v>566</v>
      </c>
      <c r="E2154" s="35" t="s">
        <v>175</v>
      </c>
      <c r="F2154" s="35"/>
      <c r="G2154" s="35">
        <v>33812</v>
      </c>
      <c r="H2154" s="35">
        <v>4875965.0999999996</v>
      </c>
      <c r="AMI2154" s="2"/>
    </row>
    <row r="2155" spans="1:1023" x14ac:dyDescent="0.15">
      <c r="A2155" s="1">
        <f t="shared" si="33"/>
        <v>44470</v>
      </c>
      <c r="B2155" s="34">
        <v>44470</v>
      </c>
      <c r="C2155" s="9" t="s">
        <v>139</v>
      </c>
      <c r="D2155" s="42" t="s">
        <v>2527</v>
      </c>
      <c r="E2155" s="35" t="s">
        <v>2690</v>
      </c>
      <c r="F2155" s="35">
        <v>5000</v>
      </c>
      <c r="G2155" s="35"/>
      <c r="H2155" s="35">
        <v>4870965.0999999996</v>
      </c>
      <c r="AMI2155" s="2"/>
    </row>
    <row r="2156" spans="1:1023" x14ac:dyDescent="0.15">
      <c r="A2156" s="1">
        <f t="shared" si="33"/>
        <v>44470</v>
      </c>
      <c r="B2156" s="34">
        <v>44470</v>
      </c>
      <c r="C2156" s="9" t="s">
        <v>139</v>
      </c>
      <c r="D2156" s="42" t="s">
        <v>2525</v>
      </c>
      <c r="E2156" s="35" t="s">
        <v>2691</v>
      </c>
      <c r="F2156" s="35">
        <v>5000</v>
      </c>
      <c r="G2156" s="35"/>
      <c r="H2156" s="35">
        <v>4865965.0999999996</v>
      </c>
      <c r="AMI2156" s="2"/>
    </row>
    <row r="2157" spans="1:1023" x14ac:dyDescent="0.15">
      <c r="A2157" s="1">
        <f t="shared" si="33"/>
        <v>44470</v>
      </c>
      <c r="B2157" s="34">
        <v>44470</v>
      </c>
      <c r="C2157" s="9" t="s">
        <v>139</v>
      </c>
      <c r="D2157" s="42" t="s">
        <v>2525</v>
      </c>
      <c r="E2157" s="35" t="s">
        <v>2692</v>
      </c>
      <c r="F2157" s="35">
        <v>10000</v>
      </c>
      <c r="G2157" s="35"/>
      <c r="H2157" s="35">
        <v>4855965.0999999996</v>
      </c>
      <c r="AMI2157" s="2"/>
    </row>
    <row r="2158" spans="1:1023" x14ac:dyDescent="0.15">
      <c r="A2158" s="1">
        <f t="shared" si="33"/>
        <v>44470</v>
      </c>
      <c r="B2158" s="34">
        <v>44473</v>
      </c>
      <c r="C2158" s="9" t="s">
        <v>139</v>
      </c>
      <c r="D2158" s="42" t="s">
        <v>2680</v>
      </c>
      <c r="E2158" s="35" t="s">
        <v>2693</v>
      </c>
      <c r="F2158" s="35">
        <v>526</v>
      </c>
      <c r="G2158" s="35"/>
      <c r="H2158" s="35">
        <v>4855439.0999999996</v>
      </c>
      <c r="AMI2158" s="2"/>
    </row>
    <row r="2159" spans="1:1023" x14ac:dyDescent="0.15">
      <c r="A2159" s="1">
        <f t="shared" si="33"/>
        <v>44470</v>
      </c>
      <c r="B2159" s="34">
        <v>44473</v>
      </c>
      <c r="C2159" s="9" t="s">
        <v>139</v>
      </c>
      <c r="D2159" s="42" t="s">
        <v>2464</v>
      </c>
      <c r="E2159" s="35" t="s">
        <v>2694</v>
      </c>
      <c r="F2159" s="35">
        <v>456</v>
      </c>
      <c r="G2159" s="35"/>
      <c r="H2159" s="35">
        <v>4854983.0999999996</v>
      </c>
      <c r="AMI2159" s="2"/>
    </row>
    <row r="2160" spans="1:1023" x14ac:dyDescent="0.15">
      <c r="A2160" s="1">
        <f t="shared" si="33"/>
        <v>44470</v>
      </c>
      <c r="B2160" s="34">
        <v>44473</v>
      </c>
      <c r="C2160" s="9" t="s">
        <v>139</v>
      </c>
      <c r="D2160" s="42" t="s">
        <v>1075</v>
      </c>
      <c r="E2160" s="35" t="s">
        <v>175</v>
      </c>
      <c r="F2160" s="35"/>
      <c r="G2160" s="35">
        <v>24</v>
      </c>
      <c r="H2160" s="35">
        <v>4855007.0999999996</v>
      </c>
      <c r="AMI2160" s="2"/>
    </row>
    <row r="2161" spans="1:1023" x14ac:dyDescent="0.15">
      <c r="A2161" s="1">
        <f t="shared" si="33"/>
        <v>44470</v>
      </c>
      <c r="B2161" s="34">
        <v>44473</v>
      </c>
      <c r="C2161" s="9" t="s">
        <v>139</v>
      </c>
      <c r="D2161" s="42" t="s">
        <v>1075</v>
      </c>
      <c r="E2161" s="35" t="s">
        <v>175</v>
      </c>
      <c r="F2161" s="35"/>
      <c r="G2161" s="35">
        <v>250</v>
      </c>
      <c r="H2161" s="35">
        <v>4855257.0999999996</v>
      </c>
      <c r="AMI2161" s="2"/>
    </row>
    <row r="2162" spans="1:1023" x14ac:dyDescent="0.15">
      <c r="A2162" s="1">
        <f t="shared" si="33"/>
        <v>44470</v>
      </c>
      <c r="B2162" s="34">
        <v>44476</v>
      </c>
      <c r="C2162" s="9" t="s">
        <v>139</v>
      </c>
      <c r="D2162" s="42" t="s">
        <v>2442</v>
      </c>
      <c r="E2162" s="35" t="s">
        <v>2695</v>
      </c>
      <c r="F2162" s="35">
        <v>8000</v>
      </c>
      <c r="G2162" s="35"/>
      <c r="H2162" s="35">
        <v>4847257.0999999996</v>
      </c>
      <c r="AMI2162" s="2"/>
    </row>
    <row r="2163" spans="1:1023" x14ac:dyDescent="0.15">
      <c r="A2163" s="1">
        <f t="shared" si="33"/>
        <v>44470</v>
      </c>
      <c r="B2163" s="34">
        <v>44477</v>
      </c>
      <c r="C2163" s="9" t="s">
        <v>139</v>
      </c>
      <c r="D2163" s="42" t="s">
        <v>2696</v>
      </c>
      <c r="E2163" s="35" t="s">
        <v>2697</v>
      </c>
      <c r="F2163" s="35">
        <v>11949</v>
      </c>
      <c r="G2163" s="35"/>
      <c r="H2163" s="35">
        <v>4835308.0999999996</v>
      </c>
      <c r="AMI2163" s="2"/>
    </row>
    <row r="2164" spans="1:1023" x14ac:dyDescent="0.15">
      <c r="A2164" s="1">
        <f t="shared" si="33"/>
        <v>44470</v>
      </c>
      <c r="B2164" s="34">
        <v>44478</v>
      </c>
      <c r="C2164" s="9" t="s">
        <v>139</v>
      </c>
      <c r="D2164" s="42" t="s">
        <v>2618</v>
      </c>
      <c r="E2164" s="35" t="s">
        <v>2698</v>
      </c>
      <c r="F2164" s="35">
        <v>399</v>
      </c>
      <c r="G2164" s="35"/>
      <c r="H2164" s="35">
        <v>4834909.0999999996</v>
      </c>
      <c r="AMI2164" s="2"/>
    </row>
    <row r="2165" spans="1:1023" x14ac:dyDescent="0.15">
      <c r="A2165" s="1">
        <f t="shared" si="33"/>
        <v>44470</v>
      </c>
      <c r="B2165" s="34">
        <v>44479</v>
      </c>
      <c r="C2165" s="9" t="s">
        <v>139</v>
      </c>
      <c r="D2165" s="42" t="s">
        <v>2106</v>
      </c>
      <c r="E2165" s="35" t="s">
        <v>2699</v>
      </c>
      <c r="F2165" s="35">
        <v>7500</v>
      </c>
      <c r="G2165" s="35"/>
      <c r="H2165" s="35">
        <v>4827409.0999999996</v>
      </c>
      <c r="AMI2165" s="2"/>
    </row>
    <row r="2166" spans="1:1023" x14ac:dyDescent="0.15">
      <c r="A2166" s="1">
        <f t="shared" si="33"/>
        <v>43617</v>
      </c>
      <c r="B2166" s="36">
        <v>43627</v>
      </c>
      <c r="C2166" s="9" t="s">
        <v>8</v>
      </c>
      <c r="D2166" s="39" t="s">
        <v>2700</v>
      </c>
      <c r="F2166" s="10">
        <v>0</v>
      </c>
      <c r="G2166" s="10">
        <v>225.36</v>
      </c>
      <c r="H2166" s="10">
        <v>429335.41</v>
      </c>
    </row>
    <row r="2167" spans="1:1023" x14ac:dyDescent="0.15">
      <c r="A2167" s="1">
        <f t="shared" si="33"/>
        <v>43617</v>
      </c>
      <c r="B2167" s="36">
        <v>43631</v>
      </c>
      <c r="C2167" s="9" t="s">
        <v>8</v>
      </c>
      <c r="D2167" s="39" t="s">
        <v>2701</v>
      </c>
      <c r="F2167" s="10">
        <v>17.7</v>
      </c>
      <c r="G2167" s="10">
        <v>0</v>
      </c>
      <c r="H2167" s="10">
        <v>429317.71</v>
      </c>
    </row>
    <row r="2168" spans="1:1023" x14ac:dyDescent="0.15">
      <c r="A2168" s="1">
        <f t="shared" si="33"/>
        <v>43617</v>
      </c>
      <c r="B2168" s="36">
        <v>43644</v>
      </c>
      <c r="C2168" s="9" t="s">
        <v>8</v>
      </c>
      <c r="D2168" s="39" t="s">
        <v>2702</v>
      </c>
      <c r="F2168" s="10">
        <v>0</v>
      </c>
      <c r="G2168" s="10">
        <v>3704</v>
      </c>
      <c r="H2168" s="10">
        <v>433021.71</v>
      </c>
    </row>
    <row r="2169" spans="1:1023" x14ac:dyDescent="0.15">
      <c r="A2169" s="1">
        <f t="shared" si="33"/>
        <v>43647</v>
      </c>
      <c r="B2169" s="36">
        <v>43664</v>
      </c>
      <c r="C2169" s="9" t="s">
        <v>8</v>
      </c>
      <c r="D2169" s="39" t="s">
        <v>2703</v>
      </c>
      <c r="F2169" s="10">
        <v>2500</v>
      </c>
      <c r="G2169" s="10">
        <v>0</v>
      </c>
      <c r="H2169" s="10">
        <v>430521.71</v>
      </c>
    </row>
    <row r="2170" spans="1:1023" x14ac:dyDescent="0.15">
      <c r="A2170" s="1">
        <f t="shared" si="33"/>
        <v>43647</v>
      </c>
      <c r="B2170" s="36">
        <v>43675</v>
      </c>
      <c r="C2170" s="9" t="s">
        <v>8</v>
      </c>
      <c r="D2170" s="39" t="s">
        <v>2704</v>
      </c>
      <c r="F2170" s="10">
        <v>0</v>
      </c>
      <c r="G2170" s="10">
        <v>125.98</v>
      </c>
      <c r="H2170" s="10">
        <v>430647.69</v>
      </c>
    </row>
    <row r="2171" spans="1:1023" x14ac:dyDescent="0.15">
      <c r="A2171" s="1">
        <f t="shared" si="33"/>
        <v>43709</v>
      </c>
      <c r="B2171" s="36">
        <v>43737</v>
      </c>
      <c r="C2171" s="9" t="s">
        <v>8</v>
      </c>
      <c r="D2171" s="39" t="s">
        <v>2705</v>
      </c>
      <c r="F2171" s="10">
        <v>0</v>
      </c>
      <c r="G2171" s="10">
        <v>3845</v>
      </c>
      <c r="H2171" s="10">
        <v>434492.69</v>
      </c>
    </row>
    <row r="2172" spans="1:1023" x14ac:dyDescent="0.15">
      <c r="A2172" s="1">
        <f t="shared" si="33"/>
        <v>43709</v>
      </c>
      <c r="B2172" s="36">
        <v>43738</v>
      </c>
      <c r="C2172" s="9" t="s">
        <v>8</v>
      </c>
      <c r="D2172" s="39" t="s">
        <v>2706</v>
      </c>
      <c r="F2172" s="10">
        <v>17.7</v>
      </c>
      <c r="G2172" s="10">
        <v>0</v>
      </c>
      <c r="H2172" s="10">
        <v>434474.99</v>
      </c>
    </row>
    <row r="2173" spans="1:1023" x14ac:dyDescent="0.15">
      <c r="A2173" s="1">
        <f t="shared" si="33"/>
        <v>43770</v>
      </c>
      <c r="B2173" s="36">
        <v>43783</v>
      </c>
      <c r="C2173" s="9" t="s">
        <v>8</v>
      </c>
      <c r="D2173" s="39" t="s">
        <v>2707</v>
      </c>
      <c r="F2173" s="10">
        <v>0</v>
      </c>
      <c r="G2173" s="10">
        <v>111.56</v>
      </c>
      <c r="H2173" s="10">
        <v>434586.55</v>
      </c>
    </row>
    <row r="2174" spans="1:1023" x14ac:dyDescent="0.15">
      <c r="A2174" s="1">
        <f t="shared" si="33"/>
        <v>43770</v>
      </c>
      <c r="B2174" s="36">
        <v>43795</v>
      </c>
      <c r="C2174" s="9" t="s">
        <v>8</v>
      </c>
      <c r="D2174" s="39" t="s">
        <v>2708</v>
      </c>
      <c r="F2174" s="10">
        <v>177</v>
      </c>
      <c r="G2174" s="10">
        <v>0</v>
      </c>
      <c r="H2174" s="10">
        <v>434409.55</v>
      </c>
    </row>
    <row r="2175" spans="1:1023" x14ac:dyDescent="0.15">
      <c r="A2175" s="1">
        <f t="shared" si="33"/>
        <v>43800</v>
      </c>
      <c r="B2175" s="36">
        <v>43825</v>
      </c>
      <c r="C2175" s="9" t="s">
        <v>8</v>
      </c>
      <c r="D2175" s="39" t="s">
        <v>2709</v>
      </c>
      <c r="F2175" s="10">
        <v>17.7</v>
      </c>
      <c r="G2175" s="10">
        <v>0</v>
      </c>
      <c r="H2175" s="10">
        <v>434391.85</v>
      </c>
    </row>
    <row r="2176" spans="1:1023" x14ac:dyDescent="0.15">
      <c r="A2176" s="1">
        <f t="shared" si="33"/>
        <v>43800</v>
      </c>
      <c r="B2176" s="36">
        <v>43829</v>
      </c>
      <c r="C2176" s="9" t="s">
        <v>8</v>
      </c>
      <c r="D2176" s="39" t="s">
        <v>2710</v>
      </c>
      <c r="F2176" s="10">
        <v>0</v>
      </c>
      <c r="G2176" s="10">
        <v>3833</v>
      </c>
      <c r="H2176" s="10">
        <v>438224.85</v>
      </c>
    </row>
    <row r="2177" spans="1:8" x14ac:dyDescent="0.15">
      <c r="A2177" s="1">
        <f t="shared" si="33"/>
        <v>43862</v>
      </c>
      <c r="B2177" s="36">
        <v>43867</v>
      </c>
      <c r="C2177" s="9" t="s">
        <v>8</v>
      </c>
      <c r="D2177" s="39" t="s">
        <v>2711</v>
      </c>
      <c r="F2177" s="10">
        <v>0</v>
      </c>
      <c r="G2177" s="10">
        <v>131.47999999999999</v>
      </c>
      <c r="H2177" s="10">
        <v>438356.33</v>
      </c>
    </row>
    <row r="2178" spans="1:8" x14ac:dyDescent="0.15">
      <c r="A2178" s="1">
        <f t="shared" ref="A2178:A2241" si="34">DATE(YEAR(B2178),MONTH(B2178),1)</f>
        <v>43891</v>
      </c>
      <c r="B2178" s="36">
        <v>43903</v>
      </c>
      <c r="C2178" s="9" t="s">
        <v>8</v>
      </c>
      <c r="D2178" s="39" t="s">
        <v>2712</v>
      </c>
      <c r="F2178" s="10">
        <v>17.7</v>
      </c>
      <c r="G2178" s="10">
        <v>0</v>
      </c>
      <c r="H2178" s="10">
        <v>438338.63</v>
      </c>
    </row>
    <row r="2179" spans="1:8" x14ac:dyDescent="0.15">
      <c r="A2179" s="1">
        <f t="shared" si="34"/>
        <v>43891</v>
      </c>
      <c r="B2179" s="36">
        <v>43919</v>
      </c>
      <c r="C2179" s="9" t="s">
        <v>8</v>
      </c>
      <c r="D2179" s="39" t="s">
        <v>2713</v>
      </c>
      <c r="F2179" s="10">
        <v>0</v>
      </c>
      <c r="G2179" s="10">
        <v>3783</v>
      </c>
      <c r="H2179" s="10">
        <v>442121.63</v>
      </c>
    </row>
    <row r="2180" spans="1:8" ht="14.25" x14ac:dyDescent="0.2">
      <c r="A2180" s="1" t="e">
        <f t="shared" si="34"/>
        <v>#VALUE!</v>
      </c>
      <c r="B2180" s="37" t="s">
        <v>2714</v>
      </c>
      <c r="C2180" s="9" t="s">
        <v>8</v>
      </c>
      <c r="D2180" s="43" t="s">
        <v>2766</v>
      </c>
      <c r="F2180" s="38">
        <v>0</v>
      </c>
      <c r="G2180" s="38">
        <v>140.52000000000001</v>
      </c>
      <c r="H2180" s="38">
        <v>442262.15</v>
      </c>
    </row>
    <row r="2181" spans="1:8" ht="14.25" x14ac:dyDescent="0.2">
      <c r="A2181" s="1" t="e">
        <f t="shared" si="34"/>
        <v>#VALUE!</v>
      </c>
      <c r="B2181" s="37" t="s">
        <v>2715</v>
      </c>
      <c r="C2181" s="9" t="s">
        <v>8</v>
      </c>
      <c r="D2181" s="43" t="s">
        <v>2767</v>
      </c>
      <c r="F2181" s="38">
        <v>399</v>
      </c>
      <c r="G2181" s="38">
        <v>0</v>
      </c>
      <c r="H2181" s="38">
        <v>441863.15</v>
      </c>
    </row>
    <row r="2182" spans="1:8" ht="14.25" x14ac:dyDescent="0.2">
      <c r="A2182" s="1" t="e">
        <f t="shared" si="34"/>
        <v>#VALUE!</v>
      </c>
      <c r="B2182" s="37" t="s">
        <v>2716</v>
      </c>
      <c r="C2182" s="9" t="s">
        <v>8</v>
      </c>
      <c r="D2182" s="43" t="s">
        <v>2768</v>
      </c>
      <c r="F2182" s="38">
        <v>100</v>
      </c>
      <c r="G2182" s="38">
        <v>0</v>
      </c>
      <c r="H2182" s="38">
        <v>441763.15</v>
      </c>
    </row>
    <row r="2183" spans="1:8" ht="14.25" x14ac:dyDescent="0.2">
      <c r="A2183" s="1" t="e">
        <f t="shared" si="34"/>
        <v>#VALUE!</v>
      </c>
      <c r="B2183" s="37" t="s">
        <v>2717</v>
      </c>
      <c r="C2183" s="9" t="s">
        <v>8</v>
      </c>
      <c r="D2183" s="43" t="s">
        <v>2769</v>
      </c>
      <c r="F2183" s="38">
        <v>221.54</v>
      </c>
      <c r="G2183" s="38">
        <v>0</v>
      </c>
      <c r="H2183" s="38">
        <v>441541.61</v>
      </c>
    </row>
    <row r="2184" spans="1:8" ht="14.25" x14ac:dyDescent="0.2">
      <c r="A2184" s="1">
        <f t="shared" si="34"/>
        <v>44136</v>
      </c>
      <c r="B2184" s="37" t="s">
        <v>2718</v>
      </c>
      <c r="C2184" s="9" t="s">
        <v>8</v>
      </c>
      <c r="D2184" s="43" t="s">
        <v>2770</v>
      </c>
      <c r="F2184" s="38">
        <v>6885.8</v>
      </c>
      <c r="G2184" s="38">
        <v>0</v>
      </c>
      <c r="H2184" s="38">
        <v>434655.81</v>
      </c>
    </row>
    <row r="2185" spans="1:8" ht="14.25" x14ac:dyDescent="0.2">
      <c r="A2185" s="1" t="e">
        <f t="shared" si="34"/>
        <v>#VALUE!</v>
      </c>
      <c r="B2185" s="37" t="s">
        <v>2719</v>
      </c>
      <c r="C2185" s="9" t="s">
        <v>8</v>
      </c>
      <c r="D2185" s="43" t="s">
        <v>2771</v>
      </c>
      <c r="F2185" s="38">
        <v>17.7</v>
      </c>
      <c r="G2185" s="38">
        <v>0</v>
      </c>
      <c r="H2185" s="38">
        <v>434638.11</v>
      </c>
    </row>
    <row r="2186" spans="1:8" ht="14.25" x14ac:dyDescent="0.2">
      <c r="A2186" s="1" t="e">
        <f t="shared" si="34"/>
        <v>#VALUE!</v>
      </c>
      <c r="B2186" s="37" t="s">
        <v>2720</v>
      </c>
      <c r="C2186" s="9" t="s">
        <v>8</v>
      </c>
      <c r="D2186" s="43" t="s">
        <v>2772</v>
      </c>
      <c r="F2186" s="38">
        <v>226.54</v>
      </c>
      <c r="G2186" s="38">
        <v>0</v>
      </c>
      <c r="H2186" s="38">
        <v>434411.57</v>
      </c>
    </row>
    <row r="2187" spans="1:8" ht="14.25" x14ac:dyDescent="0.2">
      <c r="A2187" s="1" t="e">
        <f t="shared" si="34"/>
        <v>#VALUE!</v>
      </c>
      <c r="B2187" s="37" t="s">
        <v>2721</v>
      </c>
      <c r="C2187" s="9" t="s">
        <v>8</v>
      </c>
      <c r="D2187" s="43" t="s">
        <v>2773</v>
      </c>
      <c r="F2187" s="38">
        <v>0</v>
      </c>
      <c r="G2187" s="38">
        <v>3525</v>
      </c>
      <c r="H2187" s="38">
        <v>437936.57</v>
      </c>
    </row>
    <row r="2188" spans="1:8" ht="14.25" x14ac:dyDescent="0.2">
      <c r="A2188" s="1" t="e">
        <f t="shared" si="34"/>
        <v>#VALUE!</v>
      </c>
      <c r="B2188" s="37" t="s">
        <v>2722</v>
      </c>
      <c r="C2188" s="9" t="s">
        <v>8</v>
      </c>
      <c r="D2188" s="43" t="s">
        <v>2774</v>
      </c>
      <c r="F2188" s="38">
        <v>399</v>
      </c>
      <c r="G2188" s="38">
        <v>0</v>
      </c>
      <c r="H2188" s="38">
        <v>437537.57</v>
      </c>
    </row>
    <row r="2189" spans="1:8" ht="14.25" x14ac:dyDescent="0.2">
      <c r="A2189" s="1" t="e">
        <f t="shared" si="34"/>
        <v>#VALUE!</v>
      </c>
      <c r="B2189" s="37" t="s">
        <v>2723</v>
      </c>
      <c r="C2189" s="9" t="s">
        <v>8</v>
      </c>
      <c r="D2189" s="43" t="s">
        <v>2775</v>
      </c>
      <c r="F2189" s="38">
        <v>230.54</v>
      </c>
      <c r="G2189" s="38">
        <v>0</v>
      </c>
      <c r="H2189" s="38">
        <v>437307.03</v>
      </c>
    </row>
    <row r="2190" spans="1:8" ht="14.25" x14ac:dyDescent="0.2">
      <c r="A2190" s="1" t="e">
        <f t="shared" si="34"/>
        <v>#VALUE!</v>
      </c>
      <c r="B2190" s="37" t="s">
        <v>2724</v>
      </c>
      <c r="C2190" s="9" t="s">
        <v>8</v>
      </c>
      <c r="D2190" s="43" t="s">
        <v>2776</v>
      </c>
      <c r="F2190" s="38">
        <v>100</v>
      </c>
      <c r="G2190" s="38">
        <v>0</v>
      </c>
      <c r="H2190" s="38">
        <v>437207.03</v>
      </c>
    </row>
    <row r="2191" spans="1:8" ht="14.25" x14ac:dyDescent="0.2">
      <c r="A2191" s="1">
        <f t="shared" si="34"/>
        <v>43922</v>
      </c>
      <c r="B2191" s="37" t="s">
        <v>2725</v>
      </c>
      <c r="C2191" s="9" t="s">
        <v>8</v>
      </c>
      <c r="D2191" s="43" t="s">
        <v>2777</v>
      </c>
      <c r="F2191" s="38">
        <v>592</v>
      </c>
      <c r="G2191" s="38">
        <v>0</v>
      </c>
      <c r="H2191" s="38">
        <v>436615.03</v>
      </c>
    </row>
    <row r="2192" spans="1:8" ht="14.25" x14ac:dyDescent="0.2">
      <c r="A2192" s="1" t="e">
        <f t="shared" si="34"/>
        <v>#VALUE!</v>
      </c>
      <c r="B2192" s="37" t="s">
        <v>2726</v>
      </c>
      <c r="C2192" s="9" t="s">
        <v>8</v>
      </c>
      <c r="D2192" s="43" t="s">
        <v>2778</v>
      </c>
      <c r="F2192" s="38">
        <v>349</v>
      </c>
      <c r="G2192" s="38">
        <v>0</v>
      </c>
      <c r="H2192" s="38">
        <v>436266.03</v>
      </c>
    </row>
    <row r="2193" spans="1:8" ht="14.25" x14ac:dyDescent="0.2">
      <c r="A2193" s="1">
        <f t="shared" si="34"/>
        <v>44136</v>
      </c>
      <c r="B2193" s="37" t="s">
        <v>2727</v>
      </c>
      <c r="C2193" s="9" t="s">
        <v>8</v>
      </c>
      <c r="D2193" s="43" t="s">
        <v>2779</v>
      </c>
      <c r="F2193" s="38">
        <v>859</v>
      </c>
      <c r="G2193" s="38">
        <v>0</v>
      </c>
      <c r="H2193" s="38">
        <v>435407.03</v>
      </c>
    </row>
    <row r="2194" spans="1:8" ht="14.25" x14ac:dyDescent="0.2">
      <c r="A2194" s="1">
        <f t="shared" si="34"/>
        <v>44136</v>
      </c>
      <c r="B2194" s="37" t="s">
        <v>2727</v>
      </c>
      <c r="C2194" s="9" t="s">
        <v>8</v>
      </c>
      <c r="D2194" s="43" t="s">
        <v>2780</v>
      </c>
      <c r="F2194" s="38">
        <v>399</v>
      </c>
      <c r="G2194" s="38">
        <v>0</v>
      </c>
      <c r="H2194" s="38">
        <v>435008.03</v>
      </c>
    </row>
    <row r="2195" spans="1:8" ht="14.25" x14ac:dyDescent="0.2">
      <c r="A2195" s="1" t="e">
        <f t="shared" si="34"/>
        <v>#VALUE!</v>
      </c>
      <c r="B2195" s="37" t="s">
        <v>2728</v>
      </c>
      <c r="C2195" s="9" t="s">
        <v>8</v>
      </c>
      <c r="D2195" s="43" t="s">
        <v>2781</v>
      </c>
      <c r="F2195" s="38">
        <v>17.7</v>
      </c>
      <c r="G2195" s="38">
        <v>0</v>
      </c>
      <c r="H2195" s="38">
        <v>434990.33</v>
      </c>
    </row>
    <row r="2196" spans="1:8" ht="14.25" x14ac:dyDescent="0.2">
      <c r="A2196" s="1" t="e">
        <f t="shared" si="34"/>
        <v>#VALUE!</v>
      </c>
      <c r="B2196" s="37" t="s">
        <v>2729</v>
      </c>
      <c r="C2196" s="9" t="s">
        <v>8</v>
      </c>
      <c r="D2196" s="43" t="s">
        <v>2782</v>
      </c>
      <c r="F2196" s="38">
        <v>200</v>
      </c>
      <c r="G2196" s="38">
        <v>0</v>
      </c>
      <c r="H2196" s="38">
        <v>434790.33</v>
      </c>
    </row>
    <row r="2197" spans="1:8" ht="14.25" x14ac:dyDescent="0.2">
      <c r="A2197" s="1" t="e">
        <f t="shared" si="34"/>
        <v>#VALUE!</v>
      </c>
      <c r="B2197" s="37" t="s">
        <v>2730</v>
      </c>
      <c r="C2197" s="9" t="s">
        <v>8</v>
      </c>
      <c r="D2197" s="43" t="s">
        <v>2783</v>
      </c>
      <c r="F2197" s="38">
        <v>0</v>
      </c>
      <c r="G2197" s="38">
        <v>3301</v>
      </c>
      <c r="H2197" s="38">
        <v>438091.33</v>
      </c>
    </row>
    <row r="2198" spans="1:8" ht="14.25" x14ac:dyDescent="0.2">
      <c r="A2198" s="1" t="e">
        <f t="shared" si="34"/>
        <v>#VALUE!</v>
      </c>
      <c r="B2198" s="37" t="s">
        <v>2731</v>
      </c>
      <c r="C2198" s="9" t="s">
        <v>8</v>
      </c>
      <c r="D2198" s="43" t="s">
        <v>2784</v>
      </c>
      <c r="F2198" s="38">
        <v>230.54</v>
      </c>
      <c r="G2198" s="38">
        <v>0</v>
      </c>
      <c r="H2198" s="38">
        <v>437860.79</v>
      </c>
    </row>
    <row r="2199" spans="1:8" ht="14.25" x14ac:dyDescent="0.2">
      <c r="A2199" s="1">
        <f t="shared" si="34"/>
        <v>44105</v>
      </c>
      <c r="B2199" s="37" t="s">
        <v>2732</v>
      </c>
      <c r="C2199" s="9" t="s">
        <v>8</v>
      </c>
      <c r="D2199" s="43" t="s">
        <v>2785</v>
      </c>
      <c r="F2199" s="38">
        <v>349</v>
      </c>
      <c r="G2199" s="38">
        <v>0</v>
      </c>
      <c r="H2199" s="38">
        <v>437511.79</v>
      </c>
    </row>
    <row r="2200" spans="1:8" ht="14.25" x14ac:dyDescent="0.2">
      <c r="A2200" s="1" t="e">
        <f t="shared" si="34"/>
        <v>#VALUE!</v>
      </c>
      <c r="B2200" s="37" t="s">
        <v>2733</v>
      </c>
      <c r="C2200" s="9" t="s">
        <v>8</v>
      </c>
      <c r="D2200" s="43" t="s">
        <v>2786</v>
      </c>
      <c r="F2200" s="38">
        <v>5750</v>
      </c>
      <c r="G2200" s="38">
        <v>0</v>
      </c>
      <c r="H2200" s="38">
        <v>431761.79</v>
      </c>
    </row>
    <row r="2201" spans="1:8" ht="14.25" x14ac:dyDescent="0.2">
      <c r="A2201" s="1" t="e">
        <f t="shared" si="34"/>
        <v>#VALUE!</v>
      </c>
      <c r="B2201" s="37" t="s">
        <v>2734</v>
      </c>
      <c r="C2201" s="9" t="s">
        <v>8</v>
      </c>
      <c r="D2201" s="43" t="s">
        <v>2787</v>
      </c>
      <c r="F2201" s="38">
        <v>230.54</v>
      </c>
      <c r="G2201" s="38">
        <v>0</v>
      </c>
      <c r="H2201" s="38">
        <v>431531.25</v>
      </c>
    </row>
    <row r="2202" spans="1:8" ht="14.25" x14ac:dyDescent="0.2">
      <c r="A2202" s="1">
        <f t="shared" si="34"/>
        <v>43983</v>
      </c>
      <c r="B2202" s="37" t="s">
        <v>2735</v>
      </c>
      <c r="C2202" s="9" t="s">
        <v>8</v>
      </c>
      <c r="D2202" s="43" t="s">
        <v>2788</v>
      </c>
      <c r="F2202" s="38">
        <v>399</v>
      </c>
      <c r="G2202" s="38">
        <v>0</v>
      </c>
      <c r="H2202" s="38">
        <v>431132.25</v>
      </c>
    </row>
    <row r="2203" spans="1:8" ht="14.25" x14ac:dyDescent="0.2">
      <c r="A2203" s="1">
        <f t="shared" si="34"/>
        <v>44013</v>
      </c>
      <c r="B2203" s="37" t="s">
        <v>2736</v>
      </c>
      <c r="C2203" s="9" t="s">
        <v>8</v>
      </c>
      <c r="D2203" s="43" t="s">
        <v>2789</v>
      </c>
      <c r="F2203" s="38">
        <v>600</v>
      </c>
      <c r="G2203" s="38">
        <v>0</v>
      </c>
      <c r="H2203" s="38">
        <v>430532.25</v>
      </c>
    </row>
    <row r="2204" spans="1:8" ht="14.25" x14ac:dyDescent="0.2">
      <c r="A2204" s="1">
        <f t="shared" si="34"/>
        <v>44136</v>
      </c>
      <c r="B2204" s="37" t="s">
        <v>2737</v>
      </c>
      <c r="C2204" s="9" t="s">
        <v>8</v>
      </c>
      <c r="D2204" s="43" t="s">
        <v>2790</v>
      </c>
      <c r="F2204" s="38">
        <v>581</v>
      </c>
      <c r="G2204" s="38">
        <v>0</v>
      </c>
      <c r="H2204" s="38">
        <v>429951.25</v>
      </c>
    </row>
    <row r="2205" spans="1:8" ht="14.25" x14ac:dyDescent="0.2">
      <c r="A2205" s="1" t="e">
        <f t="shared" si="34"/>
        <v>#VALUE!</v>
      </c>
      <c r="B2205" s="37" t="s">
        <v>2738</v>
      </c>
      <c r="C2205" s="9" t="s">
        <v>8</v>
      </c>
      <c r="D2205" s="43" t="s">
        <v>2791</v>
      </c>
      <c r="F2205" s="38">
        <v>1348</v>
      </c>
      <c r="G2205" s="38">
        <v>0</v>
      </c>
      <c r="H2205" s="38">
        <v>428603.25</v>
      </c>
    </row>
    <row r="2206" spans="1:8" ht="14.25" x14ac:dyDescent="0.2">
      <c r="A2206" s="1" t="e">
        <f t="shared" si="34"/>
        <v>#VALUE!</v>
      </c>
      <c r="B2206" s="37" t="s">
        <v>2739</v>
      </c>
      <c r="C2206" s="9" t="s">
        <v>8</v>
      </c>
      <c r="D2206" s="43" t="s">
        <v>2792</v>
      </c>
      <c r="F2206" s="38">
        <v>177</v>
      </c>
      <c r="G2206" s="38">
        <v>0</v>
      </c>
      <c r="H2206" s="38">
        <v>428426.25</v>
      </c>
    </row>
    <row r="2207" spans="1:8" ht="14.25" x14ac:dyDescent="0.2">
      <c r="A2207" s="1">
        <f t="shared" si="34"/>
        <v>43922</v>
      </c>
      <c r="B2207" s="37" t="s">
        <v>2740</v>
      </c>
      <c r="C2207" s="9" t="s">
        <v>8</v>
      </c>
      <c r="D2207" s="43" t="s">
        <v>2793</v>
      </c>
      <c r="F2207" s="38">
        <v>232.9</v>
      </c>
      <c r="G2207" s="38">
        <v>0</v>
      </c>
      <c r="H2207" s="38">
        <v>428193.35</v>
      </c>
    </row>
    <row r="2208" spans="1:8" ht="14.25" x14ac:dyDescent="0.2">
      <c r="A2208" s="1">
        <f t="shared" si="34"/>
        <v>44075</v>
      </c>
      <c r="B2208" s="37" t="s">
        <v>2741</v>
      </c>
      <c r="C2208" s="9" t="s">
        <v>8</v>
      </c>
      <c r="D2208" s="43" t="s">
        <v>2794</v>
      </c>
      <c r="F2208" s="38">
        <v>399</v>
      </c>
      <c r="G2208" s="38">
        <v>0</v>
      </c>
      <c r="H2208" s="38">
        <v>427794.35</v>
      </c>
    </row>
    <row r="2209" spans="1:8" ht="14.25" x14ac:dyDescent="0.2">
      <c r="A2209" s="1" t="e">
        <f t="shared" si="34"/>
        <v>#VALUE!</v>
      </c>
      <c r="B2209" s="37" t="s">
        <v>2742</v>
      </c>
      <c r="C2209" s="9" t="s">
        <v>8</v>
      </c>
      <c r="D2209" s="43" t="s">
        <v>2795</v>
      </c>
      <c r="F2209" s="38">
        <v>17.7</v>
      </c>
      <c r="G2209" s="38">
        <v>0</v>
      </c>
      <c r="H2209" s="38">
        <v>427776.65</v>
      </c>
    </row>
    <row r="2210" spans="1:8" ht="14.25" x14ac:dyDescent="0.2">
      <c r="A2210" s="1" t="e">
        <f t="shared" si="34"/>
        <v>#VALUE!</v>
      </c>
      <c r="B2210" s="37" t="s">
        <v>2742</v>
      </c>
      <c r="C2210" s="9" t="s">
        <v>8</v>
      </c>
      <c r="D2210" s="43" t="s">
        <v>2796</v>
      </c>
      <c r="F2210" s="38">
        <v>7750</v>
      </c>
      <c r="G2210" s="38">
        <v>0</v>
      </c>
      <c r="H2210" s="38">
        <v>420026.65</v>
      </c>
    </row>
    <row r="2211" spans="1:8" ht="14.25" x14ac:dyDescent="0.2">
      <c r="A2211" s="1" t="e">
        <f t="shared" si="34"/>
        <v>#VALUE!</v>
      </c>
      <c r="B2211" s="37" t="s">
        <v>2742</v>
      </c>
      <c r="C2211" s="9" t="s">
        <v>8</v>
      </c>
      <c r="D2211" s="43" t="s">
        <v>2797</v>
      </c>
      <c r="F2211" s="38">
        <v>0</v>
      </c>
      <c r="G2211" s="38">
        <v>7750</v>
      </c>
      <c r="H2211" s="38">
        <v>427776.65</v>
      </c>
    </row>
    <row r="2212" spans="1:8" ht="14.25" x14ac:dyDescent="0.2">
      <c r="A2212" s="1" t="e">
        <f t="shared" si="34"/>
        <v>#VALUE!</v>
      </c>
      <c r="B2212" s="37" t="s">
        <v>2742</v>
      </c>
      <c r="C2212" s="9" t="s">
        <v>8</v>
      </c>
      <c r="D2212" s="43" t="s">
        <v>2798</v>
      </c>
      <c r="F2212" s="38">
        <v>7750</v>
      </c>
      <c r="G2212" s="38">
        <v>0</v>
      </c>
      <c r="H2212" s="38">
        <v>420026.65</v>
      </c>
    </row>
    <row r="2213" spans="1:8" ht="14.25" x14ac:dyDescent="0.2">
      <c r="A2213" s="1" t="e">
        <f t="shared" si="34"/>
        <v>#VALUE!</v>
      </c>
      <c r="B2213" s="37" t="s">
        <v>2742</v>
      </c>
      <c r="C2213" s="9" t="s">
        <v>8</v>
      </c>
      <c r="D2213" s="43" t="s">
        <v>2799</v>
      </c>
      <c r="F2213" s="38">
        <v>4500</v>
      </c>
      <c r="G2213" s="38">
        <v>0</v>
      </c>
      <c r="H2213" s="38">
        <v>415526.65</v>
      </c>
    </row>
    <row r="2214" spans="1:8" ht="14.25" x14ac:dyDescent="0.2">
      <c r="A2214" s="1" t="e">
        <f t="shared" si="34"/>
        <v>#VALUE!</v>
      </c>
      <c r="B2214" s="37" t="s">
        <v>2743</v>
      </c>
      <c r="C2214" s="9" t="s">
        <v>8</v>
      </c>
      <c r="D2214" s="43" t="s">
        <v>2800</v>
      </c>
      <c r="F2214" s="38">
        <v>1348</v>
      </c>
      <c r="G2214" s="38">
        <v>0</v>
      </c>
      <c r="H2214" s="38">
        <v>414178.65</v>
      </c>
    </row>
    <row r="2215" spans="1:8" ht="14.25" x14ac:dyDescent="0.2">
      <c r="A2215" s="1" t="e">
        <f t="shared" si="34"/>
        <v>#VALUE!</v>
      </c>
      <c r="B2215" s="37" t="s">
        <v>2744</v>
      </c>
      <c r="C2215" s="9" t="s">
        <v>8</v>
      </c>
      <c r="D2215" s="43" t="s">
        <v>2801</v>
      </c>
      <c r="F2215" s="38">
        <v>0</v>
      </c>
      <c r="G2215" s="38">
        <v>3244</v>
      </c>
      <c r="H2215" s="38">
        <v>417422.65</v>
      </c>
    </row>
    <row r="2216" spans="1:8" ht="14.25" x14ac:dyDescent="0.2">
      <c r="A2216" s="1">
        <f t="shared" si="34"/>
        <v>44197</v>
      </c>
      <c r="B2216" s="37" t="s">
        <v>2745</v>
      </c>
      <c r="C2216" s="9" t="s">
        <v>8</v>
      </c>
      <c r="D2216" s="43" t="s">
        <v>2802</v>
      </c>
      <c r="F2216" s="38">
        <v>399</v>
      </c>
      <c r="G2216" s="38">
        <v>0</v>
      </c>
      <c r="H2216" s="38">
        <v>417023.65</v>
      </c>
    </row>
    <row r="2217" spans="1:8" ht="14.25" x14ac:dyDescent="0.2">
      <c r="A2217" s="1">
        <f t="shared" si="34"/>
        <v>44256</v>
      </c>
      <c r="B2217" s="37" t="s">
        <v>2746</v>
      </c>
      <c r="C2217" s="9" t="s">
        <v>8</v>
      </c>
      <c r="D2217" s="43" t="s">
        <v>2803</v>
      </c>
      <c r="F2217" s="38">
        <v>232.9</v>
      </c>
      <c r="G2217" s="38">
        <v>0</v>
      </c>
      <c r="H2217" s="38">
        <v>416790.75</v>
      </c>
    </row>
    <row r="2218" spans="1:8" ht="14.25" x14ac:dyDescent="0.2">
      <c r="A2218" s="1">
        <f t="shared" si="34"/>
        <v>44531</v>
      </c>
      <c r="B2218" s="37" t="s">
        <v>2747</v>
      </c>
      <c r="C2218" s="9" t="s">
        <v>8</v>
      </c>
      <c r="D2218" s="43" t="s">
        <v>2804</v>
      </c>
      <c r="F2218" s="38">
        <v>2198</v>
      </c>
      <c r="G2218" s="38">
        <v>0</v>
      </c>
      <c r="H2218" s="38">
        <v>414592.75</v>
      </c>
    </row>
    <row r="2219" spans="1:8" ht="14.25" x14ac:dyDescent="0.2">
      <c r="A2219" s="1" t="e">
        <f t="shared" si="34"/>
        <v>#VALUE!</v>
      </c>
      <c r="B2219" s="37" t="s">
        <v>2748</v>
      </c>
      <c r="C2219" s="9" t="s">
        <v>8</v>
      </c>
      <c r="D2219" s="43" t="s">
        <v>2805</v>
      </c>
      <c r="F2219" s="38">
        <v>341</v>
      </c>
      <c r="G2219" s="38">
        <v>0</v>
      </c>
      <c r="H2219" s="38">
        <v>414251.75</v>
      </c>
    </row>
    <row r="2220" spans="1:8" ht="14.25" x14ac:dyDescent="0.2">
      <c r="A2220" s="1">
        <f t="shared" si="34"/>
        <v>44228</v>
      </c>
      <c r="B2220" s="37" t="s">
        <v>2749</v>
      </c>
      <c r="C2220" s="9" t="s">
        <v>8</v>
      </c>
      <c r="D2220" s="43" t="s">
        <v>2806</v>
      </c>
      <c r="F2220" s="38">
        <v>2198</v>
      </c>
      <c r="G2220" s="38">
        <v>0</v>
      </c>
      <c r="H2220" s="38">
        <v>412053.75</v>
      </c>
    </row>
    <row r="2221" spans="1:8" ht="14.25" x14ac:dyDescent="0.2">
      <c r="A2221" s="1">
        <f t="shared" si="34"/>
        <v>44256</v>
      </c>
      <c r="B2221" s="37" t="s">
        <v>2750</v>
      </c>
      <c r="C2221" s="9" t="s">
        <v>8</v>
      </c>
      <c r="D2221" s="43" t="s">
        <v>2807</v>
      </c>
      <c r="F2221" s="38">
        <v>399</v>
      </c>
      <c r="G2221" s="38">
        <v>0</v>
      </c>
      <c r="H2221" s="38">
        <v>411654.75</v>
      </c>
    </row>
    <row r="2222" spans="1:8" ht="14.25" x14ac:dyDescent="0.2">
      <c r="A2222" s="1" t="e">
        <f t="shared" si="34"/>
        <v>#VALUE!</v>
      </c>
      <c r="B2222" s="37" t="s">
        <v>2751</v>
      </c>
      <c r="C2222" s="9" t="s">
        <v>8</v>
      </c>
      <c r="D2222" s="43" t="s">
        <v>2808</v>
      </c>
      <c r="F2222" s="38">
        <v>399</v>
      </c>
      <c r="G2222" s="38">
        <v>0</v>
      </c>
      <c r="H2222" s="38">
        <v>411255.75</v>
      </c>
    </row>
    <row r="2223" spans="1:8" ht="14.25" x14ac:dyDescent="0.2">
      <c r="A2223" s="1">
        <f t="shared" si="34"/>
        <v>44440</v>
      </c>
      <c r="B2223" s="37" t="s">
        <v>2752</v>
      </c>
      <c r="C2223" s="9" t="s">
        <v>8</v>
      </c>
      <c r="D2223" s="43" t="s">
        <v>2809</v>
      </c>
      <c r="F2223" s="38">
        <v>80</v>
      </c>
      <c r="G2223" s="38">
        <v>0</v>
      </c>
      <c r="H2223" s="38">
        <v>411175.75</v>
      </c>
    </row>
    <row r="2224" spans="1:8" ht="14.25" x14ac:dyDescent="0.2">
      <c r="A2224" s="1">
        <f t="shared" si="34"/>
        <v>44531</v>
      </c>
      <c r="B2224" s="37" t="s">
        <v>2753</v>
      </c>
      <c r="C2224" s="9" t="s">
        <v>8</v>
      </c>
      <c r="D2224" s="43" t="s">
        <v>2810</v>
      </c>
      <c r="F2224" s="38">
        <v>80</v>
      </c>
      <c r="G2224" s="38">
        <v>0</v>
      </c>
      <c r="H2224" s="38">
        <v>411095.75</v>
      </c>
    </row>
    <row r="2225" spans="1:8" ht="14.25" x14ac:dyDescent="0.2">
      <c r="A2225" s="1" t="e">
        <f t="shared" si="34"/>
        <v>#VALUE!</v>
      </c>
      <c r="B2225" s="37" t="s">
        <v>2754</v>
      </c>
      <c r="C2225" s="9" t="s">
        <v>8</v>
      </c>
      <c r="D2225" s="43" t="s">
        <v>2811</v>
      </c>
      <c r="F2225" s="38">
        <v>80</v>
      </c>
      <c r="G2225" s="38">
        <v>0</v>
      </c>
      <c r="H2225" s="38">
        <v>411015.75</v>
      </c>
    </row>
    <row r="2226" spans="1:8" ht="14.25" x14ac:dyDescent="0.2">
      <c r="A2226" s="1" t="e">
        <f t="shared" si="34"/>
        <v>#VALUE!</v>
      </c>
      <c r="B2226" s="37" t="s">
        <v>2755</v>
      </c>
      <c r="C2226" s="9" t="s">
        <v>8</v>
      </c>
      <c r="D2226" s="43" t="s">
        <v>2812</v>
      </c>
      <c r="F2226" s="38">
        <v>299</v>
      </c>
      <c r="G2226" s="38">
        <v>0</v>
      </c>
      <c r="H2226" s="38">
        <v>410716.75</v>
      </c>
    </row>
    <row r="2227" spans="1:8" ht="14.25" x14ac:dyDescent="0.2">
      <c r="A2227" s="1" t="e">
        <f t="shared" si="34"/>
        <v>#VALUE!</v>
      </c>
      <c r="B2227" s="37" t="s">
        <v>2756</v>
      </c>
      <c r="C2227" s="9" t="s">
        <v>8</v>
      </c>
      <c r="D2227" s="43" t="s">
        <v>2813</v>
      </c>
      <c r="F2227" s="38">
        <v>150</v>
      </c>
      <c r="G2227" s="38">
        <v>0</v>
      </c>
      <c r="H2227" s="38">
        <v>410566.75</v>
      </c>
    </row>
    <row r="2228" spans="1:8" ht="14.25" x14ac:dyDescent="0.2">
      <c r="A2228" s="1" t="e">
        <f t="shared" si="34"/>
        <v>#VALUE!</v>
      </c>
      <c r="B2228" s="37" t="s">
        <v>2757</v>
      </c>
      <c r="C2228" s="9" t="s">
        <v>8</v>
      </c>
      <c r="D2228" s="43" t="s">
        <v>2814</v>
      </c>
      <c r="F2228" s="38">
        <v>171</v>
      </c>
      <c r="G2228" s="38">
        <v>0</v>
      </c>
      <c r="H2228" s="38">
        <v>410395.75</v>
      </c>
    </row>
    <row r="2229" spans="1:8" ht="14.25" x14ac:dyDescent="0.2">
      <c r="A2229" s="1" t="e">
        <f t="shared" si="34"/>
        <v>#VALUE!</v>
      </c>
      <c r="B2229" s="37" t="s">
        <v>2758</v>
      </c>
      <c r="C2229" s="9" t="s">
        <v>8</v>
      </c>
      <c r="D2229" s="43" t="s">
        <v>2815</v>
      </c>
      <c r="F2229" s="38">
        <v>190</v>
      </c>
      <c r="G2229" s="38">
        <v>0</v>
      </c>
      <c r="H2229" s="38">
        <v>410205.75</v>
      </c>
    </row>
    <row r="2230" spans="1:8" ht="14.25" x14ac:dyDescent="0.2">
      <c r="A2230" s="1" t="e">
        <f t="shared" si="34"/>
        <v>#VALUE!</v>
      </c>
      <c r="B2230" s="37" t="s">
        <v>2759</v>
      </c>
      <c r="C2230" s="9" t="s">
        <v>8</v>
      </c>
      <c r="D2230" s="43" t="s">
        <v>2816</v>
      </c>
      <c r="F2230" s="38">
        <v>17.7</v>
      </c>
      <c r="G2230" s="38">
        <v>0</v>
      </c>
      <c r="H2230" s="38">
        <v>410188.05</v>
      </c>
    </row>
    <row r="2231" spans="1:8" ht="14.25" x14ac:dyDescent="0.2">
      <c r="A2231" s="1" t="e">
        <f t="shared" si="34"/>
        <v>#VALUE!</v>
      </c>
      <c r="B2231" s="37" t="s">
        <v>2760</v>
      </c>
      <c r="C2231" s="9" t="s">
        <v>8</v>
      </c>
      <c r="D2231" s="43" t="s">
        <v>2817</v>
      </c>
      <c r="F2231" s="38">
        <v>125</v>
      </c>
      <c r="G2231" s="38">
        <v>0</v>
      </c>
      <c r="H2231" s="38">
        <v>410063.05</v>
      </c>
    </row>
    <row r="2232" spans="1:8" ht="14.25" x14ac:dyDescent="0.2">
      <c r="A2232" s="1" t="e">
        <f t="shared" si="34"/>
        <v>#VALUE!</v>
      </c>
      <c r="B2232" s="37" t="s">
        <v>2761</v>
      </c>
      <c r="C2232" s="9" t="s">
        <v>8</v>
      </c>
      <c r="D2232" s="43" t="s">
        <v>2818</v>
      </c>
      <c r="F2232" s="38">
        <v>133</v>
      </c>
      <c r="G2232" s="38">
        <v>0</v>
      </c>
      <c r="H2232" s="38">
        <v>409930.05</v>
      </c>
    </row>
    <row r="2233" spans="1:8" ht="14.25" x14ac:dyDescent="0.2">
      <c r="A2233" s="1" t="e">
        <f t="shared" si="34"/>
        <v>#VALUE!</v>
      </c>
      <c r="B2233" s="37" t="s">
        <v>2762</v>
      </c>
      <c r="C2233" s="9" t="s">
        <v>8</v>
      </c>
      <c r="D2233" s="43" t="s">
        <v>2819</v>
      </c>
      <c r="F2233" s="38">
        <v>190</v>
      </c>
      <c r="G2233" s="38">
        <v>0</v>
      </c>
      <c r="H2233" s="38">
        <v>409740.05</v>
      </c>
    </row>
    <row r="2234" spans="1:8" ht="14.25" x14ac:dyDescent="0.2">
      <c r="A2234" s="1" t="e">
        <f t="shared" si="34"/>
        <v>#VALUE!</v>
      </c>
      <c r="B2234" s="37" t="s">
        <v>2763</v>
      </c>
      <c r="C2234" s="9" t="s">
        <v>8</v>
      </c>
      <c r="D2234" s="43" t="s">
        <v>2820</v>
      </c>
      <c r="F2234" s="38">
        <v>0</v>
      </c>
      <c r="G2234" s="38">
        <v>3053</v>
      </c>
      <c r="H2234" s="38">
        <v>412793.05</v>
      </c>
    </row>
    <row r="2235" spans="1:8" ht="14.25" x14ac:dyDescent="0.2">
      <c r="A2235" s="1" t="e">
        <f t="shared" si="34"/>
        <v>#VALUE!</v>
      </c>
      <c r="B2235" s="37" t="s">
        <v>2764</v>
      </c>
      <c r="C2235" s="9" t="s">
        <v>8</v>
      </c>
      <c r="D2235" s="43" t="s">
        <v>2821</v>
      </c>
      <c r="F2235" s="38">
        <v>80</v>
      </c>
      <c r="G2235" s="38">
        <v>0</v>
      </c>
      <c r="H2235" s="38">
        <v>412713.05</v>
      </c>
    </row>
    <row r="2236" spans="1:8" ht="14.25" x14ac:dyDescent="0.2">
      <c r="A2236" s="1" t="e">
        <f t="shared" si="34"/>
        <v>#VALUE!</v>
      </c>
      <c r="B2236" s="37" t="s">
        <v>2765</v>
      </c>
      <c r="C2236" s="9" t="s">
        <v>8</v>
      </c>
      <c r="D2236" s="43" t="s">
        <v>2822</v>
      </c>
      <c r="F2236" s="38">
        <v>399</v>
      </c>
      <c r="G2236" s="38">
        <v>0</v>
      </c>
      <c r="H2236" s="38">
        <v>412314.05</v>
      </c>
    </row>
    <row r="2237" spans="1:8" ht="14.25" x14ac:dyDescent="0.2">
      <c r="A2237" s="1">
        <f t="shared" si="34"/>
        <v>44470</v>
      </c>
      <c r="B2237" s="37" t="s">
        <v>2823</v>
      </c>
      <c r="C2237" s="9" t="s">
        <v>8</v>
      </c>
      <c r="D2237" s="43" t="s">
        <v>2843</v>
      </c>
      <c r="F2237" s="38">
        <v>233</v>
      </c>
      <c r="G2237" s="38">
        <v>0</v>
      </c>
      <c r="H2237" s="38">
        <v>412081.05</v>
      </c>
    </row>
    <row r="2238" spans="1:8" ht="14.25" x14ac:dyDescent="0.2">
      <c r="A2238" s="1" t="e">
        <f t="shared" si="34"/>
        <v>#VALUE!</v>
      </c>
      <c r="B2238" s="37" t="s">
        <v>2824</v>
      </c>
      <c r="C2238" s="9" t="s">
        <v>8</v>
      </c>
      <c r="D2238" s="43" t="s">
        <v>2844</v>
      </c>
      <c r="F2238" s="38">
        <v>689</v>
      </c>
      <c r="G2238" s="38">
        <v>0</v>
      </c>
      <c r="H2238" s="38">
        <v>411392.05</v>
      </c>
    </row>
    <row r="2239" spans="1:8" ht="14.25" x14ac:dyDescent="0.2">
      <c r="A2239" s="1" t="e">
        <f t="shared" si="34"/>
        <v>#VALUE!</v>
      </c>
      <c r="B2239" s="37" t="s">
        <v>2825</v>
      </c>
      <c r="C2239" s="9" t="s">
        <v>8</v>
      </c>
      <c r="D2239" s="43" t="s">
        <v>2845</v>
      </c>
      <c r="F2239" s="38">
        <v>232.9</v>
      </c>
      <c r="G2239" s="38">
        <v>0</v>
      </c>
      <c r="H2239" s="38">
        <v>411159.15</v>
      </c>
    </row>
    <row r="2240" spans="1:8" ht="14.25" x14ac:dyDescent="0.2">
      <c r="A2240" s="1" t="e">
        <f t="shared" si="34"/>
        <v>#VALUE!</v>
      </c>
      <c r="B2240" s="37" t="s">
        <v>2826</v>
      </c>
      <c r="C2240" s="9" t="s">
        <v>8</v>
      </c>
      <c r="D2240" s="43" t="s">
        <v>2846</v>
      </c>
      <c r="F2240" s="38">
        <v>5270</v>
      </c>
      <c r="G2240" s="38">
        <v>0</v>
      </c>
      <c r="H2240" s="38">
        <v>405889.15</v>
      </c>
    </row>
    <row r="2241" spans="1:8" ht="14.25" x14ac:dyDescent="0.2">
      <c r="A2241" s="1" t="e">
        <f t="shared" si="34"/>
        <v>#VALUE!</v>
      </c>
      <c r="B2241" s="37" t="s">
        <v>2826</v>
      </c>
      <c r="C2241" s="9" t="s">
        <v>8</v>
      </c>
      <c r="D2241" s="43" t="s">
        <v>2847</v>
      </c>
      <c r="F2241" s="38">
        <v>0</v>
      </c>
      <c r="G2241" s="38">
        <v>5270</v>
      </c>
      <c r="H2241" s="38">
        <v>411159.15</v>
      </c>
    </row>
    <row r="2242" spans="1:8" ht="14.25" x14ac:dyDescent="0.2">
      <c r="A2242" s="1" t="e">
        <f t="shared" ref="A2242:A2273" si="35">DATE(YEAR(B2242),MONTH(B2242),1)</f>
        <v>#VALUE!</v>
      </c>
      <c r="B2242" s="37" t="s">
        <v>2826</v>
      </c>
      <c r="C2242" s="9" t="s">
        <v>8</v>
      </c>
      <c r="D2242" s="43" t="s">
        <v>2848</v>
      </c>
      <c r="F2242" s="38">
        <v>5270</v>
      </c>
      <c r="G2242" s="38">
        <v>0</v>
      </c>
      <c r="H2242" s="38">
        <v>405889.15</v>
      </c>
    </row>
    <row r="2243" spans="1:8" ht="14.25" x14ac:dyDescent="0.2">
      <c r="A2243" s="1" t="e">
        <f t="shared" si="35"/>
        <v>#VALUE!</v>
      </c>
      <c r="B2243" s="37" t="s">
        <v>2826</v>
      </c>
      <c r="C2243" s="9" t="s">
        <v>8</v>
      </c>
      <c r="D2243" s="43" t="s">
        <v>2849</v>
      </c>
      <c r="F2243" s="38">
        <v>0</v>
      </c>
      <c r="G2243" s="38">
        <v>5270</v>
      </c>
      <c r="H2243" s="38">
        <v>411159.15</v>
      </c>
    </row>
    <row r="2244" spans="1:8" ht="14.25" x14ac:dyDescent="0.2">
      <c r="A2244" s="1">
        <f t="shared" si="35"/>
        <v>44287</v>
      </c>
      <c r="B2244" s="37" t="s">
        <v>2827</v>
      </c>
      <c r="C2244" s="9" t="s">
        <v>8</v>
      </c>
      <c r="D2244" s="43" t="s">
        <v>2850</v>
      </c>
      <c r="F2244" s="38">
        <v>180</v>
      </c>
      <c r="G2244" s="38">
        <v>0</v>
      </c>
      <c r="H2244" s="38">
        <v>410979.15</v>
      </c>
    </row>
    <row r="2245" spans="1:8" ht="14.25" x14ac:dyDescent="0.2">
      <c r="A2245" s="1">
        <f t="shared" si="35"/>
        <v>44531</v>
      </c>
      <c r="B2245" s="37" t="s">
        <v>2828</v>
      </c>
      <c r="C2245" s="9" t="s">
        <v>8</v>
      </c>
      <c r="D2245" s="43" t="s">
        <v>2851</v>
      </c>
      <c r="F2245" s="38">
        <v>534</v>
      </c>
      <c r="G2245" s="38">
        <v>0</v>
      </c>
      <c r="H2245" s="38">
        <v>410445.15</v>
      </c>
    </row>
    <row r="2246" spans="1:8" ht="14.25" x14ac:dyDescent="0.2">
      <c r="A2246" s="1" t="e">
        <f t="shared" si="35"/>
        <v>#VALUE!</v>
      </c>
      <c r="B2246" s="37" t="s">
        <v>2829</v>
      </c>
      <c r="C2246" s="9" t="s">
        <v>8</v>
      </c>
      <c r="D2246" s="43" t="s">
        <v>2852</v>
      </c>
      <c r="F2246" s="38">
        <v>239</v>
      </c>
      <c r="G2246" s="38">
        <v>0</v>
      </c>
      <c r="H2246" s="38">
        <v>410206.15</v>
      </c>
    </row>
    <row r="2247" spans="1:8" ht="14.25" x14ac:dyDescent="0.2">
      <c r="A2247" s="1" t="e">
        <f t="shared" si="35"/>
        <v>#VALUE!</v>
      </c>
      <c r="B2247" s="37" t="s">
        <v>2830</v>
      </c>
      <c r="C2247" s="9" t="s">
        <v>8</v>
      </c>
      <c r="D2247" s="43" t="s">
        <v>2853</v>
      </c>
      <c r="F2247" s="38">
        <v>150</v>
      </c>
      <c r="G2247" s="38">
        <v>0</v>
      </c>
      <c r="H2247" s="38">
        <v>410056.15</v>
      </c>
    </row>
    <row r="2248" spans="1:8" ht="14.25" x14ac:dyDescent="0.2">
      <c r="A2248" s="1" t="e">
        <f t="shared" si="35"/>
        <v>#VALUE!</v>
      </c>
      <c r="B2248" s="37" t="s">
        <v>2831</v>
      </c>
      <c r="C2248" s="9" t="s">
        <v>8</v>
      </c>
      <c r="D2248" s="43" t="s">
        <v>2854</v>
      </c>
      <c r="F2248" s="38">
        <v>6319</v>
      </c>
      <c r="G2248" s="38">
        <v>0</v>
      </c>
      <c r="H2248" s="38">
        <v>403737.15</v>
      </c>
    </row>
    <row r="2249" spans="1:8" ht="14.25" x14ac:dyDescent="0.2">
      <c r="A2249" s="1" t="e">
        <f t="shared" si="35"/>
        <v>#VALUE!</v>
      </c>
      <c r="B2249" s="37" t="s">
        <v>2832</v>
      </c>
      <c r="C2249" s="9" t="s">
        <v>8</v>
      </c>
      <c r="D2249" s="43" t="s">
        <v>2855</v>
      </c>
      <c r="F2249" s="38">
        <v>232.9</v>
      </c>
      <c r="G2249" s="38">
        <v>0</v>
      </c>
      <c r="H2249" s="38">
        <v>403504.25</v>
      </c>
    </row>
    <row r="2250" spans="1:8" ht="14.25" x14ac:dyDescent="0.2">
      <c r="A2250" s="1">
        <f t="shared" si="35"/>
        <v>44197</v>
      </c>
      <c r="B2250" s="37" t="s">
        <v>2833</v>
      </c>
      <c r="C2250" s="9" t="s">
        <v>8</v>
      </c>
      <c r="D2250" s="43" t="s">
        <v>2856</v>
      </c>
      <c r="F2250" s="38">
        <v>133</v>
      </c>
      <c r="G2250" s="38">
        <v>0</v>
      </c>
      <c r="H2250" s="38">
        <v>403371.25</v>
      </c>
    </row>
    <row r="2251" spans="1:8" ht="14.25" x14ac:dyDescent="0.2">
      <c r="A2251" s="1">
        <f t="shared" si="35"/>
        <v>44440</v>
      </c>
      <c r="B2251" s="37" t="s">
        <v>2834</v>
      </c>
      <c r="C2251" s="9" t="s">
        <v>8</v>
      </c>
      <c r="D2251" s="43" t="s">
        <v>2857</v>
      </c>
      <c r="F2251" s="38">
        <v>17.7</v>
      </c>
      <c r="G2251" s="38">
        <v>0</v>
      </c>
      <c r="H2251" s="38">
        <v>403353.55</v>
      </c>
    </row>
    <row r="2252" spans="1:8" ht="14.25" x14ac:dyDescent="0.2">
      <c r="A2252" s="1" t="e">
        <f t="shared" si="35"/>
        <v>#VALUE!</v>
      </c>
      <c r="B2252" s="37" t="s">
        <v>2835</v>
      </c>
      <c r="C2252" s="9" t="s">
        <v>8</v>
      </c>
      <c r="D2252" s="43" t="s">
        <v>2858</v>
      </c>
      <c r="F2252" s="38">
        <v>0</v>
      </c>
      <c r="G2252" s="38">
        <v>10000</v>
      </c>
      <c r="H2252" s="38">
        <v>413353.55</v>
      </c>
    </row>
    <row r="2253" spans="1:8" ht="14.25" x14ac:dyDescent="0.2">
      <c r="A2253" s="1" t="e">
        <f t="shared" si="35"/>
        <v>#VALUE!</v>
      </c>
      <c r="B2253" s="37" t="s">
        <v>2836</v>
      </c>
      <c r="C2253" s="9" t="s">
        <v>8</v>
      </c>
      <c r="D2253" s="43" t="s">
        <v>2859</v>
      </c>
      <c r="F2253" s="38">
        <v>345</v>
      </c>
      <c r="G2253" s="38">
        <v>0</v>
      </c>
      <c r="H2253" s="38">
        <v>413008.55</v>
      </c>
    </row>
    <row r="2254" spans="1:8" ht="14.25" x14ac:dyDescent="0.2">
      <c r="A2254" s="1" t="e">
        <f t="shared" si="35"/>
        <v>#VALUE!</v>
      </c>
      <c r="B2254" s="37" t="s">
        <v>2836</v>
      </c>
      <c r="C2254" s="9" t="s">
        <v>8</v>
      </c>
      <c r="D2254" s="43" t="s">
        <v>2860</v>
      </c>
      <c r="F2254" s="38">
        <v>399</v>
      </c>
      <c r="G2254" s="38">
        <v>0</v>
      </c>
      <c r="H2254" s="38">
        <v>412609.55</v>
      </c>
    </row>
    <row r="2255" spans="1:8" ht="14.25" x14ac:dyDescent="0.2">
      <c r="A2255" s="1" t="e">
        <f t="shared" si="35"/>
        <v>#VALUE!</v>
      </c>
      <c r="B2255" s="37" t="s">
        <v>2837</v>
      </c>
      <c r="C2255" s="9" t="s">
        <v>8</v>
      </c>
      <c r="D2255" s="43" t="s">
        <v>2861</v>
      </c>
      <c r="F2255" s="38">
        <v>0</v>
      </c>
      <c r="G2255" s="38">
        <v>25000</v>
      </c>
      <c r="H2255" s="38">
        <v>437609.55</v>
      </c>
    </row>
    <row r="2256" spans="1:8" ht="14.25" x14ac:dyDescent="0.2">
      <c r="A2256" s="1" t="e">
        <f t="shared" si="35"/>
        <v>#VALUE!</v>
      </c>
      <c r="B2256" s="37" t="s">
        <v>2838</v>
      </c>
      <c r="C2256" s="9" t="s">
        <v>8</v>
      </c>
      <c r="D2256" s="43" t="s">
        <v>2862</v>
      </c>
      <c r="F2256" s="38">
        <v>0</v>
      </c>
      <c r="G2256" s="38">
        <v>3114</v>
      </c>
      <c r="H2256" s="38">
        <v>440723.55</v>
      </c>
    </row>
    <row r="2257" spans="1:8" ht="14.25" x14ac:dyDescent="0.2">
      <c r="A2257" s="1">
        <f t="shared" si="35"/>
        <v>44256</v>
      </c>
      <c r="B2257" s="37" t="s">
        <v>2839</v>
      </c>
      <c r="C2257" s="9" t="s">
        <v>8</v>
      </c>
      <c r="D2257" s="43" t="s">
        <v>2863</v>
      </c>
      <c r="F2257" s="38">
        <v>976</v>
      </c>
      <c r="G2257" s="38">
        <v>0</v>
      </c>
      <c r="H2257" s="38">
        <v>439747.55</v>
      </c>
    </row>
    <row r="2258" spans="1:8" ht="14.25" x14ac:dyDescent="0.2">
      <c r="A2258" s="1">
        <f t="shared" si="35"/>
        <v>44317</v>
      </c>
      <c r="B2258" s="37" t="s">
        <v>2840</v>
      </c>
      <c r="C2258" s="9" t="s">
        <v>8</v>
      </c>
      <c r="D2258" s="43" t="s">
        <v>2864</v>
      </c>
      <c r="F2258" s="38">
        <v>300</v>
      </c>
      <c r="G2258" s="38">
        <v>0</v>
      </c>
      <c r="H2258" s="38">
        <v>439447.55</v>
      </c>
    </row>
    <row r="2259" spans="1:8" ht="14.25" x14ac:dyDescent="0.2">
      <c r="A2259" s="1">
        <f t="shared" si="35"/>
        <v>44317</v>
      </c>
      <c r="B2259" s="37" t="s">
        <v>2840</v>
      </c>
      <c r="C2259" s="9" t="s">
        <v>8</v>
      </c>
      <c r="D2259" s="43" t="s">
        <v>2865</v>
      </c>
      <c r="F2259" s="38">
        <v>600</v>
      </c>
      <c r="G2259" s="38">
        <v>0</v>
      </c>
      <c r="H2259" s="38">
        <v>438847.55</v>
      </c>
    </row>
    <row r="2260" spans="1:8" ht="14.25" x14ac:dyDescent="0.2">
      <c r="A2260" s="1">
        <f t="shared" si="35"/>
        <v>44317</v>
      </c>
      <c r="B2260" s="37" t="s">
        <v>2840</v>
      </c>
      <c r="C2260" s="9" t="s">
        <v>8</v>
      </c>
      <c r="D2260" s="43" t="s">
        <v>2866</v>
      </c>
      <c r="F2260" s="38">
        <v>1200</v>
      </c>
      <c r="G2260" s="38">
        <v>0</v>
      </c>
      <c r="H2260" s="38">
        <v>437647.55</v>
      </c>
    </row>
    <row r="2261" spans="1:8" ht="14.25" x14ac:dyDescent="0.2">
      <c r="A2261" s="1" t="e">
        <f t="shared" si="35"/>
        <v>#VALUE!</v>
      </c>
      <c r="B2261" s="37" t="s">
        <v>2841</v>
      </c>
      <c r="C2261" s="9" t="s">
        <v>8</v>
      </c>
      <c r="D2261" s="43" t="s">
        <v>2867</v>
      </c>
      <c r="F2261" s="38">
        <v>4005.9</v>
      </c>
      <c r="G2261" s="38">
        <v>0</v>
      </c>
      <c r="H2261" s="38">
        <v>433641.65</v>
      </c>
    </row>
    <row r="2262" spans="1:8" ht="14.25" x14ac:dyDescent="0.2">
      <c r="A2262" s="1" t="e">
        <f t="shared" si="35"/>
        <v>#VALUE!</v>
      </c>
      <c r="B2262" s="37" t="s">
        <v>2842</v>
      </c>
      <c r="C2262" s="9" t="s">
        <v>8</v>
      </c>
      <c r="D2262" s="43" t="s">
        <v>2868</v>
      </c>
      <c r="F2262" s="38">
        <v>473</v>
      </c>
      <c r="G2262" s="38">
        <v>0</v>
      </c>
      <c r="H2262" s="38">
        <v>433168.65</v>
      </c>
    </row>
    <row r="2263" spans="1:8" ht="14.25" x14ac:dyDescent="0.2">
      <c r="A2263" s="1" t="e">
        <f t="shared" si="35"/>
        <v>#VALUE!</v>
      </c>
      <c r="B2263" s="37" t="s">
        <v>2883</v>
      </c>
      <c r="C2263" s="9" t="s">
        <v>8</v>
      </c>
      <c r="D2263" s="43" t="s">
        <v>2869</v>
      </c>
      <c r="F2263" s="38">
        <v>0</v>
      </c>
      <c r="G2263" s="38">
        <v>69235</v>
      </c>
      <c r="H2263" s="38">
        <v>502403.65</v>
      </c>
    </row>
    <row r="2264" spans="1:8" ht="14.25" x14ac:dyDescent="0.2">
      <c r="A2264" s="1">
        <f t="shared" si="35"/>
        <v>44501</v>
      </c>
      <c r="B2264" s="37" t="s">
        <v>2884</v>
      </c>
      <c r="C2264" s="9" t="s">
        <v>8</v>
      </c>
      <c r="D2264" s="43" t="s">
        <v>2870</v>
      </c>
      <c r="F2264" s="38">
        <v>180</v>
      </c>
      <c r="G2264" s="38">
        <v>0</v>
      </c>
      <c r="H2264" s="38">
        <v>502223.65</v>
      </c>
    </row>
    <row r="2265" spans="1:8" ht="14.25" x14ac:dyDescent="0.2">
      <c r="A2265" s="1" t="e">
        <f t="shared" si="35"/>
        <v>#VALUE!</v>
      </c>
      <c r="B2265" s="37" t="s">
        <v>2885</v>
      </c>
      <c r="C2265" s="9" t="s">
        <v>8</v>
      </c>
      <c r="D2265" s="43" t="s">
        <v>2871</v>
      </c>
      <c r="F2265" s="38">
        <v>695</v>
      </c>
      <c r="G2265" s="38">
        <v>0</v>
      </c>
      <c r="H2265" s="38">
        <v>501528.65</v>
      </c>
    </row>
    <row r="2266" spans="1:8" ht="14.25" x14ac:dyDescent="0.2">
      <c r="A2266" s="1" t="e">
        <f t="shared" si="35"/>
        <v>#VALUE!</v>
      </c>
      <c r="B2266" s="37" t="s">
        <v>2886</v>
      </c>
      <c r="C2266" s="9" t="s">
        <v>8</v>
      </c>
      <c r="D2266" s="43" t="s">
        <v>2872</v>
      </c>
      <c r="F2266" s="38">
        <v>2000</v>
      </c>
      <c r="G2266" s="38">
        <v>0</v>
      </c>
      <c r="H2266" s="38">
        <v>499528.65</v>
      </c>
    </row>
    <row r="2267" spans="1:8" ht="14.25" x14ac:dyDescent="0.2">
      <c r="A2267" s="1" t="e">
        <f t="shared" si="35"/>
        <v>#VALUE!</v>
      </c>
      <c r="B2267" s="37" t="s">
        <v>2886</v>
      </c>
      <c r="C2267" s="9" t="s">
        <v>8</v>
      </c>
      <c r="D2267" s="43" t="s">
        <v>2873</v>
      </c>
      <c r="F2267" s="38">
        <v>2000</v>
      </c>
      <c r="G2267" s="38">
        <v>0</v>
      </c>
      <c r="H2267" s="38">
        <v>497528.65</v>
      </c>
    </row>
    <row r="2268" spans="1:8" ht="14.25" x14ac:dyDescent="0.2">
      <c r="A2268" s="1" t="e">
        <f t="shared" si="35"/>
        <v>#VALUE!</v>
      </c>
      <c r="B2268" s="37" t="s">
        <v>2886</v>
      </c>
      <c r="C2268" s="9" t="s">
        <v>8</v>
      </c>
      <c r="D2268" s="43" t="s">
        <v>2874</v>
      </c>
      <c r="F2268" s="38">
        <v>700</v>
      </c>
      <c r="G2268" s="38">
        <v>0</v>
      </c>
      <c r="H2268" s="38">
        <v>496828.65</v>
      </c>
    </row>
    <row r="2269" spans="1:8" ht="14.25" x14ac:dyDescent="0.2">
      <c r="A2269" s="1" t="e">
        <f t="shared" si="35"/>
        <v>#VALUE!</v>
      </c>
      <c r="B2269" s="37" t="s">
        <v>2887</v>
      </c>
      <c r="C2269" s="9" t="s">
        <v>8</v>
      </c>
      <c r="D2269" s="43" t="s">
        <v>2875</v>
      </c>
      <c r="F2269" s="38">
        <v>409</v>
      </c>
      <c r="G2269" s="38">
        <v>0</v>
      </c>
      <c r="H2269" s="38">
        <v>496419.65</v>
      </c>
    </row>
    <row r="2270" spans="1:8" ht="14.25" x14ac:dyDescent="0.2">
      <c r="A2270" s="1" t="e">
        <f t="shared" si="35"/>
        <v>#VALUE!</v>
      </c>
      <c r="B2270" s="37" t="s">
        <v>2888</v>
      </c>
      <c r="C2270" s="9" t="s">
        <v>8</v>
      </c>
      <c r="D2270" s="43" t="s">
        <v>2876</v>
      </c>
      <c r="F2270" s="38">
        <v>17.7</v>
      </c>
      <c r="G2270" s="38">
        <v>0</v>
      </c>
      <c r="H2270" s="38">
        <v>496401.95</v>
      </c>
    </row>
    <row r="2271" spans="1:8" ht="14.25" x14ac:dyDescent="0.2">
      <c r="A2271" s="1" t="e">
        <f t="shared" si="35"/>
        <v>#VALUE!</v>
      </c>
      <c r="B2271" s="37" t="s">
        <v>2887</v>
      </c>
      <c r="C2271" s="9" t="s">
        <v>8</v>
      </c>
      <c r="D2271" s="43" t="s">
        <v>2877</v>
      </c>
      <c r="F2271" s="38">
        <v>190.8</v>
      </c>
      <c r="G2271" s="38">
        <v>0</v>
      </c>
      <c r="H2271" s="38">
        <v>496211.15</v>
      </c>
    </row>
    <row r="2272" spans="1:8" ht="14.25" x14ac:dyDescent="0.2">
      <c r="A2272" s="1" t="e">
        <f t="shared" si="35"/>
        <v>#VALUE!</v>
      </c>
      <c r="B2272" s="37" t="s">
        <v>2888</v>
      </c>
      <c r="C2272" s="9" t="s">
        <v>8</v>
      </c>
      <c r="D2272" s="43" t="s">
        <v>2878</v>
      </c>
      <c r="F2272" s="38">
        <v>650</v>
      </c>
      <c r="G2272" s="38">
        <v>0</v>
      </c>
      <c r="H2272" s="38">
        <v>495561.15</v>
      </c>
    </row>
    <row r="2273" spans="1:8" ht="14.25" x14ac:dyDescent="0.2">
      <c r="A2273" s="1" t="e">
        <f t="shared" si="35"/>
        <v>#VALUE!</v>
      </c>
      <c r="B2273" s="37" t="s">
        <v>2889</v>
      </c>
      <c r="C2273" s="9" t="s">
        <v>8</v>
      </c>
      <c r="D2273" s="43" t="s">
        <v>2879</v>
      </c>
      <c r="F2273" s="38">
        <v>170</v>
      </c>
      <c r="G2273" s="38">
        <v>0</v>
      </c>
      <c r="H2273" s="38">
        <v>495391.15</v>
      </c>
    </row>
    <row r="2274" spans="1:8" ht="14.25" x14ac:dyDescent="0.2">
      <c r="A2274" s="1" t="e">
        <f t="shared" ref="A2274:A2301" si="36">DATE(YEAR(B2274),MONTH(B2274),1)</f>
        <v>#VALUE!</v>
      </c>
      <c r="B2274" s="37" t="s">
        <v>2890</v>
      </c>
      <c r="C2274" s="9" t="s">
        <v>8</v>
      </c>
      <c r="D2274" s="43" t="s">
        <v>2880</v>
      </c>
      <c r="F2274" s="38">
        <v>202</v>
      </c>
      <c r="G2274" s="38">
        <v>0</v>
      </c>
      <c r="H2274" s="38">
        <v>495189.15</v>
      </c>
    </row>
    <row r="2275" spans="1:8" ht="14.25" x14ac:dyDescent="0.2">
      <c r="A2275" s="1" t="e">
        <f t="shared" si="36"/>
        <v>#VALUE!</v>
      </c>
      <c r="B2275" s="37" t="s">
        <v>2890</v>
      </c>
      <c r="C2275" s="9" t="s">
        <v>8</v>
      </c>
      <c r="D2275" s="43" t="s">
        <v>2881</v>
      </c>
      <c r="F2275" s="38">
        <v>0</v>
      </c>
      <c r="G2275" s="38">
        <v>3532</v>
      </c>
      <c r="H2275" s="38">
        <v>498721.15</v>
      </c>
    </row>
    <row r="2276" spans="1:8" ht="14.25" x14ac:dyDescent="0.2">
      <c r="A2276" s="1">
        <f t="shared" si="36"/>
        <v>44256</v>
      </c>
      <c r="B2276" s="37" t="s">
        <v>2891</v>
      </c>
      <c r="C2276" s="9" t="s">
        <v>8</v>
      </c>
      <c r="D2276" s="43" t="s">
        <v>2882</v>
      </c>
      <c r="F2276" s="38">
        <v>183</v>
      </c>
      <c r="G2276" s="38">
        <v>0</v>
      </c>
      <c r="H2276" s="38">
        <v>498538.15</v>
      </c>
    </row>
    <row r="2277" spans="1:8" x14ac:dyDescent="0.15">
      <c r="A2277" s="1" t="e">
        <f t="shared" si="36"/>
        <v>#VALUE!</v>
      </c>
      <c r="B2277" s="10" t="s">
        <v>2926</v>
      </c>
      <c r="C2277" s="9" t="s">
        <v>8</v>
      </c>
      <c r="D2277" s="39" t="s">
        <v>2945</v>
      </c>
      <c r="F2277" s="10">
        <v>695</v>
      </c>
      <c r="G2277" s="10">
        <v>0</v>
      </c>
      <c r="H2277" s="2">
        <v>497843.15</v>
      </c>
    </row>
    <row r="2278" spans="1:8" x14ac:dyDescent="0.15">
      <c r="A2278" s="1" t="e">
        <f t="shared" si="36"/>
        <v>#VALUE!</v>
      </c>
      <c r="B2278" s="10" t="s">
        <v>2926</v>
      </c>
      <c r="C2278" s="9" t="s">
        <v>8</v>
      </c>
      <c r="D2278" s="39" t="s">
        <v>2946</v>
      </c>
      <c r="F2278" s="10">
        <v>262.2</v>
      </c>
      <c r="G2278" s="10">
        <v>0</v>
      </c>
      <c r="H2278" s="2">
        <v>497580.95</v>
      </c>
    </row>
    <row r="2279" spans="1:8" x14ac:dyDescent="0.15">
      <c r="A2279" s="1" t="e">
        <f t="shared" si="36"/>
        <v>#VALUE!</v>
      </c>
      <c r="B2279" s="10" t="s">
        <v>2927</v>
      </c>
      <c r="C2279" s="9" t="s">
        <v>8</v>
      </c>
      <c r="D2279" s="39" t="s">
        <v>2947</v>
      </c>
      <c r="F2279" s="10">
        <v>107</v>
      </c>
      <c r="G2279" s="10">
        <v>0</v>
      </c>
      <c r="H2279" s="2">
        <v>497473.95</v>
      </c>
    </row>
    <row r="2280" spans="1:8" x14ac:dyDescent="0.15">
      <c r="A2280" s="1" t="e">
        <f t="shared" si="36"/>
        <v>#VALUE!</v>
      </c>
      <c r="B2280" s="10" t="s">
        <v>2928</v>
      </c>
      <c r="C2280" s="9" t="s">
        <v>8</v>
      </c>
      <c r="D2280" s="39" t="s">
        <v>2948</v>
      </c>
      <c r="F2280" s="10">
        <v>477</v>
      </c>
      <c r="G2280" s="10">
        <v>0</v>
      </c>
      <c r="H2280" s="2">
        <v>496996.95</v>
      </c>
    </row>
    <row r="2281" spans="1:8" x14ac:dyDescent="0.15">
      <c r="A2281" s="1" t="e">
        <f t="shared" si="36"/>
        <v>#VALUE!</v>
      </c>
      <c r="B2281" s="10" t="s">
        <v>2929</v>
      </c>
      <c r="C2281" s="9" t="s">
        <v>8</v>
      </c>
      <c r="D2281" s="39" t="s">
        <v>2949</v>
      </c>
      <c r="F2281" s="10">
        <v>180</v>
      </c>
      <c r="G2281" s="10">
        <v>0</v>
      </c>
      <c r="H2281" s="2">
        <v>496816.95</v>
      </c>
    </row>
    <row r="2282" spans="1:8" x14ac:dyDescent="0.15">
      <c r="A2282" s="1" t="e">
        <f t="shared" si="36"/>
        <v>#VALUE!</v>
      </c>
      <c r="B2282" s="10" t="s">
        <v>2930</v>
      </c>
      <c r="C2282" s="9" t="s">
        <v>8</v>
      </c>
      <c r="D2282" s="39" t="s">
        <v>2950</v>
      </c>
      <c r="F2282" s="10">
        <v>300</v>
      </c>
      <c r="G2282" s="10">
        <v>0</v>
      </c>
      <c r="H2282" s="2">
        <v>496516.95</v>
      </c>
    </row>
    <row r="2283" spans="1:8" x14ac:dyDescent="0.15">
      <c r="A2283" s="1" t="e">
        <f t="shared" si="36"/>
        <v>#VALUE!</v>
      </c>
      <c r="B2283" s="10" t="s">
        <v>2931</v>
      </c>
      <c r="C2283" s="9" t="s">
        <v>8</v>
      </c>
      <c r="D2283" s="39" t="s">
        <v>2951</v>
      </c>
      <c r="F2283" s="10">
        <v>177</v>
      </c>
      <c r="G2283" s="10">
        <v>0</v>
      </c>
      <c r="H2283" s="2">
        <v>496339.95</v>
      </c>
    </row>
    <row r="2284" spans="1:8" x14ac:dyDescent="0.15">
      <c r="A2284" s="1" t="e">
        <f t="shared" si="36"/>
        <v>#VALUE!</v>
      </c>
      <c r="B2284" s="10" t="s">
        <v>2931</v>
      </c>
      <c r="C2284" s="9" t="s">
        <v>8</v>
      </c>
      <c r="D2284" s="39" t="s">
        <v>2952</v>
      </c>
      <c r="F2284" s="10">
        <v>6461</v>
      </c>
      <c r="G2284" s="10">
        <v>0</v>
      </c>
      <c r="H2284" s="2">
        <v>489878.95</v>
      </c>
    </row>
    <row r="2285" spans="1:8" x14ac:dyDescent="0.15">
      <c r="A2285" s="1" t="e">
        <f t="shared" si="36"/>
        <v>#VALUE!</v>
      </c>
      <c r="B2285" s="10" t="s">
        <v>2932</v>
      </c>
      <c r="C2285" s="9" t="s">
        <v>8</v>
      </c>
      <c r="D2285" s="39" t="s">
        <v>2953</v>
      </c>
      <c r="F2285" s="10">
        <v>695</v>
      </c>
      <c r="G2285" s="10">
        <v>0</v>
      </c>
      <c r="H2285" s="2">
        <v>489183.95</v>
      </c>
    </row>
    <row r="2286" spans="1:8" x14ac:dyDescent="0.15">
      <c r="A2286" s="1">
        <f t="shared" si="36"/>
        <v>44348</v>
      </c>
      <c r="B2286" s="10" t="s">
        <v>2933</v>
      </c>
      <c r="C2286" s="9" t="s">
        <v>8</v>
      </c>
      <c r="D2286" s="39" t="s">
        <v>2954</v>
      </c>
      <c r="F2286" s="10">
        <v>499</v>
      </c>
      <c r="G2286" s="10">
        <v>0</v>
      </c>
      <c r="H2286" s="2">
        <v>488684.95</v>
      </c>
    </row>
    <row r="2287" spans="1:8" x14ac:dyDescent="0.15">
      <c r="A2287" s="1" t="e">
        <f t="shared" si="36"/>
        <v>#VALUE!</v>
      </c>
      <c r="B2287" s="10" t="s">
        <v>2934</v>
      </c>
      <c r="C2287" s="9" t="s">
        <v>8</v>
      </c>
      <c r="D2287" s="39" t="s">
        <v>2955</v>
      </c>
      <c r="F2287" s="10">
        <v>17.7</v>
      </c>
      <c r="G2287" s="10">
        <v>0</v>
      </c>
      <c r="H2287" s="2">
        <v>488667.25</v>
      </c>
    </row>
    <row r="2288" spans="1:8" x14ac:dyDescent="0.15">
      <c r="A2288" s="1" t="e">
        <f t="shared" si="36"/>
        <v>#VALUE!</v>
      </c>
      <c r="B2288" s="10" t="s">
        <v>2935</v>
      </c>
      <c r="C2288" s="9" t="s">
        <v>8</v>
      </c>
      <c r="D2288" s="39" t="s">
        <v>2956</v>
      </c>
      <c r="F2288" s="10">
        <v>709</v>
      </c>
      <c r="G2288" s="10">
        <v>0</v>
      </c>
      <c r="H2288" s="2">
        <v>487958.25</v>
      </c>
    </row>
    <row r="2289" spans="1:8" x14ac:dyDescent="0.15">
      <c r="A2289" s="1" t="e">
        <f t="shared" si="36"/>
        <v>#VALUE!</v>
      </c>
      <c r="B2289" s="10" t="s">
        <v>2936</v>
      </c>
      <c r="C2289" s="9" t="s">
        <v>8</v>
      </c>
      <c r="D2289" s="39" t="s">
        <v>2957</v>
      </c>
      <c r="F2289" s="10">
        <v>163</v>
      </c>
      <c r="G2289" s="10">
        <v>0</v>
      </c>
      <c r="H2289" s="2">
        <v>487795.25</v>
      </c>
    </row>
    <row r="2290" spans="1:8" x14ac:dyDescent="0.15">
      <c r="A2290" s="1" t="e">
        <f t="shared" si="36"/>
        <v>#VALUE!</v>
      </c>
      <c r="B2290" s="10" t="s">
        <v>2936</v>
      </c>
      <c r="C2290" s="9" t="s">
        <v>8</v>
      </c>
      <c r="D2290" s="39" t="s">
        <v>2958</v>
      </c>
      <c r="F2290" s="10">
        <v>0</v>
      </c>
      <c r="G2290" s="10">
        <v>3736</v>
      </c>
      <c r="H2290" s="2">
        <v>491531.25</v>
      </c>
    </row>
    <row r="2291" spans="1:8" x14ac:dyDescent="0.15">
      <c r="A2291" s="1">
        <f t="shared" si="36"/>
        <v>44621</v>
      </c>
      <c r="B2291" s="10" t="s">
        <v>2937</v>
      </c>
      <c r="C2291" s="9" t="s">
        <v>8</v>
      </c>
      <c r="D2291" s="39" t="s">
        <v>2959</v>
      </c>
      <c r="F2291" s="10">
        <v>3693.6</v>
      </c>
      <c r="G2291" s="10">
        <v>0</v>
      </c>
      <c r="H2291" s="2">
        <v>487837.65</v>
      </c>
    </row>
    <row r="2292" spans="1:8" x14ac:dyDescent="0.15">
      <c r="A2292" s="1">
        <f t="shared" si="36"/>
        <v>44774</v>
      </c>
      <c r="B2292" s="10" t="s">
        <v>2938</v>
      </c>
      <c r="C2292" s="9" t="s">
        <v>8</v>
      </c>
      <c r="D2292" s="39" t="s">
        <v>2960</v>
      </c>
      <c r="F2292" s="10">
        <v>1139</v>
      </c>
      <c r="G2292" s="10">
        <v>0</v>
      </c>
      <c r="H2292" s="2">
        <v>486698.65</v>
      </c>
    </row>
    <row r="2293" spans="1:8" x14ac:dyDescent="0.15">
      <c r="A2293" s="1">
        <f t="shared" si="36"/>
        <v>44805</v>
      </c>
      <c r="B2293" s="10" t="s">
        <v>2939</v>
      </c>
      <c r="C2293" s="9" t="s">
        <v>8</v>
      </c>
      <c r="D2293" s="39" t="s">
        <v>2961</v>
      </c>
      <c r="F2293" s="10">
        <v>999</v>
      </c>
      <c r="G2293" s="10">
        <v>0</v>
      </c>
      <c r="H2293" s="2">
        <v>485699.65</v>
      </c>
    </row>
    <row r="2294" spans="1:8" x14ac:dyDescent="0.15">
      <c r="A2294" s="1">
        <f t="shared" si="36"/>
        <v>44835</v>
      </c>
      <c r="B2294" s="10" t="s">
        <v>2940</v>
      </c>
      <c r="C2294" s="9" t="s">
        <v>8</v>
      </c>
      <c r="D2294" s="39" t="s">
        <v>2962</v>
      </c>
      <c r="F2294" s="10">
        <v>500</v>
      </c>
      <c r="G2294" s="10">
        <v>0</v>
      </c>
      <c r="H2294" s="2">
        <v>485199.65</v>
      </c>
    </row>
    <row r="2295" spans="1:8" x14ac:dyDescent="0.15">
      <c r="A2295" s="1">
        <f t="shared" si="36"/>
        <v>44835</v>
      </c>
      <c r="B2295" s="10" t="s">
        <v>2940</v>
      </c>
      <c r="C2295" s="9" t="s">
        <v>8</v>
      </c>
      <c r="D2295" s="39" t="s">
        <v>2963</v>
      </c>
      <c r="F2295" s="10">
        <v>447.03</v>
      </c>
      <c r="G2295" s="10">
        <v>0</v>
      </c>
      <c r="H2295" s="2">
        <v>484752.62</v>
      </c>
    </row>
    <row r="2296" spans="1:8" x14ac:dyDescent="0.15">
      <c r="A2296" s="1">
        <f t="shared" si="36"/>
        <v>44866</v>
      </c>
      <c r="B2296" s="10" t="s">
        <v>2941</v>
      </c>
      <c r="C2296" s="9" t="s">
        <v>8</v>
      </c>
      <c r="D2296" s="39" t="s">
        <v>2964</v>
      </c>
      <c r="F2296" s="10">
        <v>479</v>
      </c>
      <c r="G2296" s="10">
        <v>0</v>
      </c>
      <c r="H2296" s="2">
        <v>484273.62</v>
      </c>
    </row>
    <row r="2297" spans="1:8" x14ac:dyDescent="0.15">
      <c r="A2297" s="1" t="e">
        <f t="shared" si="36"/>
        <v>#VALUE!</v>
      </c>
      <c r="B2297" s="10" t="s">
        <v>2942</v>
      </c>
      <c r="C2297" s="9" t="s">
        <v>8</v>
      </c>
      <c r="D2297" s="39" t="s">
        <v>2965</v>
      </c>
      <c r="F2297" s="10">
        <v>220</v>
      </c>
      <c r="G2297" s="10">
        <v>0</v>
      </c>
      <c r="H2297" s="2">
        <v>484053.62</v>
      </c>
    </row>
    <row r="2298" spans="1:8" x14ac:dyDescent="0.15">
      <c r="A2298" s="1" t="e">
        <f t="shared" si="36"/>
        <v>#VALUE!</v>
      </c>
      <c r="B2298" s="10" t="s">
        <v>2942</v>
      </c>
      <c r="C2298" s="9" t="s">
        <v>8</v>
      </c>
      <c r="D2298" s="39" t="s">
        <v>2966</v>
      </c>
      <c r="F2298" s="10">
        <v>186</v>
      </c>
      <c r="G2298" s="10">
        <v>0</v>
      </c>
      <c r="H2298" s="2">
        <v>483867.62</v>
      </c>
    </row>
    <row r="2299" spans="1:8" x14ac:dyDescent="0.15">
      <c r="A2299" s="1" t="e">
        <f t="shared" si="36"/>
        <v>#VALUE!</v>
      </c>
      <c r="B2299" s="10" t="s">
        <v>2943</v>
      </c>
      <c r="C2299" s="9" t="s">
        <v>8</v>
      </c>
      <c r="D2299" s="39" t="s">
        <v>2967</v>
      </c>
      <c r="F2299" s="10">
        <v>709</v>
      </c>
      <c r="G2299" s="10">
        <v>0</v>
      </c>
      <c r="H2299" s="2">
        <v>483158.62</v>
      </c>
    </row>
    <row r="2300" spans="1:8" x14ac:dyDescent="0.15">
      <c r="A2300" s="1" t="e">
        <f t="shared" si="36"/>
        <v>#VALUE!</v>
      </c>
      <c r="B2300" s="10" t="s">
        <v>2944</v>
      </c>
      <c r="C2300" s="9" t="s">
        <v>8</v>
      </c>
      <c r="D2300" s="39" t="s">
        <v>2968</v>
      </c>
      <c r="F2300" s="10">
        <v>539</v>
      </c>
      <c r="G2300" s="10">
        <v>0</v>
      </c>
      <c r="H2300" s="2">
        <v>482619.62</v>
      </c>
    </row>
    <row r="2301" spans="1:8" x14ac:dyDescent="0.15">
      <c r="A2301" s="1">
        <f t="shared" si="36"/>
        <v>44470</v>
      </c>
      <c r="B2301" s="46">
        <v>44484</v>
      </c>
      <c r="C2301" s="9" t="s">
        <v>139</v>
      </c>
      <c r="D2301" s="44" t="s">
        <v>2455</v>
      </c>
      <c r="E2301" s="44" t="s">
        <v>2969</v>
      </c>
      <c r="F2301" s="44">
        <v>1912</v>
      </c>
      <c r="G2301" s="44"/>
      <c r="H2301" s="44">
        <v>4825497.0999999996</v>
      </c>
    </row>
    <row r="2302" spans="1:8" x14ac:dyDescent="0.15">
      <c r="A2302" s="1">
        <f t="shared" ref="A2302:A2356" si="37">DATE(YEAR(B2302),MONTH(B2302),1)</f>
        <v>44470</v>
      </c>
      <c r="B2302" s="46">
        <v>44485</v>
      </c>
      <c r="C2302" s="9" t="s">
        <v>139</v>
      </c>
      <c r="D2302" s="44" t="s">
        <v>2970</v>
      </c>
      <c r="E2302" s="44" t="s">
        <v>2971</v>
      </c>
      <c r="F2302" s="44">
        <v>445</v>
      </c>
      <c r="G2302" s="44"/>
      <c r="H2302" s="44">
        <v>4825052.0999999996</v>
      </c>
    </row>
    <row r="2303" spans="1:8" x14ac:dyDescent="0.15">
      <c r="A2303" s="1">
        <f t="shared" si="37"/>
        <v>44470</v>
      </c>
      <c r="B2303" s="46">
        <v>44487</v>
      </c>
      <c r="C2303" s="9" t="s">
        <v>139</v>
      </c>
      <c r="D2303" s="44" t="s">
        <v>2972</v>
      </c>
      <c r="E2303" s="44" t="s">
        <v>2973</v>
      </c>
      <c r="F2303" s="44">
        <v>9900</v>
      </c>
      <c r="G2303" s="44"/>
      <c r="H2303" s="44">
        <v>4815152.0999999996</v>
      </c>
    </row>
    <row r="2304" spans="1:8" x14ac:dyDescent="0.15">
      <c r="A2304" s="1">
        <f t="shared" si="37"/>
        <v>44470</v>
      </c>
      <c r="B2304" s="46">
        <v>44491</v>
      </c>
      <c r="C2304" s="9" t="s">
        <v>139</v>
      </c>
      <c r="D2304" s="44" t="s">
        <v>2627</v>
      </c>
      <c r="E2304" s="44" t="s">
        <v>2974</v>
      </c>
      <c r="F2304" s="44">
        <v>2600</v>
      </c>
      <c r="G2304" s="44"/>
      <c r="H2304" s="44">
        <v>4812552.0999999996</v>
      </c>
    </row>
    <row r="2305" spans="1:8" x14ac:dyDescent="0.15">
      <c r="A2305" s="1">
        <f t="shared" si="37"/>
        <v>44470</v>
      </c>
      <c r="B2305" s="46">
        <v>44492</v>
      </c>
      <c r="C2305" s="9" t="s">
        <v>139</v>
      </c>
      <c r="D2305" s="44" t="s">
        <v>2442</v>
      </c>
      <c r="E2305" s="44" t="s">
        <v>2975</v>
      </c>
      <c r="F2305" s="44">
        <v>2500</v>
      </c>
      <c r="G2305" s="44"/>
      <c r="H2305" s="44">
        <v>4810052.0999999996</v>
      </c>
    </row>
    <row r="2306" spans="1:8" x14ac:dyDescent="0.15">
      <c r="A2306" s="1">
        <f t="shared" si="37"/>
        <v>44470</v>
      </c>
      <c r="B2306" s="46">
        <v>44492</v>
      </c>
      <c r="C2306" s="9" t="s">
        <v>139</v>
      </c>
      <c r="D2306" s="44" t="s">
        <v>2442</v>
      </c>
      <c r="E2306" s="44" t="s">
        <v>2975</v>
      </c>
      <c r="F2306" s="44">
        <v>-2500</v>
      </c>
      <c r="G2306" s="44"/>
      <c r="H2306" s="44">
        <v>4812552.0999999996</v>
      </c>
    </row>
    <row r="2307" spans="1:8" x14ac:dyDescent="0.15">
      <c r="A2307" s="1">
        <f t="shared" si="37"/>
        <v>44470</v>
      </c>
      <c r="B2307" s="46">
        <v>44492</v>
      </c>
      <c r="C2307" s="9" t="s">
        <v>139</v>
      </c>
      <c r="D2307" s="44" t="s">
        <v>2442</v>
      </c>
      <c r="E2307" s="44" t="s">
        <v>2976</v>
      </c>
      <c r="F2307" s="44">
        <v>3000</v>
      </c>
      <c r="G2307" s="44"/>
      <c r="H2307" s="44">
        <v>4809552.0999999996</v>
      </c>
    </row>
    <row r="2308" spans="1:8" x14ac:dyDescent="0.15">
      <c r="A2308" s="1">
        <f t="shared" si="37"/>
        <v>44470</v>
      </c>
      <c r="B2308" s="46">
        <v>44492</v>
      </c>
      <c r="C2308" s="9" t="s">
        <v>139</v>
      </c>
      <c r="D2308" s="44" t="s">
        <v>2442</v>
      </c>
      <c r="E2308" s="44" t="s">
        <v>2976</v>
      </c>
      <c r="F2308" s="44">
        <v>-3000</v>
      </c>
      <c r="G2308" s="44"/>
      <c r="H2308" s="44">
        <v>4812552.0999999996</v>
      </c>
    </row>
    <row r="2309" spans="1:8" x14ac:dyDescent="0.15">
      <c r="A2309" s="1">
        <f t="shared" si="37"/>
        <v>44470</v>
      </c>
      <c r="B2309" s="46">
        <v>44492</v>
      </c>
      <c r="C2309" s="9" t="s">
        <v>139</v>
      </c>
      <c r="D2309" s="44" t="s">
        <v>2502</v>
      </c>
      <c r="E2309" s="44" t="s">
        <v>2977</v>
      </c>
      <c r="F2309" s="44">
        <v>300</v>
      </c>
      <c r="G2309" s="44"/>
      <c r="H2309" s="44">
        <v>4812252.0999999996</v>
      </c>
    </row>
    <row r="2310" spans="1:8" x14ac:dyDescent="0.15">
      <c r="A2310" s="1">
        <f t="shared" si="37"/>
        <v>44470</v>
      </c>
      <c r="B2310" s="46">
        <v>44494</v>
      </c>
      <c r="C2310" s="9" t="s">
        <v>139</v>
      </c>
      <c r="D2310" s="44" t="s">
        <v>2457</v>
      </c>
      <c r="E2310" s="44" t="s">
        <v>2978</v>
      </c>
      <c r="F2310" s="44">
        <v>312</v>
      </c>
      <c r="G2310" s="44"/>
      <c r="H2310" s="44">
        <v>4811940.0999999996</v>
      </c>
    </row>
    <row r="2311" spans="1:8" x14ac:dyDescent="0.15">
      <c r="A2311" s="1">
        <f t="shared" si="37"/>
        <v>44470</v>
      </c>
      <c r="B2311" s="46">
        <v>44494</v>
      </c>
      <c r="C2311" s="9" t="s">
        <v>139</v>
      </c>
      <c r="D2311" s="44" t="s">
        <v>2979</v>
      </c>
      <c r="E2311" s="44" t="s">
        <v>2980</v>
      </c>
      <c r="F2311" s="44">
        <v>1000</v>
      </c>
      <c r="G2311" s="44"/>
      <c r="H2311" s="44">
        <v>4810940.0999999996</v>
      </c>
    </row>
    <row r="2312" spans="1:8" x14ac:dyDescent="0.15">
      <c r="A2312" s="1">
        <f t="shared" si="37"/>
        <v>44470</v>
      </c>
      <c r="B2312" s="46">
        <v>44497</v>
      </c>
      <c r="C2312" s="9" t="s">
        <v>139</v>
      </c>
      <c r="D2312" s="44" t="s">
        <v>2478</v>
      </c>
      <c r="E2312" s="44" t="s">
        <v>2981</v>
      </c>
      <c r="F2312" s="44">
        <v>800</v>
      </c>
      <c r="G2312" s="44"/>
      <c r="H2312" s="44">
        <v>4810140.0999999996</v>
      </c>
    </row>
    <row r="2313" spans="1:8" x14ac:dyDescent="0.15">
      <c r="A2313" s="1">
        <f t="shared" si="37"/>
        <v>44470</v>
      </c>
      <c r="B2313" s="46">
        <v>44498</v>
      </c>
      <c r="C2313" s="9" t="s">
        <v>139</v>
      </c>
      <c r="D2313" s="44" t="s">
        <v>2982</v>
      </c>
      <c r="E2313" s="44" t="s">
        <v>2983</v>
      </c>
      <c r="F2313" s="44"/>
      <c r="G2313" s="44">
        <v>140707</v>
      </c>
      <c r="H2313" s="44">
        <v>4950847.0999999996</v>
      </c>
    </row>
    <row r="2314" spans="1:8" x14ac:dyDescent="0.15">
      <c r="A2314" s="1">
        <f t="shared" si="37"/>
        <v>44470</v>
      </c>
      <c r="B2314" s="46">
        <v>44499</v>
      </c>
      <c r="C2314" s="9" t="s">
        <v>139</v>
      </c>
      <c r="D2314" s="44" t="s">
        <v>2984</v>
      </c>
      <c r="E2314" s="44" t="s">
        <v>175</v>
      </c>
      <c r="F2314" s="44"/>
      <c r="G2314" s="44">
        <v>6</v>
      </c>
      <c r="H2314" s="44">
        <v>4950853.0999999996</v>
      </c>
    </row>
    <row r="2315" spans="1:8" x14ac:dyDescent="0.15">
      <c r="A2315" s="1">
        <f t="shared" si="37"/>
        <v>44501</v>
      </c>
      <c r="B2315" s="46">
        <v>44501</v>
      </c>
      <c r="C2315" s="9" t="s">
        <v>139</v>
      </c>
      <c r="D2315" s="44" t="s">
        <v>2525</v>
      </c>
      <c r="E2315" s="44" t="s">
        <v>2985</v>
      </c>
      <c r="F2315" s="44">
        <v>5000</v>
      </c>
      <c r="G2315" s="44"/>
      <c r="H2315" s="44">
        <v>4945853.0999999996</v>
      </c>
    </row>
    <row r="2316" spans="1:8" x14ac:dyDescent="0.15">
      <c r="A2316" s="1">
        <f t="shared" si="37"/>
        <v>44501</v>
      </c>
      <c r="B2316" s="46">
        <v>44501</v>
      </c>
      <c r="C2316" s="9" t="s">
        <v>139</v>
      </c>
      <c r="D2316" s="44" t="s">
        <v>2525</v>
      </c>
      <c r="E2316" s="44" t="s">
        <v>2986</v>
      </c>
      <c r="F2316" s="44">
        <v>10000</v>
      </c>
      <c r="G2316" s="44"/>
      <c r="H2316" s="44">
        <v>4935853.0999999996</v>
      </c>
    </row>
    <row r="2317" spans="1:8" x14ac:dyDescent="0.15">
      <c r="A2317" s="1">
        <f t="shared" si="37"/>
        <v>44501</v>
      </c>
      <c r="B2317" s="46">
        <v>44501</v>
      </c>
      <c r="C2317" s="9" t="s">
        <v>139</v>
      </c>
      <c r="D2317" s="44" t="s">
        <v>2527</v>
      </c>
      <c r="E2317" s="44" t="s">
        <v>2987</v>
      </c>
      <c r="F2317" s="44">
        <v>5000</v>
      </c>
      <c r="G2317" s="44"/>
      <c r="H2317" s="44">
        <v>4930853.0999999996</v>
      </c>
    </row>
    <row r="2318" spans="1:8" x14ac:dyDescent="0.15">
      <c r="A2318" s="1">
        <f t="shared" si="37"/>
        <v>44501</v>
      </c>
      <c r="B2318" s="46">
        <v>44501</v>
      </c>
      <c r="C2318" s="9" t="s">
        <v>139</v>
      </c>
      <c r="D2318" s="44" t="s">
        <v>2988</v>
      </c>
      <c r="E2318" s="44" t="s">
        <v>2989</v>
      </c>
      <c r="F2318" s="44">
        <v>170</v>
      </c>
      <c r="G2318" s="44"/>
      <c r="H2318" s="44">
        <v>4930683.0999999996</v>
      </c>
    </row>
    <row r="2319" spans="1:8" x14ac:dyDescent="0.15">
      <c r="A2319" s="1">
        <f t="shared" si="37"/>
        <v>44501</v>
      </c>
      <c r="B2319" s="46">
        <v>44501</v>
      </c>
      <c r="C2319" s="9" t="s">
        <v>139</v>
      </c>
      <c r="D2319" s="44" t="s">
        <v>2647</v>
      </c>
      <c r="E2319" s="44" t="s">
        <v>2990</v>
      </c>
      <c r="F2319" s="44">
        <v>1000</v>
      </c>
      <c r="G2319" s="44"/>
      <c r="H2319" s="44">
        <v>4929683.0999999996</v>
      </c>
    </row>
    <row r="2320" spans="1:8" x14ac:dyDescent="0.15">
      <c r="A2320" s="1">
        <f t="shared" si="37"/>
        <v>44501</v>
      </c>
      <c r="B2320" s="46">
        <v>44501</v>
      </c>
      <c r="C2320" s="9" t="s">
        <v>139</v>
      </c>
      <c r="D2320" s="44" t="s">
        <v>2991</v>
      </c>
      <c r="E2320" s="44" t="s">
        <v>2992</v>
      </c>
      <c r="F2320" s="44">
        <v>500</v>
      </c>
      <c r="G2320" s="44"/>
      <c r="H2320" s="44">
        <v>4929183.0999999996</v>
      </c>
    </row>
    <row r="2321" spans="1:8" x14ac:dyDescent="0.15">
      <c r="A2321" s="1">
        <f t="shared" si="37"/>
        <v>44501</v>
      </c>
      <c r="B2321" s="46">
        <v>44510</v>
      </c>
      <c r="C2321" s="9" t="s">
        <v>139</v>
      </c>
      <c r="D2321" s="44" t="s">
        <v>2993</v>
      </c>
      <c r="E2321" s="44" t="s">
        <v>2994</v>
      </c>
      <c r="F2321" s="44"/>
      <c r="G2321" s="44">
        <v>20000</v>
      </c>
      <c r="H2321" s="44">
        <v>4949183.0999999996</v>
      </c>
    </row>
    <row r="2322" spans="1:8" x14ac:dyDescent="0.15">
      <c r="A2322" s="1">
        <f t="shared" si="37"/>
        <v>44501</v>
      </c>
      <c r="B2322" s="46">
        <v>44516</v>
      </c>
      <c r="C2322" s="9" t="s">
        <v>139</v>
      </c>
      <c r="D2322" s="44" t="s">
        <v>2106</v>
      </c>
      <c r="E2322" s="44" t="s">
        <v>2995</v>
      </c>
      <c r="F2322" s="44">
        <v>7500</v>
      </c>
      <c r="G2322" s="44"/>
      <c r="H2322" s="44">
        <v>4941683.0999999996</v>
      </c>
    </row>
    <row r="2323" spans="1:8" x14ac:dyDescent="0.15">
      <c r="A2323" s="1">
        <f t="shared" si="37"/>
        <v>44501</v>
      </c>
      <c r="B2323" s="46">
        <v>44521</v>
      </c>
      <c r="C2323" s="9" t="s">
        <v>139</v>
      </c>
      <c r="D2323" s="44" t="s">
        <v>2676</v>
      </c>
      <c r="E2323" s="44" t="s">
        <v>2996</v>
      </c>
      <c r="F2323" s="44">
        <v>464</v>
      </c>
      <c r="G2323" s="44"/>
      <c r="H2323" s="44">
        <v>4941219.0999999996</v>
      </c>
    </row>
    <row r="2324" spans="1:8" x14ac:dyDescent="0.15">
      <c r="A2324" s="1">
        <f t="shared" si="37"/>
        <v>44501</v>
      </c>
      <c r="B2324" s="46">
        <v>44527</v>
      </c>
      <c r="C2324" s="9" t="s">
        <v>139</v>
      </c>
      <c r="D2324" s="44" t="s">
        <v>2997</v>
      </c>
      <c r="E2324" s="44" t="s">
        <v>2998</v>
      </c>
      <c r="F2324" s="44">
        <v>120</v>
      </c>
      <c r="G2324" s="44"/>
      <c r="H2324" s="44">
        <v>4941099.0999999996</v>
      </c>
    </row>
    <row r="2325" spans="1:8" x14ac:dyDescent="0.15">
      <c r="A2325" s="1">
        <f t="shared" si="37"/>
        <v>44501</v>
      </c>
      <c r="B2325" s="46">
        <v>44527</v>
      </c>
      <c r="C2325" s="9" t="s">
        <v>139</v>
      </c>
      <c r="D2325" s="44" t="s">
        <v>2665</v>
      </c>
      <c r="E2325" s="44" t="s">
        <v>2999</v>
      </c>
      <c r="F2325" s="44">
        <v>900</v>
      </c>
      <c r="G2325" s="44"/>
      <c r="H2325" s="44">
        <v>4940199.0999999996</v>
      </c>
    </row>
    <row r="2326" spans="1:8" x14ac:dyDescent="0.15">
      <c r="A2326" s="1">
        <f t="shared" si="37"/>
        <v>44501</v>
      </c>
      <c r="B2326" s="46">
        <v>44528</v>
      </c>
      <c r="C2326" s="9" t="s">
        <v>139</v>
      </c>
      <c r="D2326" s="44" t="s">
        <v>3000</v>
      </c>
      <c r="E2326" s="44" t="s">
        <v>3001</v>
      </c>
      <c r="F2326" s="44">
        <v>262</v>
      </c>
      <c r="G2326" s="44"/>
      <c r="H2326" s="44">
        <v>4939937.0999999996</v>
      </c>
    </row>
    <row r="2327" spans="1:8" x14ac:dyDescent="0.15">
      <c r="A2327" s="1">
        <f t="shared" si="37"/>
        <v>44501</v>
      </c>
      <c r="B2327" s="46">
        <v>44530</v>
      </c>
      <c r="C2327" s="9" t="s">
        <v>139</v>
      </c>
      <c r="D2327" s="44" t="s">
        <v>3002</v>
      </c>
      <c r="E2327" s="44" t="s">
        <v>3003</v>
      </c>
      <c r="F2327" s="44"/>
      <c r="G2327" s="44">
        <v>135203</v>
      </c>
      <c r="H2327" s="44">
        <v>5075140.0999999996</v>
      </c>
    </row>
    <row r="2328" spans="1:8" x14ac:dyDescent="0.15">
      <c r="A2328" s="1">
        <f t="shared" si="37"/>
        <v>44531</v>
      </c>
      <c r="B2328" s="46">
        <v>44531</v>
      </c>
      <c r="C2328" s="9" t="s">
        <v>139</v>
      </c>
      <c r="D2328" s="44" t="s">
        <v>2527</v>
      </c>
      <c r="E2328" s="44" t="s">
        <v>3004</v>
      </c>
      <c r="F2328" s="44">
        <v>5000</v>
      </c>
      <c r="G2328" s="44"/>
      <c r="H2328" s="44">
        <v>5070140.0999999996</v>
      </c>
    </row>
    <row r="2329" spans="1:8" x14ac:dyDescent="0.15">
      <c r="A2329" s="1">
        <f t="shared" si="37"/>
        <v>44531</v>
      </c>
      <c r="B2329" s="46">
        <v>44531</v>
      </c>
      <c r="C2329" s="9" t="s">
        <v>139</v>
      </c>
      <c r="D2329" s="44" t="s">
        <v>2525</v>
      </c>
      <c r="E2329" s="44" t="s">
        <v>3005</v>
      </c>
      <c r="F2329" s="44">
        <v>5000</v>
      </c>
      <c r="G2329" s="44"/>
      <c r="H2329" s="44">
        <v>5065140.0999999996</v>
      </c>
    </row>
    <row r="2330" spans="1:8" x14ac:dyDescent="0.15">
      <c r="A2330" s="1">
        <f t="shared" si="37"/>
        <v>44531</v>
      </c>
      <c r="B2330" s="46">
        <v>44531</v>
      </c>
      <c r="C2330" s="9" t="s">
        <v>139</v>
      </c>
      <c r="D2330" s="44" t="s">
        <v>2525</v>
      </c>
      <c r="E2330" s="44" t="s">
        <v>3006</v>
      </c>
      <c r="F2330" s="44">
        <v>10000</v>
      </c>
      <c r="G2330" s="44"/>
      <c r="H2330" s="44">
        <v>5055140.0999999996</v>
      </c>
    </row>
    <row r="2331" spans="1:8" x14ac:dyDescent="0.15">
      <c r="A2331" s="1">
        <f t="shared" si="37"/>
        <v>44531</v>
      </c>
      <c r="B2331" s="46">
        <v>44534</v>
      </c>
      <c r="C2331" s="9" t="s">
        <v>139</v>
      </c>
      <c r="D2331" s="44" t="s">
        <v>2442</v>
      </c>
      <c r="E2331" s="44" t="s">
        <v>3007</v>
      </c>
      <c r="F2331" s="44">
        <v>8000</v>
      </c>
      <c r="G2331" s="44"/>
      <c r="H2331" s="44">
        <v>5047140.0999999996</v>
      </c>
    </row>
    <row r="2332" spans="1:8" x14ac:dyDescent="0.15">
      <c r="A2332" s="1">
        <f t="shared" si="37"/>
        <v>44531</v>
      </c>
      <c r="B2332" s="46">
        <v>44542</v>
      </c>
      <c r="C2332" s="9" t="s">
        <v>139</v>
      </c>
      <c r="D2332" s="44" t="s">
        <v>3008</v>
      </c>
      <c r="E2332" s="44" t="s">
        <v>3009</v>
      </c>
      <c r="F2332" s="44">
        <v>189</v>
      </c>
      <c r="G2332" s="44"/>
      <c r="H2332" s="44">
        <v>5046951.0999999996</v>
      </c>
    </row>
    <row r="2333" spans="1:8" x14ac:dyDescent="0.15">
      <c r="A2333" s="1">
        <f t="shared" si="37"/>
        <v>44531</v>
      </c>
      <c r="B2333" s="46">
        <v>44548</v>
      </c>
      <c r="C2333" s="9" t="s">
        <v>139</v>
      </c>
      <c r="D2333" s="44" t="s">
        <v>3010</v>
      </c>
      <c r="E2333" s="44" t="s">
        <v>3011</v>
      </c>
      <c r="F2333" s="44">
        <v>254</v>
      </c>
      <c r="G2333" s="44"/>
      <c r="H2333" s="44">
        <v>5046697.0999999996</v>
      </c>
    </row>
    <row r="2334" spans="1:8" x14ac:dyDescent="0.15">
      <c r="A2334" s="1">
        <f t="shared" si="37"/>
        <v>44531</v>
      </c>
      <c r="B2334" s="46">
        <v>44549</v>
      </c>
      <c r="C2334" s="9" t="s">
        <v>139</v>
      </c>
      <c r="D2334" s="44" t="s">
        <v>3012</v>
      </c>
      <c r="E2334" s="44" t="s">
        <v>3013</v>
      </c>
      <c r="F2334" s="44">
        <v>3693.6</v>
      </c>
      <c r="G2334" s="44"/>
      <c r="H2334" s="44">
        <v>5043003.5</v>
      </c>
    </row>
    <row r="2335" spans="1:8" x14ac:dyDescent="0.15">
      <c r="A2335" s="1">
        <f t="shared" si="37"/>
        <v>44531</v>
      </c>
      <c r="B2335" s="46">
        <v>44549</v>
      </c>
      <c r="C2335" s="9" t="s">
        <v>139</v>
      </c>
      <c r="D2335" s="44" t="s">
        <v>2457</v>
      </c>
      <c r="E2335" s="44" t="s">
        <v>3014</v>
      </c>
      <c r="F2335" s="44">
        <v>4590</v>
      </c>
      <c r="G2335" s="44"/>
      <c r="H2335" s="44">
        <v>5038413.5</v>
      </c>
    </row>
    <row r="2336" spans="1:8" x14ac:dyDescent="0.15">
      <c r="A2336" s="1">
        <f t="shared" si="37"/>
        <v>44531</v>
      </c>
      <c r="B2336" s="46">
        <v>44550</v>
      </c>
      <c r="C2336" s="9" t="s">
        <v>139</v>
      </c>
      <c r="D2336" s="44" t="s">
        <v>2478</v>
      </c>
      <c r="E2336" s="44" t="s">
        <v>3015</v>
      </c>
      <c r="F2336" s="44">
        <v>600</v>
      </c>
      <c r="G2336" s="44"/>
      <c r="H2336" s="44">
        <v>5037813.5</v>
      </c>
    </row>
    <row r="2337" spans="1:8" x14ac:dyDescent="0.15">
      <c r="A2337" s="1">
        <f t="shared" si="37"/>
        <v>44531</v>
      </c>
      <c r="B2337" s="46">
        <v>44555</v>
      </c>
      <c r="C2337" s="9" t="s">
        <v>139</v>
      </c>
      <c r="D2337" s="44" t="s">
        <v>2457</v>
      </c>
      <c r="E2337" s="44" t="s">
        <v>3016</v>
      </c>
      <c r="F2337" s="44">
        <v>310</v>
      </c>
      <c r="G2337" s="44"/>
      <c r="H2337" s="44">
        <v>5037503.5</v>
      </c>
    </row>
    <row r="2338" spans="1:8" x14ac:dyDescent="0.15">
      <c r="A2338" s="1">
        <f t="shared" si="37"/>
        <v>44531</v>
      </c>
      <c r="B2338" s="46">
        <v>44556</v>
      </c>
      <c r="C2338" s="9" t="s">
        <v>139</v>
      </c>
      <c r="D2338" s="44" t="s">
        <v>3017</v>
      </c>
      <c r="E2338" s="44" t="s">
        <v>3018</v>
      </c>
      <c r="F2338" s="44">
        <v>116</v>
      </c>
      <c r="G2338" s="44"/>
      <c r="H2338" s="44">
        <v>5037387.5</v>
      </c>
    </row>
    <row r="2339" spans="1:8" x14ac:dyDescent="0.15">
      <c r="A2339" s="1">
        <f t="shared" si="37"/>
        <v>44531</v>
      </c>
      <c r="B2339" s="46">
        <v>44561</v>
      </c>
      <c r="C2339" s="9" t="s">
        <v>139</v>
      </c>
      <c r="D2339" s="44" t="s">
        <v>3019</v>
      </c>
      <c r="E2339" s="44" t="s">
        <v>3020</v>
      </c>
      <c r="F2339" s="44"/>
      <c r="G2339" s="44">
        <v>146232</v>
      </c>
      <c r="H2339" s="44">
        <v>5183619.5</v>
      </c>
    </row>
    <row r="2340" spans="1:8" x14ac:dyDescent="0.15">
      <c r="A2340" s="1">
        <f t="shared" si="37"/>
        <v>44562</v>
      </c>
      <c r="B2340" s="46">
        <v>44562</v>
      </c>
      <c r="C2340" s="9" t="s">
        <v>139</v>
      </c>
      <c r="D2340" s="44" t="s">
        <v>566</v>
      </c>
      <c r="E2340" s="44" t="s">
        <v>175</v>
      </c>
      <c r="F2340" s="44"/>
      <c r="G2340" s="44">
        <v>39600</v>
      </c>
      <c r="H2340" s="44">
        <v>5223219.5</v>
      </c>
    </row>
    <row r="2341" spans="1:8" x14ac:dyDescent="0.15">
      <c r="A2341" s="1">
        <f t="shared" si="37"/>
        <v>44562</v>
      </c>
      <c r="B2341" s="46">
        <v>44564</v>
      </c>
      <c r="C2341" s="9" t="s">
        <v>139</v>
      </c>
      <c r="D2341" s="44" t="s">
        <v>3021</v>
      </c>
      <c r="E2341" s="44" t="s">
        <v>3022</v>
      </c>
      <c r="F2341" s="44">
        <v>8900</v>
      </c>
      <c r="G2341" s="44"/>
      <c r="H2341" s="44">
        <v>5214319.5</v>
      </c>
    </row>
    <row r="2342" spans="1:8" x14ac:dyDescent="0.15">
      <c r="A2342" s="1">
        <f t="shared" si="37"/>
        <v>44562</v>
      </c>
      <c r="B2342" s="46">
        <v>44564</v>
      </c>
      <c r="C2342" s="9" t="s">
        <v>139</v>
      </c>
      <c r="D2342" s="44" t="s">
        <v>2442</v>
      </c>
      <c r="E2342" s="44" t="s">
        <v>3023</v>
      </c>
      <c r="F2342" s="44">
        <v>7000</v>
      </c>
      <c r="G2342" s="44"/>
      <c r="H2342" s="44">
        <v>5207319.5</v>
      </c>
    </row>
    <row r="2343" spans="1:8" x14ac:dyDescent="0.15">
      <c r="A2343" s="1">
        <f t="shared" si="37"/>
        <v>44562</v>
      </c>
      <c r="B2343" s="46">
        <v>44564</v>
      </c>
      <c r="C2343" s="9" t="s">
        <v>139</v>
      </c>
      <c r="D2343" s="44" t="s">
        <v>2525</v>
      </c>
      <c r="E2343" s="44" t="s">
        <v>3024</v>
      </c>
      <c r="F2343" s="44">
        <v>5000</v>
      </c>
      <c r="G2343" s="44"/>
      <c r="H2343" s="44">
        <v>5202319.5</v>
      </c>
    </row>
    <row r="2344" spans="1:8" x14ac:dyDescent="0.15">
      <c r="A2344" s="1">
        <f t="shared" si="37"/>
        <v>44562</v>
      </c>
      <c r="B2344" s="46">
        <v>44564</v>
      </c>
      <c r="C2344" s="9" t="s">
        <v>139</v>
      </c>
      <c r="D2344" s="44" t="s">
        <v>2527</v>
      </c>
      <c r="E2344" s="44" t="s">
        <v>3025</v>
      </c>
      <c r="F2344" s="44">
        <v>5000</v>
      </c>
      <c r="G2344" s="44"/>
      <c r="H2344" s="44">
        <v>5197319.5</v>
      </c>
    </row>
    <row r="2345" spans="1:8" x14ac:dyDescent="0.15">
      <c r="A2345" s="1">
        <f t="shared" si="37"/>
        <v>44562</v>
      </c>
      <c r="B2345" s="46">
        <v>44564</v>
      </c>
      <c r="C2345" s="9" t="s">
        <v>139</v>
      </c>
      <c r="D2345" s="44" t="s">
        <v>2525</v>
      </c>
      <c r="E2345" s="44" t="s">
        <v>3026</v>
      </c>
      <c r="F2345" s="44">
        <v>10000</v>
      </c>
      <c r="G2345" s="44"/>
      <c r="H2345" s="44">
        <v>5187319.5</v>
      </c>
    </row>
    <row r="2346" spans="1:8" x14ac:dyDescent="0.15">
      <c r="A2346" s="1">
        <f t="shared" si="37"/>
        <v>44562</v>
      </c>
      <c r="B2346" s="46">
        <v>44565</v>
      </c>
      <c r="C2346" s="9" t="s">
        <v>139</v>
      </c>
      <c r="D2346" s="44" t="s">
        <v>2106</v>
      </c>
      <c r="E2346" s="44" t="s">
        <v>3027</v>
      </c>
      <c r="F2346" s="44">
        <v>7500</v>
      </c>
      <c r="G2346" s="44"/>
      <c r="H2346" s="44">
        <v>5179819.5</v>
      </c>
    </row>
    <row r="2347" spans="1:8" x14ac:dyDescent="0.15">
      <c r="A2347" s="1">
        <f t="shared" si="37"/>
        <v>44562</v>
      </c>
      <c r="B2347" s="46">
        <v>44565</v>
      </c>
      <c r="C2347" s="9" t="s">
        <v>139</v>
      </c>
      <c r="D2347" s="44" t="s">
        <v>3028</v>
      </c>
      <c r="E2347" s="44" t="s">
        <v>3029</v>
      </c>
      <c r="F2347" s="44"/>
      <c r="G2347" s="44">
        <v>3475</v>
      </c>
      <c r="H2347" s="44">
        <v>5183294.5</v>
      </c>
    </row>
    <row r="2348" spans="1:8" x14ac:dyDescent="0.15">
      <c r="A2348" s="1">
        <f t="shared" si="37"/>
        <v>44562</v>
      </c>
      <c r="B2348" s="46">
        <v>44570</v>
      </c>
      <c r="C2348" s="9" t="s">
        <v>139</v>
      </c>
      <c r="D2348" s="44" t="s">
        <v>2457</v>
      </c>
      <c r="E2348" s="44" t="s">
        <v>3030</v>
      </c>
      <c r="F2348" s="44">
        <v>5340</v>
      </c>
      <c r="G2348" s="44"/>
      <c r="H2348" s="44">
        <v>5177954.5</v>
      </c>
    </row>
    <row r="2349" spans="1:8" x14ac:dyDescent="0.15">
      <c r="A2349" s="1">
        <f t="shared" si="37"/>
        <v>44562</v>
      </c>
      <c r="B2349" s="46">
        <v>44579</v>
      </c>
      <c r="C2349" s="9" t="s">
        <v>139</v>
      </c>
      <c r="D2349" s="44" t="s">
        <v>3031</v>
      </c>
      <c r="E2349" s="44" t="s">
        <v>3032</v>
      </c>
      <c r="F2349" s="44"/>
      <c r="G2349" s="44">
        <v>2099</v>
      </c>
      <c r="H2349" s="44">
        <v>5180053.5</v>
      </c>
    </row>
    <row r="2350" spans="1:8" x14ac:dyDescent="0.15">
      <c r="A2350" s="1">
        <f t="shared" si="37"/>
        <v>44562</v>
      </c>
      <c r="B2350" s="46">
        <v>44579</v>
      </c>
      <c r="C2350" s="9" t="s">
        <v>139</v>
      </c>
      <c r="D2350" s="44" t="s">
        <v>3033</v>
      </c>
      <c r="E2350" s="44" t="s">
        <v>3034</v>
      </c>
      <c r="F2350" s="44">
        <v>10803</v>
      </c>
      <c r="G2350" s="44"/>
      <c r="H2350" s="44">
        <v>5169250.5</v>
      </c>
    </row>
    <row r="2351" spans="1:8" x14ac:dyDescent="0.15">
      <c r="A2351" s="1">
        <f t="shared" si="37"/>
        <v>44562</v>
      </c>
      <c r="B2351" s="46">
        <v>44583</v>
      </c>
      <c r="C2351" s="9" t="s">
        <v>139</v>
      </c>
      <c r="D2351" s="44" t="s">
        <v>3035</v>
      </c>
      <c r="E2351" s="44" t="s">
        <v>3036</v>
      </c>
      <c r="F2351" s="44">
        <v>188</v>
      </c>
      <c r="G2351" s="44"/>
      <c r="H2351" s="44">
        <v>5169062.5</v>
      </c>
    </row>
    <row r="2352" spans="1:8" x14ac:dyDescent="0.15">
      <c r="A2352" s="1">
        <f t="shared" si="37"/>
        <v>44562</v>
      </c>
      <c r="B2352" s="46">
        <v>44583</v>
      </c>
      <c r="C2352" s="9" t="s">
        <v>139</v>
      </c>
      <c r="D2352" s="44" t="s">
        <v>3037</v>
      </c>
      <c r="E2352" s="44" t="s">
        <v>3038</v>
      </c>
      <c r="F2352" s="44">
        <v>126</v>
      </c>
      <c r="G2352" s="44"/>
      <c r="H2352" s="44">
        <v>5168936.5</v>
      </c>
    </row>
    <row r="2353" spans="1:8" x14ac:dyDescent="0.15">
      <c r="A2353" s="1">
        <f t="shared" si="37"/>
        <v>44562</v>
      </c>
      <c r="B2353" s="46">
        <v>44587</v>
      </c>
      <c r="C2353" s="9" t="s">
        <v>139</v>
      </c>
      <c r="D2353" s="44" t="s">
        <v>2457</v>
      </c>
      <c r="E2353" s="44" t="s">
        <v>3039</v>
      </c>
      <c r="F2353" s="44">
        <v>470</v>
      </c>
      <c r="G2353" s="44"/>
      <c r="H2353" s="44">
        <v>5168466.5</v>
      </c>
    </row>
    <row r="2354" spans="1:8" x14ac:dyDescent="0.15">
      <c r="A2354" s="1">
        <f t="shared" si="37"/>
        <v>44562</v>
      </c>
      <c r="B2354" s="46">
        <v>44587</v>
      </c>
      <c r="C2354" s="9" t="s">
        <v>139</v>
      </c>
      <c r="D2354" s="44" t="s">
        <v>3035</v>
      </c>
      <c r="E2354" s="44" t="s">
        <v>3040</v>
      </c>
      <c r="F2354" s="44">
        <v>310</v>
      </c>
      <c r="G2354" s="44"/>
      <c r="H2354" s="44">
        <v>5168156.5</v>
      </c>
    </row>
    <row r="2355" spans="1:8" x14ac:dyDescent="0.15">
      <c r="A2355" s="1">
        <f t="shared" si="37"/>
        <v>44562</v>
      </c>
      <c r="B2355" s="46">
        <v>44591</v>
      </c>
      <c r="C2355" s="9" t="s">
        <v>139</v>
      </c>
      <c r="D2355" s="44" t="s">
        <v>3041</v>
      </c>
      <c r="E2355" s="44" t="s">
        <v>3042</v>
      </c>
      <c r="F2355" s="44">
        <v>100</v>
      </c>
      <c r="G2355" s="44"/>
      <c r="H2355" s="44">
        <v>5168056.5</v>
      </c>
    </row>
    <row r="2356" spans="1:8" x14ac:dyDescent="0.15">
      <c r="A2356" s="1">
        <f t="shared" si="37"/>
        <v>44562</v>
      </c>
      <c r="B2356" s="46">
        <v>44592</v>
      </c>
      <c r="C2356" s="9" t="s">
        <v>139</v>
      </c>
      <c r="D2356" s="44" t="s">
        <v>3043</v>
      </c>
      <c r="E2356" s="44" t="s">
        <v>3044</v>
      </c>
      <c r="F2356" s="44"/>
      <c r="G2356" s="44">
        <v>130542</v>
      </c>
      <c r="H2356" s="44">
        <v>5298598.5</v>
      </c>
    </row>
    <row r="2357" spans="1:8" x14ac:dyDescent="0.15">
      <c r="A2357" s="1">
        <f t="shared" ref="A2357:A2420" si="38">DATE(YEAR(B2357),MONTH(B2357),1)</f>
        <v>44593</v>
      </c>
      <c r="B2357" s="53">
        <v>44593</v>
      </c>
      <c r="C2357" s="9" t="s">
        <v>139</v>
      </c>
      <c r="D2357" s="44" t="s">
        <v>2527</v>
      </c>
      <c r="E2357" s="44" t="s">
        <v>3045</v>
      </c>
      <c r="F2357" s="44">
        <v>5000</v>
      </c>
      <c r="G2357" s="44"/>
      <c r="H2357" s="44">
        <v>5293598.5</v>
      </c>
    </row>
    <row r="2358" spans="1:8" x14ac:dyDescent="0.15">
      <c r="A2358" s="1">
        <f t="shared" si="38"/>
        <v>44593</v>
      </c>
      <c r="B2358" s="53">
        <v>44593</v>
      </c>
      <c r="C2358" s="9" t="s">
        <v>139</v>
      </c>
      <c r="D2358" s="44" t="s">
        <v>2525</v>
      </c>
      <c r="E2358" s="44" t="s">
        <v>3046</v>
      </c>
      <c r="F2358" s="44">
        <v>10000</v>
      </c>
      <c r="G2358" s="44"/>
      <c r="H2358" s="44">
        <v>5283598.5</v>
      </c>
    </row>
    <row r="2359" spans="1:8" x14ac:dyDescent="0.15">
      <c r="A2359" s="1">
        <f t="shared" si="38"/>
        <v>44593</v>
      </c>
      <c r="B2359" s="53">
        <v>44593</v>
      </c>
      <c r="C2359" s="9" t="s">
        <v>139</v>
      </c>
      <c r="D2359" s="44" t="s">
        <v>2525</v>
      </c>
      <c r="E2359" s="44" t="s">
        <v>3047</v>
      </c>
      <c r="F2359" s="44">
        <v>5000</v>
      </c>
      <c r="G2359" s="44"/>
      <c r="H2359" s="44">
        <v>5278598.5</v>
      </c>
    </row>
    <row r="2360" spans="1:8" x14ac:dyDescent="0.15">
      <c r="A2360" s="1">
        <f t="shared" si="38"/>
        <v>44593</v>
      </c>
      <c r="B2360" s="53">
        <v>44597</v>
      </c>
      <c r="C2360" s="9" t="s">
        <v>139</v>
      </c>
      <c r="D2360" s="44" t="s">
        <v>2442</v>
      </c>
      <c r="E2360" s="44" t="s">
        <v>3049</v>
      </c>
      <c r="F2360" s="44">
        <v>7000</v>
      </c>
      <c r="G2360" s="44"/>
      <c r="H2360" s="44">
        <v>5271598.5</v>
      </c>
    </row>
    <row r="2361" spans="1:8" x14ac:dyDescent="0.15">
      <c r="A2361" s="1">
        <f t="shared" si="38"/>
        <v>44593</v>
      </c>
      <c r="B2361" s="53">
        <v>44597</v>
      </c>
      <c r="C2361" s="9" t="s">
        <v>139</v>
      </c>
      <c r="D2361" s="44" t="s">
        <v>2478</v>
      </c>
      <c r="E2361" s="44" t="s">
        <v>3050</v>
      </c>
      <c r="F2361" s="44">
        <v>800</v>
      </c>
      <c r="G2361" s="44"/>
      <c r="H2361" s="44">
        <v>5270798.5</v>
      </c>
    </row>
    <row r="2362" spans="1:8" x14ac:dyDescent="0.15">
      <c r="A2362" s="1">
        <f t="shared" si="38"/>
        <v>44593</v>
      </c>
      <c r="B2362" s="53">
        <v>44597</v>
      </c>
      <c r="C2362" s="9" t="s">
        <v>139</v>
      </c>
      <c r="D2362" s="44" t="s">
        <v>3051</v>
      </c>
      <c r="E2362" s="44" t="s">
        <v>216</v>
      </c>
      <c r="F2362" s="44">
        <v>439</v>
      </c>
      <c r="G2362" s="44"/>
      <c r="H2362" s="44">
        <v>5270359.5</v>
      </c>
    </row>
    <row r="2363" spans="1:8" x14ac:dyDescent="0.15">
      <c r="A2363" s="1">
        <f t="shared" si="38"/>
        <v>44593</v>
      </c>
      <c r="B2363" s="53">
        <v>44598</v>
      </c>
      <c r="C2363" s="9" t="s">
        <v>139</v>
      </c>
      <c r="D2363" s="44" t="s">
        <v>3052</v>
      </c>
      <c r="E2363" s="44" t="s">
        <v>3053</v>
      </c>
      <c r="F2363" s="44">
        <v>1550</v>
      </c>
      <c r="G2363" s="44"/>
      <c r="H2363" s="44">
        <v>5268809.5</v>
      </c>
    </row>
    <row r="2364" spans="1:8" x14ac:dyDescent="0.15">
      <c r="A2364" s="1">
        <f t="shared" si="38"/>
        <v>44593</v>
      </c>
      <c r="B2364" s="53">
        <v>44598</v>
      </c>
      <c r="C2364" s="9" t="s">
        <v>139</v>
      </c>
      <c r="D2364" s="44" t="s">
        <v>3054</v>
      </c>
      <c r="E2364" s="44" t="s">
        <v>3055</v>
      </c>
      <c r="F2364" s="44">
        <v>163</v>
      </c>
      <c r="G2364" s="44"/>
      <c r="H2364" s="44">
        <v>5268646.5</v>
      </c>
    </row>
    <row r="2365" spans="1:8" x14ac:dyDescent="0.15">
      <c r="A2365" s="1">
        <f t="shared" si="38"/>
        <v>44593</v>
      </c>
      <c r="B2365" s="53">
        <v>44599</v>
      </c>
      <c r="C2365" s="9" t="s">
        <v>139</v>
      </c>
      <c r="D2365" s="44" t="s">
        <v>2106</v>
      </c>
      <c r="E2365" s="44" t="s">
        <v>3056</v>
      </c>
      <c r="F2365" s="44">
        <v>7500</v>
      </c>
      <c r="G2365" s="44"/>
      <c r="H2365" s="44">
        <v>5261146.5</v>
      </c>
    </row>
    <row r="2366" spans="1:8" x14ac:dyDescent="0.15">
      <c r="A2366" s="1">
        <f t="shared" si="38"/>
        <v>44593</v>
      </c>
      <c r="B2366" s="53">
        <v>44607</v>
      </c>
      <c r="C2366" s="9" t="s">
        <v>139</v>
      </c>
      <c r="D2366" s="44" t="s">
        <v>3057</v>
      </c>
      <c r="E2366" s="44" t="s">
        <v>3058</v>
      </c>
      <c r="F2366" s="44">
        <v>50000</v>
      </c>
      <c r="G2366" s="44"/>
      <c r="H2366" s="44">
        <v>5211146.5</v>
      </c>
    </row>
    <row r="2367" spans="1:8" x14ac:dyDescent="0.15">
      <c r="A2367" s="1">
        <f t="shared" si="38"/>
        <v>44593</v>
      </c>
      <c r="B2367" s="53">
        <v>44611</v>
      </c>
      <c r="C2367" s="9" t="s">
        <v>139</v>
      </c>
      <c r="D2367" s="44" t="s">
        <v>3059</v>
      </c>
      <c r="E2367" s="44" t="s">
        <v>3060</v>
      </c>
      <c r="F2367" s="44">
        <v>282</v>
      </c>
      <c r="G2367" s="44"/>
      <c r="H2367" s="44">
        <v>5210864.5</v>
      </c>
    </row>
    <row r="2368" spans="1:8" x14ac:dyDescent="0.15">
      <c r="A2368" s="1">
        <f t="shared" si="38"/>
        <v>44593</v>
      </c>
      <c r="B2368" s="53">
        <v>44615</v>
      </c>
      <c r="C2368" s="9" t="s">
        <v>139</v>
      </c>
      <c r="D2368" s="44" t="s">
        <v>3061</v>
      </c>
      <c r="E2368" s="44" t="s">
        <v>3062</v>
      </c>
      <c r="F2368" s="44">
        <v>162</v>
      </c>
      <c r="G2368" s="44"/>
      <c r="H2368" s="44">
        <v>5210702.5</v>
      </c>
    </row>
    <row r="2369" spans="1:8" x14ac:dyDescent="0.15">
      <c r="A2369" s="1">
        <f t="shared" si="38"/>
        <v>44593</v>
      </c>
      <c r="B2369" s="53">
        <v>44616</v>
      </c>
      <c r="C2369" s="9" t="s">
        <v>139</v>
      </c>
      <c r="D2369" s="44" t="s">
        <v>2442</v>
      </c>
      <c r="E2369" s="44" t="s">
        <v>3063</v>
      </c>
      <c r="F2369" s="44">
        <v>4000</v>
      </c>
      <c r="G2369" s="44"/>
      <c r="H2369" s="44">
        <v>5206702.5</v>
      </c>
    </row>
    <row r="2370" spans="1:8" x14ac:dyDescent="0.15">
      <c r="A2370" s="1">
        <f t="shared" si="38"/>
        <v>44593</v>
      </c>
      <c r="B2370" s="53">
        <v>44616</v>
      </c>
      <c r="C2370" s="9" t="s">
        <v>139</v>
      </c>
      <c r="D2370" s="44" t="s">
        <v>3064</v>
      </c>
      <c r="E2370" s="44" t="s">
        <v>3065</v>
      </c>
      <c r="F2370" s="44">
        <v>4485</v>
      </c>
      <c r="G2370" s="44"/>
      <c r="H2370" s="44">
        <v>5202217.5</v>
      </c>
    </row>
    <row r="2371" spans="1:8" x14ac:dyDescent="0.15">
      <c r="A2371" s="1">
        <f t="shared" si="38"/>
        <v>44593</v>
      </c>
      <c r="B2371" s="53">
        <v>44616</v>
      </c>
      <c r="C2371" s="9" t="s">
        <v>139</v>
      </c>
      <c r="D2371" s="44" t="s">
        <v>3066</v>
      </c>
      <c r="E2371" s="44" t="s">
        <v>3067</v>
      </c>
      <c r="F2371" s="44">
        <v>141</v>
      </c>
      <c r="G2371" s="44"/>
      <c r="H2371" s="44">
        <v>5202076.5</v>
      </c>
    </row>
    <row r="2372" spans="1:8" x14ac:dyDescent="0.15">
      <c r="A2372" s="1">
        <f t="shared" si="38"/>
        <v>44593</v>
      </c>
      <c r="B2372" s="53">
        <v>44617</v>
      </c>
      <c r="C2372" s="9" t="s">
        <v>139</v>
      </c>
      <c r="D2372" s="44" t="s">
        <v>3068</v>
      </c>
      <c r="E2372" s="44" t="s">
        <v>3069</v>
      </c>
      <c r="F2372" s="44">
        <v>210</v>
      </c>
      <c r="G2372" s="44"/>
      <c r="H2372" s="44">
        <v>5201866.5</v>
      </c>
    </row>
    <row r="2373" spans="1:8" x14ac:dyDescent="0.15">
      <c r="A2373" s="1">
        <f t="shared" si="38"/>
        <v>44593</v>
      </c>
      <c r="B2373" s="53">
        <v>44619</v>
      </c>
      <c r="C2373" s="9" t="s">
        <v>139</v>
      </c>
      <c r="D2373" s="44" t="s">
        <v>3070</v>
      </c>
      <c r="E2373" s="44" t="s">
        <v>3071</v>
      </c>
      <c r="F2373" s="44">
        <v>141</v>
      </c>
      <c r="G2373" s="44"/>
      <c r="H2373" s="44">
        <v>5201725.5</v>
      </c>
    </row>
    <row r="2374" spans="1:8" x14ac:dyDescent="0.15">
      <c r="A2374" s="1">
        <f t="shared" si="38"/>
        <v>44593</v>
      </c>
      <c r="B2374" s="53">
        <v>44620</v>
      </c>
      <c r="C2374" s="9" t="s">
        <v>139</v>
      </c>
      <c r="D2374" s="44" t="s">
        <v>3072</v>
      </c>
      <c r="E2374" s="44" t="s">
        <v>3073</v>
      </c>
      <c r="F2374" s="44"/>
      <c r="G2374" s="44">
        <v>79169</v>
      </c>
      <c r="H2374" s="44">
        <v>5280894.5</v>
      </c>
    </row>
    <row r="2375" spans="1:8" x14ac:dyDescent="0.15">
      <c r="A2375" s="1">
        <f t="shared" si="38"/>
        <v>44621</v>
      </c>
      <c r="B2375" s="53">
        <v>44621</v>
      </c>
      <c r="C2375" s="9" t="s">
        <v>139</v>
      </c>
      <c r="D2375" s="44" t="s">
        <v>3074</v>
      </c>
      <c r="E2375" s="44" t="s">
        <v>3075</v>
      </c>
      <c r="F2375" s="44">
        <v>189</v>
      </c>
      <c r="G2375" s="44"/>
      <c r="H2375" s="44">
        <v>5280705.5</v>
      </c>
    </row>
    <row r="2376" spans="1:8" x14ac:dyDescent="0.15">
      <c r="A2376" s="1">
        <f t="shared" si="38"/>
        <v>44621</v>
      </c>
      <c r="B2376" s="53">
        <v>44622</v>
      </c>
      <c r="C2376" s="9" t="s">
        <v>139</v>
      </c>
      <c r="D2376" s="44" t="s">
        <v>2527</v>
      </c>
      <c r="E2376" s="44" t="s">
        <v>3076</v>
      </c>
      <c r="F2376" s="44">
        <v>5000</v>
      </c>
      <c r="G2376" s="44"/>
      <c r="H2376" s="44">
        <v>5275705.5</v>
      </c>
    </row>
    <row r="2377" spans="1:8" x14ac:dyDescent="0.15">
      <c r="A2377" s="1">
        <f t="shared" si="38"/>
        <v>44621</v>
      </c>
      <c r="B2377" s="53">
        <v>44622</v>
      </c>
      <c r="C2377" s="9" t="s">
        <v>139</v>
      </c>
      <c r="D2377" s="44" t="s">
        <v>2525</v>
      </c>
      <c r="E2377" s="44" t="s">
        <v>3077</v>
      </c>
      <c r="F2377" s="44">
        <v>5000</v>
      </c>
      <c r="G2377" s="44"/>
      <c r="H2377" s="44">
        <v>5270705.5</v>
      </c>
    </row>
    <row r="2378" spans="1:8" x14ac:dyDescent="0.15">
      <c r="A2378" s="1">
        <f t="shared" si="38"/>
        <v>44621</v>
      </c>
      <c r="B2378" s="53">
        <v>44622</v>
      </c>
      <c r="C2378" s="9" t="s">
        <v>139</v>
      </c>
      <c r="D2378" s="44" t="s">
        <v>2525</v>
      </c>
      <c r="E2378" s="44" t="s">
        <v>3078</v>
      </c>
      <c r="F2378" s="44">
        <v>10000</v>
      </c>
      <c r="G2378" s="44"/>
      <c r="H2378" s="44">
        <v>5260705.5</v>
      </c>
    </row>
    <row r="2379" spans="1:8" x14ac:dyDescent="0.15">
      <c r="A2379" s="1">
        <f t="shared" si="38"/>
        <v>44621</v>
      </c>
      <c r="B2379" s="53">
        <v>44622</v>
      </c>
      <c r="C2379" s="9" t="s">
        <v>139</v>
      </c>
      <c r="D2379" s="44" t="s">
        <v>3079</v>
      </c>
      <c r="E2379" s="44" t="s">
        <v>3080</v>
      </c>
      <c r="F2379" s="44">
        <v>1774</v>
      </c>
      <c r="G2379" s="44"/>
      <c r="H2379" s="44">
        <v>5258931.5</v>
      </c>
    </row>
    <row r="2380" spans="1:8" x14ac:dyDescent="0.15">
      <c r="A2380" s="1">
        <f t="shared" si="38"/>
        <v>44621</v>
      </c>
      <c r="B2380" s="53">
        <v>44623</v>
      </c>
      <c r="C2380" s="9" t="s">
        <v>139</v>
      </c>
      <c r="D2380" s="44" t="s">
        <v>3081</v>
      </c>
      <c r="E2380" s="44" t="s">
        <v>3082</v>
      </c>
      <c r="F2380" s="44">
        <v>125</v>
      </c>
      <c r="G2380" s="44"/>
      <c r="H2380" s="44">
        <v>5258806.5</v>
      </c>
    </row>
    <row r="2381" spans="1:8" x14ac:dyDescent="0.15">
      <c r="A2381" s="1">
        <f t="shared" si="38"/>
        <v>44621</v>
      </c>
      <c r="B2381" s="53">
        <v>44623</v>
      </c>
      <c r="C2381" s="9" t="s">
        <v>139</v>
      </c>
      <c r="D2381" s="44" t="s">
        <v>3083</v>
      </c>
      <c r="E2381" s="44" t="s">
        <v>3084</v>
      </c>
      <c r="F2381" s="44">
        <v>26000</v>
      </c>
      <c r="G2381" s="44"/>
      <c r="H2381" s="44">
        <v>5232806.5</v>
      </c>
    </row>
    <row r="2382" spans="1:8" x14ac:dyDescent="0.15">
      <c r="A2382" s="1">
        <f t="shared" si="38"/>
        <v>44621</v>
      </c>
      <c r="B2382" s="53">
        <v>44625</v>
      </c>
      <c r="C2382" s="9" t="s">
        <v>139</v>
      </c>
      <c r="D2382" s="44" t="s">
        <v>3085</v>
      </c>
      <c r="E2382" s="44" t="s">
        <v>3086</v>
      </c>
      <c r="F2382" s="44">
        <v>155</v>
      </c>
      <c r="G2382" s="44"/>
      <c r="H2382" s="44">
        <v>5232651.5</v>
      </c>
    </row>
    <row r="2383" spans="1:8" x14ac:dyDescent="0.15">
      <c r="A2383" s="1">
        <f t="shared" si="38"/>
        <v>44621</v>
      </c>
      <c r="B2383" s="53">
        <v>44625</v>
      </c>
      <c r="C2383" s="9" t="s">
        <v>139</v>
      </c>
      <c r="D2383" s="44" t="s">
        <v>3087</v>
      </c>
      <c r="E2383" s="44" t="s">
        <v>3088</v>
      </c>
      <c r="F2383" s="44">
        <v>65000</v>
      </c>
      <c r="G2383" s="44"/>
      <c r="H2383" s="44">
        <v>5167651.5</v>
      </c>
    </row>
    <row r="2384" spans="1:8" x14ac:dyDescent="0.15">
      <c r="A2384" s="1">
        <f t="shared" si="38"/>
        <v>44621</v>
      </c>
      <c r="B2384" s="53">
        <v>44625</v>
      </c>
      <c r="C2384" s="9" t="s">
        <v>139</v>
      </c>
      <c r="D2384" s="44" t="s">
        <v>3089</v>
      </c>
      <c r="E2384" s="44" t="s">
        <v>3088</v>
      </c>
      <c r="F2384" s="44"/>
      <c r="G2384" s="44">
        <v>65000</v>
      </c>
      <c r="H2384" s="44">
        <v>5232651.5</v>
      </c>
    </row>
    <row r="2385" spans="1:8" x14ac:dyDescent="0.15">
      <c r="A2385" s="1">
        <f t="shared" si="38"/>
        <v>44621</v>
      </c>
      <c r="B2385" s="53">
        <v>44625</v>
      </c>
      <c r="C2385" s="9" t="s">
        <v>139</v>
      </c>
      <c r="D2385" s="44" t="s">
        <v>3090</v>
      </c>
      <c r="E2385" s="44" t="s">
        <v>3091</v>
      </c>
      <c r="F2385" s="44">
        <v>25000</v>
      </c>
      <c r="G2385" s="44"/>
      <c r="H2385" s="44">
        <v>5207651.5</v>
      </c>
    </row>
    <row r="2386" spans="1:8" x14ac:dyDescent="0.15">
      <c r="A2386" s="1">
        <f t="shared" si="38"/>
        <v>44621</v>
      </c>
      <c r="B2386" s="53">
        <v>44625</v>
      </c>
      <c r="C2386" s="9" t="s">
        <v>139</v>
      </c>
      <c r="D2386" s="44" t="s">
        <v>3092</v>
      </c>
      <c r="E2386" s="44" t="s">
        <v>3091</v>
      </c>
      <c r="F2386" s="44"/>
      <c r="G2386" s="44">
        <v>25000</v>
      </c>
      <c r="H2386" s="44">
        <v>5232651.5</v>
      </c>
    </row>
    <row r="2387" spans="1:8" x14ac:dyDescent="0.15">
      <c r="A2387" s="1">
        <f t="shared" si="38"/>
        <v>44621</v>
      </c>
      <c r="B2387" s="53">
        <v>44625</v>
      </c>
      <c r="C2387" s="9" t="s">
        <v>139</v>
      </c>
      <c r="D2387" s="44" t="s">
        <v>3093</v>
      </c>
      <c r="E2387" s="44" t="s">
        <v>3094</v>
      </c>
      <c r="F2387" s="44"/>
      <c r="G2387" s="44">
        <v>1</v>
      </c>
      <c r="H2387" s="44">
        <v>5232652.5</v>
      </c>
    </row>
    <row r="2388" spans="1:8" x14ac:dyDescent="0.15">
      <c r="A2388" s="1">
        <f t="shared" si="38"/>
        <v>44621</v>
      </c>
      <c r="B2388" s="53">
        <v>44625</v>
      </c>
      <c r="C2388" s="9" t="s">
        <v>139</v>
      </c>
      <c r="D2388" s="44" t="s">
        <v>3095</v>
      </c>
      <c r="E2388" s="44" t="s">
        <v>3096</v>
      </c>
      <c r="F2388" s="44">
        <v>5000</v>
      </c>
      <c r="G2388" s="44"/>
      <c r="H2388" s="44">
        <v>5227652.5</v>
      </c>
    </row>
    <row r="2389" spans="1:8" x14ac:dyDescent="0.15">
      <c r="A2389" s="1">
        <f t="shared" si="38"/>
        <v>44621</v>
      </c>
      <c r="B2389" s="53">
        <v>44625</v>
      </c>
      <c r="C2389" s="9" t="s">
        <v>139</v>
      </c>
      <c r="D2389" s="44" t="s">
        <v>3097</v>
      </c>
      <c r="E2389" s="44" t="s">
        <v>3098</v>
      </c>
      <c r="F2389" s="44">
        <v>25000</v>
      </c>
      <c r="G2389" s="44"/>
      <c r="H2389" s="44">
        <v>5202652.5</v>
      </c>
    </row>
    <row r="2390" spans="1:8" x14ac:dyDescent="0.15">
      <c r="A2390" s="1">
        <f t="shared" si="38"/>
        <v>44621</v>
      </c>
      <c r="B2390" s="53">
        <v>44625</v>
      </c>
      <c r="C2390" s="9" t="s">
        <v>139</v>
      </c>
      <c r="D2390" s="44" t="s">
        <v>3085</v>
      </c>
      <c r="E2390" s="44" t="s">
        <v>3099</v>
      </c>
      <c r="F2390" s="44">
        <v>210</v>
      </c>
      <c r="G2390" s="44"/>
      <c r="H2390" s="44">
        <v>5202442.5</v>
      </c>
    </row>
    <row r="2391" spans="1:8" x14ac:dyDescent="0.15">
      <c r="A2391" s="1">
        <f t="shared" si="38"/>
        <v>44621</v>
      </c>
      <c r="B2391" s="53">
        <v>44626</v>
      </c>
      <c r="C2391" s="9" t="s">
        <v>139</v>
      </c>
      <c r="D2391" s="44" t="s">
        <v>3085</v>
      </c>
      <c r="E2391" s="44" t="s">
        <v>3100</v>
      </c>
      <c r="F2391" s="44">
        <v>140</v>
      </c>
      <c r="G2391" s="44"/>
      <c r="H2391" s="44">
        <v>5202302.5</v>
      </c>
    </row>
    <row r="2392" spans="1:8" x14ac:dyDescent="0.15">
      <c r="A2392" s="1">
        <f t="shared" si="38"/>
        <v>44621</v>
      </c>
      <c r="B2392" s="53">
        <v>44626</v>
      </c>
      <c r="C2392" s="9" t="s">
        <v>139</v>
      </c>
      <c r="D2392" s="44" t="s">
        <v>3085</v>
      </c>
      <c r="E2392" s="44" t="s">
        <v>3101</v>
      </c>
      <c r="F2392" s="44">
        <v>190</v>
      </c>
      <c r="G2392" s="44"/>
      <c r="H2392" s="44">
        <v>5202112.5</v>
      </c>
    </row>
    <row r="2393" spans="1:8" x14ac:dyDescent="0.15">
      <c r="A2393" s="1">
        <f t="shared" si="38"/>
        <v>44621</v>
      </c>
      <c r="B2393" s="53">
        <v>44626</v>
      </c>
      <c r="C2393" s="9" t="s">
        <v>139</v>
      </c>
      <c r="D2393" s="44" t="s">
        <v>3085</v>
      </c>
      <c r="E2393" s="44" t="s">
        <v>3102</v>
      </c>
      <c r="F2393" s="44">
        <v>195</v>
      </c>
      <c r="G2393" s="44"/>
      <c r="H2393" s="44">
        <v>5201917.5</v>
      </c>
    </row>
    <row r="2394" spans="1:8" x14ac:dyDescent="0.15">
      <c r="A2394" s="1">
        <f t="shared" si="38"/>
        <v>44621</v>
      </c>
      <c r="B2394" s="53">
        <v>44627</v>
      </c>
      <c r="C2394" s="9" t="s">
        <v>139</v>
      </c>
      <c r="D2394" s="44" t="s">
        <v>3085</v>
      </c>
      <c r="E2394" s="44" t="s">
        <v>3103</v>
      </c>
      <c r="F2394" s="44">
        <v>135</v>
      </c>
      <c r="G2394" s="44"/>
      <c r="H2394" s="44">
        <v>5201782.5</v>
      </c>
    </row>
    <row r="2395" spans="1:8" x14ac:dyDescent="0.15">
      <c r="A2395" s="1">
        <f t="shared" si="38"/>
        <v>44621</v>
      </c>
      <c r="B2395" s="53">
        <v>44628</v>
      </c>
      <c r="C2395" s="9" t="s">
        <v>139</v>
      </c>
      <c r="D2395" s="44" t="s">
        <v>3104</v>
      </c>
      <c r="E2395" s="44" t="s">
        <v>3105</v>
      </c>
      <c r="F2395" s="44">
        <v>3000</v>
      </c>
      <c r="G2395" s="44"/>
      <c r="H2395" s="44">
        <v>5198782.5</v>
      </c>
    </row>
    <row r="2396" spans="1:8" x14ac:dyDescent="0.15">
      <c r="A2396" s="1">
        <f t="shared" si="38"/>
        <v>44621</v>
      </c>
      <c r="B2396" s="53">
        <v>44628</v>
      </c>
      <c r="C2396" s="9" t="s">
        <v>139</v>
      </c>
      <c r="D2396" s="44" t="s">
        <v>3106</v>
      </c>
      <c r="E2396" s="44" t="s">
        <v>3107</v>
      </c>
      <c r="F2396" s="44">
        <v>5195</v>
      </c>
      <c r="G2396" s="44"/>
      <c r="H2396" s="44">
        <v>5193587.5</v>
      </c>
    </row>
    <row r="2397" spans="1:8" x14ac:dyDescent="0.15">
      <c r="A2397" s="1">
        <f t="shared" si="38"/>
        <v>44621</v>
      </c>
      <c r="B2397" s="53">
        <v>44629</v>
      </c>
      <c r="C2397" s="9" t="s">
        <v>139</v>
      </c>
      <c r="D2397" s="44" t="s">
        <v>3108</v>
      </c>
      <c r="E2397" s="44" t="s">
        <v>3109</v>
      </c>
      <c r="F2397" s="44">
        <v>1620</v>
      </c>
      <c r="G2397" s="44"/>
      <c r="H2397" s="44">
        <v>5191967.5</v>
      </c>
    </row>
    <row r="2398" spans="1:8" x14ac:dyDescent="0.15">
      <c r="A2398" s="1">
        <f t="shared" si="38"/>
        <v>44621</v>
      </c>
      <c r="B2398" s="53">
        <v>44632</v>
      </c>
      <c r="C2398" s="9" t="s">
        <v>139</v>
      </c>
      <c r="D2398" s="44" t="s">
        <v>3110</v>
      </c>
      <c r="E2398" s="44" t="s">
        <v>3111</v>
      </c>
      <c r="F2398" s="44">
        <v>8500</v>
      </c>
      <c r="G2398" s="44"/>
      <c r="H2398" s="44">
        <v>5183467.5</v>
      </c>
    </row>
    <row r="2399" spans="1:8" x14ac:dyDescent="0.15">
      <c r="A2399" s="1">
        <f t="shared" si="38"/>
        <v>44621</v>
      </c>
      <c r="B2399" s="53">
        <v>44632</v>
      </c>
      <c r="C2399" s="9" t="s">
        <v>139</v>
      </c>
      <c r="D2399" s="44" t="s">
        <v>3112</v>
      </c>
      <c r="E2399" s="44" t="s">
        <v>3113</v>
      </c>
      <c r="F2399" s="44">
        <v>130</v>
      </c>
      <c r="G2399" s="44"/>
      <c r="H2399" s="44">
        <v>5183337.5</v>
      </c>
    </row>
    <row r="2400" spans="1:8" x14ac:dyDescent="0.15">
      <c r="A2400" s="1">
        <f t="shared" si="38"/>
        <v>44621</v>
      </c>
      <c r="B2400" s="53">
        <v>44632</v>
      </c>
      <c r="C2400" s="9" t="s">
        <v>139</v>
      </c>
      <c r="D2400" s="44" t="s">
        <v>3114</v>
      </c>
      <c r="E2400" s="44" t="s">
        <v>3115</v>
      </c>
      <c r="F2400" s="44">
        <v>64</v>
      </c>
      <c r="G2400" s="44"/>
      <c r="H2400" s="44">
        <v>5183273.5</v>
      </c>
    </row>
    <row r="2401" spans="1:8" x14ac:dyDescent="0.15">
      <c r="A2401" s="1">
        <f t="shared" si="38"/>
        <v>44621</v>
      </c>
      <c r="B2401" s="53">
        <v>44632</v>
      </c>
      <c r="C2401" s="9" t="s">
        <v>139</v>
      </c>
      <c r="D2401" s="44" t="s">
        <v>3116</v>
      </c>
      <c r="E2401" s="44" t="s">
        <v>3117</v>
      </c>
      <c r="F2401" s="44">
        <v>2200</v>
      </c>
      <c r="G2401" s="44"/>
      <c r="H2401" s="44">
        <v>5181073.5</v>
      </c>
    </row>
    <row r="2402" spans="1:8" x14ac:dyDescent="0.15">
      <c r="A2402" s="1">
        <f t="shared" si="38"/>
        <v>44621</v>
      </c>
      <c r="B2402" s="53">
        <v>44632</v>
      </c>
      <c r="C2402" s="9" t="s">
        <v>139</v>
      </c>
      <c r="D2402" s="44" t="s">
        <v>2676</v>
      </c>
      <c r="E2402" s="44" t="s">
        <v>3118</v>
      </c>
      <c r="F2402" s="44">
        <v>179</v>
      </c>
      <c r="G2402" s="44"/>
      <c r="H2402" s="44">
        <v>5180894.5</v>
      </c>
    </row>
    <row r="2403" spans="1:8" x14ac:dyDescent="0.15">
      <c r="A2403" s="1">
        <f t="shared" si="38"/>
        <v>44621</v>
      </c>
      <c r="B2403" s="53">
        <v>44632</v>
      </c>
      <c r="C2403" s="9" t="s">
        <v>139</v>
      </c>
      <c r="D2403" s="44" t="s">
        <v>3119</v>
      </c>
      <c r="E2403" s="44" t="s">
        <v>3120</v>
      </c>
      <c r="F2403" s="44">
        <v>252</v>
      </c>
      <c r="G2403" s="44"/>
      <c r="H2403" s="44">
        <v>5180642.5</v>
      </c>
    </row>
    <row r="2404" spans="1:8" x14ac:dyDescent="0.15">
      <c r="A2404" s="1">
        <f t="shared" si="38"/>
        <v>44621</v>
      </c>
      <c r="B2404" s="53">
        <v>44632</v>
      </c>
      <c r="C2404" s="9" t="s">
        <v>139</v>
      </c>
      <c r="D2404" s="44" t="s">
        <v>2676</v>
      </c>
      <c r="E2404" s="44" t="s">
        <v>3121</v>
      </c>
      <c r="F2404" s="44">
        <v>39</v>
      </c>
      <c r="G2404" s="44"/>
      <c r="H2404" s="44">
        <v>5180603.5</v>
      </c>
    </row>
    <row r="2405" spans="1:8" x14ac:dyDescent="0.15">
      <c r="A2405" s="1">
        <f t="shared" si="38"/>
        <v>44621</v>
      </c>
      <c r="B2405" s="53">
        <v>44632</v>
      </c>
      <c r="C2405" s="9" t="s">
        <v>139</v>
      </c>
      <c r="D2405" s="44" t="s">
        <v>3122</v>
      </c>
      <c r="E2405" s="44" t="s">
        <v>3123</v>
      </c>
      <c r="F2405" s="44">
        <v>1500</v>
      </c>
      <c r="G2405" s="44"/>
      <c r="H2405" s="44">
        <v>5179103.5</v>
      </c>
    </row>
    <row r="2406" spans="1:8" x14ac:dyDescent="0.15">
      <c r="A2406" s="1">
        <f t="shared" si="38"/>
        <v>44621</v>
      </c>
      <c r="B2406" s="53">
        <v>44633</v>
      </c>
      <c r="C2406" s="9" t="s">
        <v>139</v>
      </c>
      <c r="D2406" s="44" t="s">
        <v>3124</v>
      </c>
      <c r="E2406" s="44" t="s">
        <v>3125</v>
      </c>
      <c r="F2406" s="44">
        <v>261</v>
      </c>
      <c r="G2406" s="44"/>
      <c r="H2406" s="44">
        <v>5178842.5</v>
      </c>
    </row>
    <row r="2407" spans="1:8" x14ac:dyDescent="0.15">
      <c r="A2407" s="1">
        <f t="shared" si="38"/>
        <v>44621</v>
      </c>
      <c r="B2407" s="53">
        <v>44633</v>
      </c>
      <c r="C2407" s="9" t="s">
        <v>139</v>
      </c>
      <c r="D2407" s="44" t="s">
        <v>3126</v>
      </c>
      <c r="E2407" s="44" t="s">
        <v>3127</v>
      </c>
      <c r="F2407" s="44">
        <v>284</v>
      </c>
      <c r="G2407" s="44"/>
      <c r="H2407" s="44">
        <v>5178558.5</v>
      </c>
    </row>
    <row r="2408" spans="1:8" x14ac:dyDescent="0.15">
      <c r="A2408" s="1">
        <f t="shared" si="38"/>
        <v>44621</v>
      </c>
      <c r="B2408" s="53">
        <v>44633</v>
      </c>
      <c r="C2408" s="9" t="s">
        <v>139</v>
      </c>
      <c r="D2408" s="44" t="s">
        <v>3128</v>
      </c>
      <c r="E2408" s="44" t="s">
        <v>3129</v>
      </c>
      <c r="F2408" s="44">
        <v>450</v>
      </c>
      <c r="G2408" s="44"/>
      <c r="H2408" s="44">
        <v>5178108.5</v>
      </c>
    </row>
    <row r="2409" spans="1:8" x14ac:dyDescent="0.15">
      <c r="A2409" s="1">
        <f t="shared" si="38"/>
        <v>44621</v>
      </c>
      <c r="B2409" s="53">
        <v>44633</v>
      </c>
      <c r="C2409" s="9" t="s">
        <v>139</v>
      </c>
      <c r="D2409" s="44" t="s">
        <v>3130</v>
      </c>
      <c r="E2409" s="44" t="s">
        <v>3131</v>
      </c>
      <c r="F2409" s="44">
        <v>3551</v>
      </c>
      <c r="G2409" s="44"/>
      <c r="H2409" s="44">
        <v>5174557.5</v>
      </c>
    </row>
    <row r="2410" spans="1:8" x14ac:dyDescent="0.15">
      <c r="A2410" s="1">
        <f t="shared" si="38"/>
        <v>44621</v>
      </c>
      <c r="B2410" s="53">
        <v>44635</v>
      </c>
      <c r="C2410" s="9" t="s">
        <v>139</v>
      </c>
      <c r="D2410" s="44" t="s">
        <v>3132</v>
      </c>
      <c r="E2410" s="44" t="s">
        <v>3133</v>
      </c>
      <c r="F2410" s="44">
        <v>940</v>
      </c>
      <c r="G2410" s="44"/>
      <c r="H2410" s="44">
        <v>5173617.5</v>
      </c>
    </row>
    <row r="2411" spans="1:8" x14ac:dyDescent="0.15">
      <c r="A2411" s="1">
        <f t="shared" si="38"/>
        <v>44621</v>
      </c>
      <c r="B2411" s="53">
        <v>44637</v>
      </c>
      <c r="C2411" s="9" t="s">
        <v>139</v>
      </c>
      <c r="D2411" s="44" t="s">
        <v>3134</v>
      </c>
      <c r="E2411" s="44" t="s">
        <v>3135</v>
      </c>
      <c r="F2411" s="44">
        <v>100</v>
      </c>
      <c r="G2411" s="44"/>
      <c r="H2411" s="44">
        <v>5173517.5</v>
      </c>
    </row>
    <row r="2412" spans="1:8" x14ac:dyDescent="0.15">
      <c r="A2412" s="1">
        <f t="shared" si="38"/>
        <v>44621</v>
      </c>
      <c r="B2412" s="53">
        <v>44637</v>
      </c>
      <c r="C2412" s="9" t="s">
        <v>139</v>
      </c>
      <c r="D2412" s="44" t="s">
        <v>3136</v>
      </c>
      <c r="E2412" s="44" t="s">
        <v>3137</v>
      </c>
      <c r="F2412" s="44">
        <v>500</v>
      </c>
      <c r="G2412" s="44"/>
      <c r="H2412" s="44">
        <v>5173017.5</v>
      </c>
    </row>
    <row r="2413" spans="1:8" x14ac:dyDescent="0.15">
      <c r="A2413" s="1">
        <f t="shared" si="38"/>
        <v>44621</v>
      </c>
      <c r="B2413" s="53">
        <v>44638</v>
      </c>
      <c r="C2413" s="9" t="s">
        <v>139</v>
      </c>
      <c r="D2413" s="44" t="s">
        <v>3138</v>
      </c>
      <c r="E2413" s="44" t="s">
        <v>3139</v>
      </c>
      <c r="F2413" s="44">
        <v>399</v>
      </c>
      <c r="G2413" s="44"/>
      <c r="H2413" s="44">
        <v>5172618.5</v>
      </c>
    </row>
    <row r="2414" spans="1:8" x14ac:dyDescent="0.15">
      <c r="A2414" s="1">
        <f t="shared" si="38"/>
        <v>44621</v>
      </c>
      <c r="B2414" s="53">
        <v>44638</v>
      </c>
      <c r="C2414" s="9" t="s">
        <v>139</v>
      </c>
      <c r="D2414" s="44" t="s">
        <v>3140</v>
      </c>
      <c r="E2414" s="44" t="s">
        <v>3141</v>
      </c>
      <c r="F2414" s="44">
        <v>2500</v>
      </c>
      <c r="G2414" s="44"/>
      <c r="H2414" s="44">
        <v>5170118.5</v>
      </c>
    </row>
    <row r="2415" spans="1:8" x14ac:dyDescent="0.15">
      <c r="A2415" s="1">
        <f t="shared" si="38"/>
        <v>44621</v>
      </c>
      <c r="B2415" s="53">
        <v>44647</v>
      </c>
      <c r="C2415" s="9" t="s">
        <v>139</v>
      </c>
      <c r="D2415" s="44" t="s">
        <v>3142</v>
      </c>
      <c r="E2415" s="44" t="s">
        <v>3143</v>
      </c>
      <c r="F2415" s="44">
        <v>185</v>
      </c>
      <c r="G2415" s="44"/>
      <c r="H2415" s="44">
        <v>5169933.5</v>
      </c>
    </row>
    <row r="2416" spans="1:8" x14ac:dyDescent="0.15">
      <c r="A2416" s="1">
        <f t="shared" si="38"/>
        <v>44621</v>
      </c>
      <c r="B2416" s="53">
        <v>44651</v>
      </c>
      <c r="C2416" s="9" t="s">
        <v>139</v>
      </c>
      <c r="D2416" s="44" t="s">
        <v>3144</v>
      </c>
      <c r="E2416" s="44" t="s">
        <v>3145</v>
      </c>
      <c r="F2416" s="44"/>
      <c r="G2416" s="44">
        <v>146565</v>
      </c>
      <c r="H2416" s="44">
        <v>5316498.5</v>
      </c>
    </row>
    <row r="2417" spans="1:8" x14ac:dyDescent="0.15">
      <c r="A2417" s="1">
        <f t="shared" si="38"/>
        <v>44621</v>
      </c>
      <c r="B2417" s="53">
        <v>44651</v>
      </c>
      <c r="C2417" s="9" t="s">
        <v>139</v>
      </c>
      <c r="D2417" s="44" t="s">
        <v>566</v>
      </c>
      <c r="E2417" s="44" t="s">
        <v>175</v>
      </c>
      <c r="F2417" s="44"/>
      <c r="G2417" s="44">
        <v>44908</v>
      </c>
      <c r="H2417" s="44">
        <v>5361406.5</v>
      </c>
    </row>
    <row r="2418" spans="1:8" x14ac:dyDescent="0.15">
      <c r="A2418" s="1">
        <f t="shared" si="38"/>
        <v>44652</v>
      </c>
      <c r="B2418" s="53">
        <v>44652</v>
      </c>
      <c r="C2418" s="9" t="s">
        <v>139</v>
      </c>
      <c r="D2418" s="44" t="s">
        <v>2527</v>
      </c>
      <c r="E2418" s="44" t="s">
        <v>3146</v>
      </c>
      <c r="F2418" s="44">
        <v>5000</v>
      </c>
      <c r="G2418" s="44"/>
      <c r="H2418" s="44">
        <v>5356406.5</v>
      </c>
    </row>
    <row r="2419" spans="1:8" x14ac:dyDescent="0.15">
      <c r="A2419" s="1">
        <f t="shared" si="38"/>
        <v>44652</v>
      </c>
      <c r="B2419" s="53">
        <v>44652</v>
      </c>
      <c r="C2419" s="9" t="s">
        <v>139</v>
      </c>
      <c r="D2419" s="44" t="s">
        <v>2525</v>
      </c>
      <c r="E2419" s="44" t="s">
        <v>3147</v>
      </c>
      <c r="F2419" s="44">
        <v>10000</v>
      </c>
      <c r="G2419" s="44"/>
      <c r="H2419" s="44">
        <v>5346406.5</v>
      </c>
    </row>
    <row r="2420" spans="1:8" x14ac:dyDescent="0.15">
      <c r="A2420" s="1">
        <f t="shared" si="38"/>
        <v>44652</v>
      </c>
      <c r="B2420" s="53">
        <v>44652</v>
      </c>
      <c r="C2420" s="9" t="s">
        <v>139</v>
      </c>
      <c r="D2420" s="44" t="s">
        <v>2525</v>
      </c>
      <c r="E2420" s="44" t="s">
        <v>3148</v>
      </c>
      <c r="F2420" s="44">
        <v>5000</v>
      </c>
      <c r="G2420" s="44"/>
      <c r="H2420" s="44">
        <v>5341406.5</v>
      </c>
    </row>
    <row r="2421" spans="1:8" x14ac:dyDescent="0.15">
      <c r="A2421" s="1">
        <f t="shared" ref="A2421:A2484" si="39">DATE(YEAR(B2421),MONTH(B2421),1)</f>
        <v>44652</v>
      </c>
      <c r="B2421" s="53">
        <v>44653</v>
      </c>
      <c r="C2421" s="9" t="s">
        <v>139</v>
      </c>
      <c r="D2421" s="44" t="s">
        <v>3132</v>
      </c>
      <c r="E2421" s="44" t="s">
        <v>3149</v>
      </c>
      <c r="F2421" s="44">
        <v>642</v>
      </c>
      <c r="G2421" s="44"/>
      <c r="H2421" s="44">
        <v>5340764.5</v>
      </c>
    </row>
    <row r="2422" spans="1:8" x14ac:dyDescent="0.15">
      <c r="A2422" s="1">
        <f t="shared" si="39"/>
        <v>44652</v>
      </c>
      <c r="B2422" s="53">
        <v>44654</v>
      </c>
      <c r="C2422" s="9" t="s">
        <v>139</v>
      </c>
      <c r="D2422" s="44" t="s">
        <v>3150</v>
      </c>
      <c r="E2422" s="44" t="s">
        <v>3151</v>
      </c>
      <c r="F2422" s="44"/>
      <c r="G2422" s="44">
        <v>11</v>
      </c>
      <c r="H2422" s="44">
        <v>5340775.5</v>
      </c>
    </row>
    <row r="2423" spans="1:8" x14ac:dyDescent="0.15">
      <c r="A2423" s="1">
        <f t="shared" si="39"/>
        <v>44652</v>
      </c>
      <c r="B2423" s="53">
        <v>44654</v>
      </c>
      <c r="C2423" s="9" t="s">
        <v>139</v>
      </c>
      <c r="D2423" s="44" t="s">
        <v>3152</v>
      </c>
      <c r="E2423" s="44" t="s">
        <v>3153</v>
      </c>
      <c r="F2423" s="44">
        <v>18500</v>
      </c>
      <c r="G2423" s="44"/>
      <c r="H2423" s="44">
        <v>5322275.5</v>
      </c>
    </row>
    <row r="2424" spans="1:8" x14ac:dyDescent="0.15">
      <c r="A2424" s="1">
        <f t="shared" si="39"/>
        <v>44652</v>
      </c>
      <c r="B2424" s="53">
        <v>44654</v>
      </c>
      <c r="C2424" s="9" t="s">
        <v>139</v>
      </c>
      <c r="D2424" s="44" t="s">
        <v>3154</v>
      </c>
      <c r="E2424" s="44" t="s">
        <v>3155</v>
      </c>
      <c r="F2424" s="44">
        <v>145</v>
      </c>
      <c r="G2424" s="44"/>
      <c r="H2424" s="44">
        <v>5322130.5</v>
      </c>
    </row>
    <row r="2425" spans="1:8" x14ac:dyDescent="0.15">
      <c r="A2425" s="1">
        <f t="shared" si="39"/>
        <v>44652</v>
      </c>
      <c r="B2425" s="53">
        <v>44654</v>
      </c>
      <c r="C2425" s="9" t="s">
        <v>139</v>
      </c>
      <c r="D2425" s="44" t="s">
        <v>3156</v>
      </c>
      <c r="E2425" s="44" t="s">
        <v>3157</v>
      </c>
      <c r="F2425" s="44">
        <v>104</v>
      </c>
      <c r="G2425" s="44"/>
      <c r="H2425" s="44">
        <v>5322026.5</v>
      </c>
    </row>
    <row r="2426" spans="1:8" x14ac:dyDescent="0.15">
      <c r="A2426" s="1">
        <f t="shared" si="39"/>
        <v>44652</v>
      </c>
      <c r="B2426" s="53">
        <v>44654</v>
      </c>
      <c r="C2426" s="9" t="s">
        <v>139</v>
      </c>
      <c r="D2426" s="44" t="s">
        <v>3154</v>
      </c>
      <c r="E2426" s="44" t="s">
        <v>3158</v>
      </c>
      <c r="F2426" s="44">
        <v>145</v>
      </c>
      <c r="G2426" s="44"/>
      <c r="H2426" s="44">
        <v>5321881.5</v>
      </c>
    </row>
    <row r="2427" spans="1:8" x14ac:dyDescent="0.15">
      <c r="A2427" s="1">
        <f t="shared" si="39"/>
        <v>44652</v>
      </c>
      <c r="B2427" s="53">
        <v>44659</v>
      </c>
      <c r="C2427" s="9" t="s">
        <v>139</v>
      </c>
      <c r="D2427" s="44" t="s">
        <v>3159</v>
      </c>
      <c r="E2427" s="44" t="s">
        <v>3160</v>
      </c>
      <c r="F2427" s="44"/>
      <c r="G2427" s="44">
        <v>60000</v>
      </c>
      <c r="H2427" s="44">
        <v>5381881.5</v>
      </c>
    </row>
    <row r="2428" spans="1:8" x14ac:dyDescent="0.15">
      <c r="A2428" s="1">
        <f t="shared" si="39"/>
        <v>44652</v>
      </c>
      <c r="B2428" s="53">
        <v>44660</v>
      </c>
      <c r="C2428" s="9" t="s">
        <v>139</v>
      </c>
      <c r="D2428" s="44" t="s">
        <v>3161</v>
      </c>
      <c r="E2428" s="44" t="s">
        <v>3162</v>
      </c>
      <c r="F2428" s="44">
        <v>39</v>
      </c>
      <c r="G2428" s="44"/>
      <c r="H2428" s="44">
        <v>5381842.5</v>
      </c>
    </row>
    <row r="2429" spans="1:8" x14ac:dyDescent="0.15">
      <c r="A2429" s="1">
        <f t="shared" si="39"/>
        <v>44652</v>
      </c>
      <c r="B2429" s="53">
        <v>44660</v>
      </c>
      <c r="C2429" s="9" t="s">
        <v>139</v>
      </c>
      <c r="D2429" s="44" t="s">
        <v>3163</v>
      </c>
      <c r="E2429" s="44" t="s">
        <v>3164</v>
      </c>
      <c r="F2429" s="44">
        <v>1199</v>
      </c>
      <c r="G2429" s="44"/>
      <c r="H2429" s="44">
        <v>5380643.5</v>
      </c>
    </row>
    <row r="2430" spans="1:8" x14ac:dyDescent="0.15">
      <c r="A2430" s="1">
        <f t="shared" si="39"/>
        <v>44652</v>
      </c>
      <c r="B2430" s="53">
        <v>44661</v>
      </c>
      <c r="C2430" s="9" t="s">
        <v>139</v>
      </c>
      <c r="D2430" s="44" t="s">
        <v>3165</v>
      </c>
      <c r="E2430" s="44" t="s">
        <v>3166</v>
      </c>
      <c r="F2430" s="44">
        <v>215</v>
      </c>
      <c r="G2430" s="44"/>
      <c r="H2430" s="44">
        <v>5380428.5</v>
      </c>
    </row>
    <row r="2431" spans="1:8" x14ac:dyDescent="0.15">
      <c r="A2431" s="1">
        <f t="shared" si="39"/>
        <v>44652</v>
      </c>
      <c r="B2431" s="53">
        <v>44661</v>
      </c>
      <c r="C2431" s="9" t="s">
        <v>139</v>
      </c>
      <c r="D2431" s="44" t="s">
        <v>3167</v>
      </c>
      <c r="E2431" s="44" t="s">
        <v>3168</v>
      </c>
      <c r="F2431" s="44">
        <v>10399</v>
      </c>
      <c r="G2431" s="44"/>
      <c r="H2431" s="44">
        <v>5370029.5</v>
      </c>
    </row>
    <row r="2432" spans="1:8" x14ac:dyDescent="0.15">
      <c r="A2432" s="1">
        <f t="shared" si="39"/>
        <v>44652</v>
      </c>
      <c r="B2432" s="53">
        <v>44662</v>
      </c>
      <c r="C2432" s="9" t="s">
        <v>139</v>
      </c>
      <c r="D2432" s="44" t="s">
        <v>3169</v>
      </c>
      <c r="E2432" s="44" t="s">
        <v>3170</v>
      </c>
      <c r="F2432" s="44">
        <v>6500</v>
      </c>
      <c r="G2432" s="44"/>
      <c r="H2432" s="44">
        <v>5363529.5</v>
      </c>
    </row>
    <row r="2433" spans="1:8" x14ac:dyDescent="0.15">
      <c r="A2433" s="1">
        <f t="shared" si="39"/>
        <v>44652</v>
      </c>
      <c r="B2433" s="53">
        <v>44663</v>
      </c>
      <c r="C2433" s="9" t="s">
        <v>139</v>
      </c>
      <c r="D2433" s="44" t="s">
        <v>3171</v>
      </c>
      <c r="E2433" s="44" t="s">
        <v>3172</v>
      </c>
      <c r="F2433" s="44">
        <v>1500</v>
      </c>
      <c r="G2433" s="44"/>
      <c r="H2433" s="44">
        <v>5362029.5</v>
      </c>
    </row>
    <row r="2434" spans="1:8" x14ac:dyDescent="0.15">
      <c r="A2434" s="1">
        <f t="shared" si="39"/>
        <v>44652</v>
      </c>
      <c r="B2434" s="53">
        <v>44664</v>
      </c>
      <c r="C2434" s="9" t="s">
        <v>139</v>
      </c>
      <c r="D2434" s="44" t="s">
        <v>3173</v>
      </c>
      <c r="E2434" s="44" t="s">
        <v>3174</v>
      </c>
      <c r="F2434" s="44">
        <v>1240</v>
      </c>
      <c r="G2434" s="44"/>
      <c r="H2434" s="44">
        <v>5360789.5</v>
      </c>
    </row>
    <row r="2435" spans="1:8" x14ac:dyDescent="0.15">
      <c r="A2435" s="1">
        <f t="shared" si="39"/>
        <v>44652</v>
      </c>
      <c r="B2435" s="53">
        <v>44668</v>
      </c>
      <c r="C2435" s="9" t="s">
        <v>139</v>
      </c>
      <c r="D2435" s="44" t="s">
        <v>3175</v>
      </c>
      <c r="E2435" s="44" t="s">
        <v>3176</v>
      </c>
      <c r="F2435" s="44">
        <v>150</v>
      </c>
      <c r="G2435" s="44"/>
      <c r="H2435" s="44">
        <v>5360639.5</v>
      </c>
    </row>
    <row r="2436" spans="1:8" x14ac:dyDescent="0.15">
      <c r="A2436" s="1">
        <f t="shared" si="39"/>
        <v>44652</v>
      </c>
      <c r="B2436" s="53">
        <v>44668</v>
      </c>
      <c r="C2436" s="9" t="s">
        <v>139</v>
      </c>
      <c r="D2436" s="44" t="s">
        <v>3175</v>
      </c>
      <c r="E2436" s="44" t="s">
        <v>3177</v>
      </c>
      <c r="F2436" s="44">
        <v>778</v>
      </c>
      <c r="G2436" s="44"/>
      <c r="H2436" s="44">
        <v>5359861.5</v>
      </c>
    </row>
    <row r="2437" spans="1:8" x14ac:dyDescent="0.15">
      <c r="A2437" s="1">
        <f t="shared" si="39"/>
        <v>44652</v>
      </c>
      <c r="B2437" s="53">
        <v>44668</v>
      </c>
      <c r="C2437" s="9" t="s">
        <v>139</v>
      </c>
      <c r="D2437" s="44" t="s">
        <v>3178</v>
      </c>
      <c r="E2437" s="44" t="s">
        <v>3179</v>
      </c>
      <c r="F2437" s="44">
        <v>272</v>
      </c>
      <c r="G2437" s="44"/>
      <c r="H2437" s="44">
        <v>5359589.5</v>
      </c>
    </row>
    <row r="2438" spans="1:8" x14ac:dyDescent="0.15">
      <c r="A2438" s="1">
        <f t="shared" si="39"/>
        <v>44652</v>
      </c>
      <c r="B2438" s="53">
        <v>44668</v>
      </c>
      <c r="C2438" s="9" t="s">
        <v>139</v>
      </c>
      <c r="D2438" s="44" t="s">
        <v>3180</v>
      </c>
      <c r="E2438" s="44" t="s">
        <v>3181</v>
      </c>
      <c r="F2438" s="44">
        <v>168.6</v>
      </c>
      <c r="G2438" s="44"/>
      <c r="H2438" s="44">
        <v>5359420.9000000004</v>
      </c>
    </row>
    <row r="2439" spans="1:8" x14ac:dyDescent="0.15">
      <c r="A2439" s="1">
        <f t="shared" si="39"/>
        <v>44652</v>
      </c>
      <c r="B2439" s="53">
        <v>44668</v>
      </c>
      <c r="C2439" s="9" t="s">
        <v>139</v>
      </c>
      <c r="D2439" s="44" t="s">
        <v>3182</v>
      </c>
      <c r="E2439" s="44" t="s">
        <v>3183</v>
      </c>
      <c r="F2439" s="44">
        <v>640</v>
      </c>
      <c r="G2439" s="44"/>
      <c r="H2439" s="44">
        <v>5358780.9000000004</v>
      </c>
    </row>
    <row r="2440" spans="1:8" x14ac:dyDescent="0.15">
      <c r="A2440" s="1">
        <f t="shared" si="39"/>
        <v>44652</v>
      </c>
      <c r="B2440" s="53">
        <v>44668</v>
      </c>
      <c r="C2440" s="9" t="s">
        <v>139</v>
      </c>
      <c r="D2440" s="44" t="s">
        <v>3116</v>
      </c>
      <c r="E2440" s="44" t="s">
        <v>3184</v>
      </c>
      <c r="F2440" s="44">
        <v>2200</v>
      </c>
      <c r="G2440" s="44"/>
      <c r="H2440" s="44">
        <v>5356580.9000000004</v>
      </c>
    </row>
    <row r="2441" spans="1:8" x14ac:dyDescent="0.15">
      <c r="A2441" s="1">
        <f t="shared" si="39"/>
        <v>44652</v>
      </c>
      <c r="B2441" s="53">
        <v>44668</v>
      </c>
      <c r="C2441" s="9" t="s">
        <v>139</v>
      </c>
      <c r="D2441" s="44" t="s">
        <v>3104</v>
      </c>
      <c r="E2441" s="44" t="s">
        <v>3185</v>
      </c>
      <c r="F2441" s="44">
        <v>5000</v>
      </c>
      <c r="G2441" s="44"/>
      <c r="H2441" s="44">
        <v>5351580.9000000004</v>
      </c>
    </row>
    <row r="2442" spans="1:8" x14ac:dyDescent="0.15">
      <c r="A2442" s="1">
        <f t="shared" si="39"/>
        <v>44652</v>
      </c>
      <c r="B2442" s="53">
        <v>44674</v>
      </c>
      <c r="C2442" s="9" t="s">
        <v>139</v>
      </c>
      <c r="D2442" s="44" t="s">
        <v>3154</v>
      </c>
      <c r="E2442" s="44" t="s">
        <v>3186</v>
      </c>
      <c r="F2442" s="44">
        <v>145</v>
      </c>
      <c r="G2442" s="44"/>
      <c r="H2442" s="44">
        <v>5351435.9000000004</v>
      </c>
    </row>
    <row r="2443" spans="1:8" x14ac:dyDescent="0.15">
      <c r="A2443" s="1">
        <f t="shared" si="39"/>
        <v>44652</v>
      </c>
      <c r="B2443" s="53">
        <v>44674</v>
      </c>
      <c r="C2443" s="9" t="s">
        <v>139</v>
      </c>
      <c r="D2443" s="44" t="s">
        <v>3156</v>
      </c>
      <c r="E2443" s="44" t="s">
        <v>3187</v>
      </c>
      <c r="F2443" s="44">
        <v>115</v>
      </c>
      <c r="G2443" s="44"/>
      <c r="H2443" s="44">
        <v>5351320.9000000004</v>
      </c>
    </row>
    <row r="2444" spans="1:8" x14ac:dyDescent="0.15">
      <c r="A2444" s="1">
        <f t="shared" si="39"/>
        <v>44652</v>
      </c>
      <c r="B2444" s="53">
        <v>44677</v>
      </c>
      <c r="C2444" s="9" t="s">
        <v>139</v>
      </c>
      <c r="D2444" s="44" t="s">
        <v>3188</v>
      </c>
      <c r="E2444" s="44" t="s">
        <v>3189</v>
      </c>
      <c r="F2444" s="44">
        <v>100</v>
      </c>
      <c r="G2444" s="44"/>
      <c r="H2444" s="44">
        <v>5351220.9000000004</v>
      </c>
    </row>
    <row r="2445" spans="1:8" x14ac:dyDescent="0.15">
      <c r="A2445" s="1">
        <f t="shared" si="39"/>
        <v>44652</v>
      </c>
      <c r="B2445" s="53">
        <v>44678</v>
      </c>
      <c r="C2445" s="9" t="s">
        <v>139</v>
      </c>
      <c r="D2445" s="44" t="s">
        <v>3190</v>
      </c>
      <c r="E2445" s="44" t="s">
        <v>3191</v>
      </c>
      <c r="F2445" s="44">
        <v>1000</v>
      </c>
      <c r="G2445" s="44"/>
      <c r="H2445" s="44">
        <v>5350220.9000000004</v>
      </c>
    </row>
    <row r="2446" spans="1:8" x14ac:dyDescent="0.15">
      <c r="A2446" s="1">
        <f t="shared" si="39"/>
        <v>44652</v>
      </c>
      <c r="B2446" s="53">
        <v>44678</v>
      </c>
      <c r="C2446" s="9" t="s">
        <v>139</v>
      </c>
      <c r="D2446" s="44" t="s">
        <v>3192</v>
      </c>
      <c r="E2446" s="44" t="s">
        <v>3193</v>
      </c>
      <c r="F2446" s="44"/>
      <c r="G2446" s="44">
        <v>50</v>
      </c>
      <c r="H2446" s="44">
        <v>5350270.9000000004</v>
      </c>
    </row>
    <row r="2447" spans="1:8" x14ac:dyDescent="0.15">
      <c r="A2447" s="1">
        <f t="shared" si="39"/>
        <v>44652</v>
      </c>
      <c r="B2447" s="53">
        <v>44678</v>
      </c>
      <c r="C2447" s="9" t="s">
        <v>139</v>
      </c>
      <c r="D2447" s="44" t="s">
        <v>3194</v>
      </c>
      <c r="E2447" s="44" t="s">
        <v>3195</v>
      </c>
      <c r="F2447" s="44"/>
      <c r="G2447" s="44">
        <v>542</v>
      </c>
      <c r="H2447" s="44">
        <v>5350812.9000000004</v>
      </c>
    </row>
    <row r="2448" spans="1:8" x14ac:dyDescent="0.15">
      <c r="A2448" s="1">
        <f t="shared" si="39"/>
        <v>44652</v>
      </c>
      <c r="B2448" s="53">
        <v>44680</v>
      </c>
      <c r="C2448" s="9" t="s">
        <v>139</v>
      </c>
      <c r="D2448" s="44" t="s">
        <v>3196</v>
      </c>
      <c r="E2448" s="44" t="s">
        <v>3197</v>
      </c>
      <c r="F2448" s="44"/>
      <c r="G2448" s="44">
        <v>129417</v>
      </c>
      <c r="H2448" s="44">
        <v>5480229.9000000004</v>
      </c>
    </row>
    <row r="2449" spans="1:8" x14ac:dyDescent="0.15">
      <c r="A2449" s="1">
        <f t="shared" si="39"/>
        <v>44652</v>
      </c>
      <c r="B2449" s="53">
        <v>44680</v>
      </c>
      <c r="C2449" s="9" t="s">
        <v>139</v>
      </c>
      <c r="D2449" s="44" t="s">
        <v>3198</v>
      </c>
      <c r="E2449" s="44" t="s">
        <v>3199</v>
      </c>
      <c r="F2449" s="44">
        <v>60</v>
      </c>
      <c r="G2449" s="44"/>
      <c r="H2449" s="44">
        <v>5480169.9000000004</v>
      </c>
    </row>
    <row r="2450" spans="1:8" x14ac:dyDescent="0.15">
      <c r="A2450" s="1">
        <f t="shared" si="39"/>
        <v>44652</v>
      </c>
      <c r="B2450" s="53">
        <v>44680</v>
      </c>
      <c r="C2450" s="9" t="s">
        <v>139</v>
      </c>
      <c r="D2450" s="44" t="s">
        <v>3200</v>
      </c>
      <c r="E2450" s="44" t="s">
        <v>3201</v>
      </c>
      <c r="F2450" s="44">
        <v>158</v>
      </c>
      <c r="G2450" s="44"/>
      <c r="H2450" s="44">
        <v>5480011.9000000004</v>
      </c>
    </row>
    <row r="2451" spans="1:8" x14ac:dyDescent="0.15">
      <c r="A2451" s="1">
        <f t="shared" si="39"/>
        <v>44652</v>
      </c>
      <c r="B2451" s="53">
        <v>44681</v>
      </c>
      <c r="C2451" s="9" t="s">
        <v>139</v>
      </c>
      <c r="D2451" s="44" t="s">
        <v>3202</v>
      </c>
      <c r="E2451" s="44" t="s">
        <v>3203</v>
      </c>
      <c r="F2451" s="44">
        <v>707.75</v>
      </c>
      <c r="G2451" s="44"/>
      <c r="H2451" s="44">
        <v>5479304.1500000004</v>
      </c>
    </row>
    <row r="2452" spans="1:8" x14ac:dyDescent="0.15">
      <c r="A2452" s="1">
        <f t="shared" si="39"/>
        <v>44652</v>
      </c>
      <c r="B2452" s="53">
        <v>44681</v>
      </c>
      <c r="C2452" s="9" t="s">
        <v>139</v>
      </c>
      <c r="D2452" s="44" t="s">
        <v>3204</v>
      </c>
      <c r="E2452" s="44" t="s">
        <v>3205</v>
      </c>
      <c r="F2452" s="44">
        <v>419</v>
      </c>
      <c r="G2452" s="44"/>
      <c r="H2452" s="44">
        <v>5478885.1500000004</v>
      </c>
    </row>
    <row r="2453" spans="1:8" x14ac:dyDescent="0.15">
      <c r="A2453" s="1">
        <f t="shared" si="39"/>
        <v>44652</v>
      </c>
      <c r="B2453" s="53">
        <v>44681</v>
      </c>
      <c r="C2453" s="9" t="s">
        <v>139</v>
      </c>
      <c r="D2453" s="44" t="s">
        <v>3182</v>
      </c>
      <c r="E2453" s="44" t="s">
        <v>3206</v>
      </c>
      <c r="F2453" s="44">
        <v>740</v>
      </c>
      <c r="G2453" s="44"/>
      <c r="H2453" s="44">
        <v>5478145.1500000004</v>
      </c>
    </row>
    <row r="2454" spans="1:8" x14ac:dyDescent="0.15">
      <c r="A2454" s="1">
        <f t="shared" si="39"/>
        <v>44652</v>
      </c>
      <c r="B2454" s="53">
        <v>44681</v>
      </c>
      <c r="C2454" s="9" t="s">
        <v>139</v>
      </c>
      <c r="D2454" s="44" t="s">
        <v>3207</v>
      </c>
      <c r="E2454" s="44" t="s">
        <v>903</v>
      </c>
      <c r="F2454" s="44">
        <v>1619.25</v>
      </c>
      <c r="G2454" s="44"/>
      <c r="H2454" s="44">
        <v>5476525.9000000004</v>
      </c>
    </row>
    <row r="2455" spans="1:8" x14ac:dyDescent="0.15">
      <c r="A2455" s="1">
        <f t="shared" si="39"/>
        <v>44652</v>
      </c>
      <c r="B2455" s="53">
        <v>44681</v>
      </c>
      <c r="C2455" s="9" t="s">
        <v>139</v>
      </c>
      <c r="D2455" s="44" t="s">
        <v>3208</v>
      </c>
      <c r="E2455" s="44" t="s">
        <v>3209</v>
      </c>
      <c r="F2455" s="44">
        <v>130</v>
      </c>
      <c r="G2455" s="44"/>
      <c r="H2455" s="44">
        <v>5476395.9000000004</v>
      </c>
    </row>
    <row r="2456" spans="1:8" x14ac:dyDescent="0.15">
      <c r="A2456" s="1">
        <f t="shared" si="39"/>
        <v>44682</v>
      </c>
      <c r="B2456" s="53">
        <v>44682</v>
      </c>
      <c r="C2456" s="9" t="s">
        <v>139</v>
      </c>
      <c r="D2456" s="44" t="s">
        <v>3114</v>
      </c>
      <c r="E2456" s="44" t="s">
        <v>3210</v>
      </c>
      <c r="F2456" s="44">
        <v>547</v>
      </c>
      <c r="G2456" s="44"/>
      <c r="H2456" s="44">
        <v>5475848.9000000004</v>
      </c>
    </row>
    <row r="2457" spans="1:8" x14ac:dyDescent="0.15">
      <c r="A2457" s="1">
        <f t="shared" si="39"/>
        <v>44682</v>
      </c>
      <c r="B2457" s="53">
        <v>44682</v>
      </c>
      <c r="C2457" s="9" t="s">
        <v>139</v>
      </c>
      <c r="D2457" s="44" t="s">
        <v>3211</v>
      </c>
      <c r="E2457" s="44" t="s">
        <v>3212</v>
      </c>
      <c r="F2457" s="44">
        <v>220</v>
      </c>
      <c r="G2457" s="44"/>
      <c r="H2457" s="44">
        <v>5475628.9000000004</v>
      </c>
    </row>
    <row r="2458" spans="1:8" x14ac:dyDescent="0.15">
      <c r="A2458" s="1">
        <f t="shared" si="39"/>
        <v>44682</v>
      </c>
      <c r="B2458" s="53">
        <v>44683</v>
      </c>
      <c r="C2458" s="9" t="s">
        <v>139</v>
      </c>
      <c r="D2458" s="44" t="s">
        <v>2525</v>
      </c>
      <c r="E2458" s="44" t="s">
        <v>3213</v>
      </c>
      <c r="F2458" s="44">
        <v>10000</v>
      </c>
      <c r="G2458" s="44"/>
      <c r="H2458" s="44">
        <v>5465628.9000000004</v>
      </c>
    </row>
    <row r="2459" spans="1:8" x14ac:dyDescent="0.15">
      <c r="A2459" s="1">
        <f t="shared" si="39"/>
        <v>44682</v>
      </c>
      <c r="B2459" s="53">
        <v>44683</v>
      </c>
      <c r="C2459" s="9" t="s">
        <v>139</v>
      </c>
      <c r="D2459" s="44" t="s">
        <v>2525</v>
      </c>
      <c r="E2459" s="44" t="s">
        <v>3214</v>
      </c>
      <c r="F2459" s="44">
        <v>5000</v>
      </c>
      <c r="G2459" s="44"/>
      <c r="H2459" s="44">
        <v>5460628.9000000004</v>
      </c>
    </row>
    <row r="2460" spans="1:8" x14ac:dyDescent="0.15">
      <c r="A2460" s="1">
        <f t="shared" si="39"/>
        <v>44682</v>
      </c>
      <c r="B2460" s="53">
        <v>44683</v>
      </c>
      <c r="C2460" s="9" t="s">
        <v>139</v>
      </c>
      <c r="D2460" s="44" t="s">
        <v>2527</v>
      </c>
      <c r="E2460" s="44" t="s">
        <v>3215</v>
      </c>
      <c r="F2460" s="44">
        <v>5000</v>
      </c>
      <c r="G2460" s="44"/>
      <c r="H2460" s="44">
        <v>5455628.9000000004</v>
      </c>
    </row>
    <row r="2461" spans="1:8" x14ac:dyDescent="0.15">
      <c r="A2461" s="1">
        <f t="shared" si="39"/>
        <v>44682</v>
      </c>
      <c r="B2461" s="53">
        <v>44683</v>
      </c>
      <c r="C2461" s="9" t="s">
        <v>139</v>
      </c>
      <c r="D2461" s="44" t="s">
        <v>3216</v>
      </c>
      <c r="E2461" s="44" t="s">
        <v>3217</v>
      </c>
      <c r="F2461" s="44">
        <v>50</v>
      </c>
      <c r="G2461" s="44"/>
      <c r="H2461" s="44">
        <v>5455578.9000000004</v>
      </c>
    </row>
    <row r="2462" spans="1:8" x14ac:dyDescent="0.15">
      <c r="A2462" s="1">
        <f t="shared" si="39"/>
        <v>44682</v>
      </c>
      <c r="B2462" s="53">
        <v>44684</v>
      </c>
      <c r="C2462" s="9" t="s">
        <v>139</v>
      </c>
      <c r="D2462" s="44" t="s">
        <v>3218</v>
      </c>
      <c r="E2462" s="44" t="s">
        <v>3219</v>
      </c>
      <c r="F2462" s="44">
        <v>766</v>
      </c>
      <c r="G2462" s="44"/>
      <c r="H2462" s="44">
        <v>5454812.9000000004</v>
      </c>
    </row>
    <row r="2463" spans="1:8" x14ac:dyDescent="0.15">
      <c r="A2463" s="1">
        <f t="shared" si="39"/>
        <v>44682</v>
      </c>
      <c r="B2463" s="53">
        <v>44686</v>
      </c>
      <c r="C2463" s="9" t="s">
        <v>139</v>
      </c>
      <c r="D2463" s="44" t="s">
        <v>3220</v>
      </c>
      <c r="E2463" s="44" t="s">
        <v>3221</v>
      </c>
      <c r="F2463" s="44">
        <v>569</v>
      </c>
      <c r="G2463" s="44"/>
      <c r="H2463" s="44">
        <v>5454243.9000000004</v>
      </c>
    </row>
    <row r="2464" spans="1:8" x14ac:dyDescent="0.15">
      <c r="A2464" s="1">
        <f t="shared" si="39"/>
        <v>44682</v>
      </c>
      <c r="B2464" s="53">
        <v>44687</v>
      </c>
      <c r="C2464" s="9" t="s">
        <v>139</v>
      </c>
      <c r="D2464" s="44" t="s">
        <v>3222</v>
      </c>
      <c r="E2464" s="44" t="s">
        <v>3223</v>
      </c>
      <c r="F2464" s="44">
        <v>18500</v>
      </c>
      <c r="G2464" s="44"/>
      <c r="H2464" s="44">
        <v>5435743.9000000004</v>
      </c>
    </row>
    <row r="2465" spans="1:8" x14ac:dyDescent="0.15">
      <c r="A2465" s="1">
        <f t="shared" si="39"/>
        <v>44682</v>
      </c>
      <c r="B2465" s="53">
        <v>44687</v>
      </c>
      <c r="C2465" s="9" t="s">
        <v>139</v>
      </c>
      <c r="D2465" s="44" t="s">
        <v>3224</v>
      </c>
      <c r="E2465" s="44" t="s">
        <v>3225</v>
      </c>
      <c r="F2465" s="44">
        <v>55</v>
      </c>
      <c r="G2465" s="44"/>
      <c r="H2465" s="44">
        <v>5435688.9000000004</v>
      </c>
    </row>
    <row r="2466" spans="1:8" x14ac:dyDescent="0.15">
      <c r="A2466" s="1">
        <f t="shared" si="39"/>
        <v>44682</v>
      </c>
      <c r="B2466" s="53">
        <v>44688</v>
      </c>
      <c r="C2466" s="9" t="s">
        <v>139</v>
      </c>
      <c r="D2466" s="44" t="s">
        <v>3226</v>
      </c>
      <c r="E2466" s="44" t="s">
        <v>3227</v>
      </c>
      <c r="F2466" s="44">
        <v>571</v>
      </c>
      <c r="G2466" s="44"/>
      <c r="H2466" s="44">
        <v>5435117.9000000004</v>
      </c>
    </row>
    <row r="2467" spans="1:8" x14ac:dyDescent="0.15">
      <c r="A2467" s="1">
        <f t="shared" si="39"/>
        <v>44682</v>
      </c>
      <c r="B2467" s="53">
        <v>44689</v>
      </c>
      <c r="C2467" s="9" t="s">
        <v>139</v>
      </c>
      <c r="D2467" s="44" t="s">
        <v>3228</v>
      </c>
      <c r="E2467" s="44" t="s">
        <v>3229</v>
      </c>
      <c r="F2467" s="44">
        <v>331</v>
      </c>
      <c r="G2467" s="44"/>
      <c r="H2467" s="44">
        <v>5434786.9000000004</v>
      </c>
    </row>
    <row r="2468" spans="1:8" x14ac:dyDescent="0.15">
      <c r="A2468" s="1">
        <f t="shared" si="39"/>
        <v>44682</v>
      </c>
      <c r="B2468" s="53">
        <v>44690</v>
      </c>
      <c r="C2468" s="9" t="s">
        <v>139</v>
      </c>
      <c r="D2468" s="44" t="s">
        <v>3230</v>
      </c>
      <c r="E2468" s="44" t="s">
        <v>3231</v>
      </c>
      <c r="F2468" s="44">
        <v>10</v>
      </c>
      <c r="G2468" s="44"/>
      <c r="H2468" s="44">
        <v>5434776.9000000004</v>
      </c>
    </row>
    <row r="2469" spans="1:8" x14ac:dyDescent="0.15">
      <c r="A2469" s="1">
        <f t="shared" si="39"/>
        <v>44682</v>
      </c>
      <c r="B2469" s="53">
        <v>44690</v>
      </c>
      <c r="C2469" s="9" t="s">
        <v>139</v>
      </c>
      <c r="D2469" s="44" t="s">
        <v>3232</v>
      </c>
      <c r="E2469" s="44" t="s">
        <v>3233</v>
      </c>
      <c r="F2469" s="44">
        <v>30000</v>
      </c>
      <c r="G2469" s="44"/>
      <c r="H2469" s="44">
        <v>5404776.9000000004</v>
      </c>
    </row>
    <row r="2470" spans="1:8" x14ac:dyDescent="0.15">
      <c r="A2470" s="1">
        <f t="shared" si="39"/>
        <v>44682</v>
      </c>
      <c r="B2470" s="53">
        <v>44694</v>
      </c>
      <c r="C2470" s="9" t="s">
        <v>139</v>
      </c>
      <c r="D2470" s="44" t="s">
        <v>3234</v>
      </c>
      <c r="E2470" s="44" t="s">
        <v>3235</v>
      </c>
      <c r="F2470" s="44">
        <v>1500</v>
      </c>
      <c r="G2470" s="44"/>
      <c r="H2470" s="44">
        <v>5403276.9000000004</v>
      </c>
    </row>
    <row r="2471" spans="1:8" x14ac:dyDescent="0.15">
      <c r="A2471" s="1">
        <f t="shared" si="39"/>
        <v>44682</v>
      </c>
      <c r="B2471" s="53">
        <v>44695</v>
      </c>
      <c r="C2471" s="9" t="s">
        <v>139</v>
      </c>
      <c r="D2471" s="44" t="s">
        <v>3236</v>
      </c>
      <c r="E2471" s="44" t="s">
        <v>3237</v>
      </c>
      <c r="F2471" s="44">
        <v>1643</v>
      </c>
      <c r="G2471" s="44"/>
      <c r="H2471" s="44">
        <v>5401633.9000000004</v>
      </c>
    </row>
    <row r="2472" spans="1:8" x14ac:dyDescent="0.15">
      <c r="A2472" s="1">
        <f t="shared" si="39"/>
        <v>44682</v>
      </c>
      <c r="B2472" s="53">
        <v>44696</v>
      </c>
      <c r="C2472" s="9" t="s">
        <v>139</v>
      </c>
      <c r="D2472" s="44" t="s">
        <v>2650</v>
      </c>
      <c r="E2472" s="44" t="s">
        <v>3238</v>
      </c>
      <c r="F2472" s="44">
        <v>187.8</v>
      </c>
      <c r="G2472" s="44"/>
      <c r="H2472" s="44">
        <v>5401446.0999999996</v>
      </c>
    </row>
    <row r="2473" spans="1:8" x14ac:dyDescent="0.15">
      <c r="A2473" s="1">
        <f t="shared" si="39"/>
        <v>44682</v>
      </c>
      <c r="B2473" s="53">
        <v>44696</v>
      </c>
      <c r="C2473" s="9" t="s">
        <v>139</v>
      </c>
      <c r="D2473" s="44" t="s">
        <v>3239</v>
      </c>
      <c r="E2473" s="44" t="s">
        <v>3240</v>
      </c>
      <c r="F2473" s="44">
        <v>400</v>
      </c>
      <c r="G2473" s="44"/>
      <c r="H2473" s="44">
        <v>5401046.0999999996</v>
      </c>
    </row>
    <row r="2474" spans="1:8" x14ac:dyDescent="0.15">
      <c r="A2474" s="1">
        <f t="shared" si="39"/>
        <v>44682</v>
      </c>
      <c r="B2474" s="53">
        <v>44699</v>
      </c>
      <c r="C2474" s="9" t="s">
        <v>139</v>
      </c>
      <c r="D2474" s="44" t="s">
        <v>3241</v>
      </c>
      <c r="E2474" s="44" t="s">
        <v>3242</v>
      </c>
      <c r="F2474" s="44"/>
      <c r="G2474" s="44">
        <v>1</v>
      </c>
      <c r="H2474" s="44">
        <v>5401047.0999999996</v>
      </c>
    </row>
    <row r="2475" spans="1:8" x14ac:dyDescent="0.15">
      <c r="A2475" s="1">
        <f t="shared" si="39"/>
        <v>44682</v>
      </c>
      <c r="B2475" s="53">
        <v>44705</v>
      </c>
      <c r="C2475" s="9" t="s">
        <v>139</v>
      </c>
      <c r="D2475" s="44" t="s">
        <v>3243</v>
      </c>
      <c r="E2475" s="44" t="s">
        <v>3244</v>
      </c>
      <c r="F2475" s="44">
        <v>539</v>
      </c>
      <c r="G2475" s="44"/>
      <c r="H2475" s="44">
        <v>5400508.0999999996</v>
      </c>
    </row>
    <row r="2476" spans="1:8" x14ac:dyDescent="0.15">
      <c r="A2476" s="1">
        <f t="shared" si="39"/>
        <v>44682</v>
      </c>
      <c r="B2476" s="53">
        <v>44710</v>
      </c>
      <c r="C2476" s="9" t="s">
        <v>139</v>
      </c>
      <c r="D2476" s="44" t="s">
        <v>2650</v>
      </c>
      <c r="E2476" s="44" t="s">
        <v>3245</v>
      </c>
      <c r="F2476" s="44">
        <v>328.78</v>
      </c>
      <c r="G2476" s="44"/>
      <c r="H2476" s="44">
        <v>5400179.3200000003</v>
      </c>
    </row>
    <row r="2477" spans="1:8" x14ac:dyDescent="0.15">
      <c r="A2477" s="1">
        <f t="shared" si="39"/>
        <v>44682</v>
      </c>
      <c r="B2477" s="53">
        <v>44710</v>
      </c>
      <c r="C2477" s="9" t="s">
        <v>139</v>
      </c>
      <c r="D2477" s="44" t="s">
        <v>3246</v>
      </c>
      <c r="E2477" s="44" t="s">
        <v>3247</v>
      </c>
      <c r="F2477" s="44">
        <v>810</v>
      </c>
      <c r="G2477" s="44"/>
      <c r="H2477" s="44">
        <v>5399369.3200000003</v>
      </c>
    </row>
    <row r="2478" spans="1:8" x14ac:dyDescent="0.15">
      <c r="A2478" s="1">
        <f t="shared" si="39"/>
        <v>44682</v>
      </c>
      <c r="B2478" s="53">
        <v>44710</v>
      </c>
      <c r="C2478" s="9" t="s">
        <v>139</v>
      </c>
      <c r="D2478" s="44" t="s">
        <v>3248</v>
      </c>
      <c r="E2478" s="44" t="s">
        <v>3249</v>
      </c>
      <c r="F2478" s="44">
        <v>400</v>
      </c>
      <c r="G2478" s="44"/>
      <c r="H2478" s="44">
        <v>5398969.3200000003</v>
      </c>
    </row>
    <row r="2479" spans="1:8" x14ac:dyDescent="0.15">
      <c r="A2479" s="1">
        <f t="shared" si="39"/>
        <v>44682</v>
      </c>
      <c r="B2479" s="53">
        <v>44712</v>
      </c>
      <c r="C2479" s="9" t="s">
        <v>139</v>
      </c>
      <c r="D2479" s="44" t="s">
        <v>3250</v>
      </c>
      <c r="E2479" s="44" t="s">
        <v>3251</v>
      </c>
      <c r="F2479" s="44"/>
      <c r="G2479" s="44">
        <v>142854</v>
      </c>
      <c r="H2479" s="44">
        <v>5541823.3200000003</v>
      </c>
    </row>
    <row r="2480" spans="1:8" x14ac:dyDescent="0.15">
      <c r="A2480" s="1">
        <f t="shared" si="39"/>
        <v>44682</v>
      </c>
      <c r="B2480" s="53">
        <v>44712</v>
      </c>
      <c r="C2480" s="9" t="s">
        <v>139</v>
      </c>
      <c r="D2480" s="44" t="s">
        <v>3252</v>
      </c>
      <c r="E2480" s="44" t="s">
        <v>3253</v>
      </c>
      <c r="F2480" s="44">
        <v>21961</v>
      </c>
      <c r="G2480" s="44"/>
      <c r="H2480" s="44">
        <v>5519862.3200000003</v>
      </c>
    </row>
    <row r="2481" spans="1:8" x14ac:dyDescent="0.15">
      <c r="A2481" s="1">
        <f t="shared" si="39"/>
        <v>44713</v>
      </c>
      <c r="B2481" s="53">
        <v>44713</v>
      </c>
      <c r="C2481" s="9" t="s">
        <v>139</v>
      </c>
      <c r="D2481" s="44" t="s">
        <v>2525</v>
      </c>
      <c r="E2481" s="44" t="s">
        <v>3254</v>
      </c>
      <c r="F2481" s="44">
        <v>10000</v>
      </c>
      <c r="G2481" s="44"/>
      <c r="H2481" s="44">
        <v>5509862.3200000003</v>
      </c>
    </row>
    <row r="2482" spans="1:8" x14ac:dyDescent="0.15">
      <c r="A2482" s="1">
        <f t="shared" si="39"/>
        <v>44713</v>
      </c>
      <c r="B2482" s="53">
        <v>44713</v>
      </c>
      <c r="C2482" s="9" t="s">
        <v>139</v>
      </c>
      <c r="D2482" s="44" t="s">
        <v>2525</v>
      </c>
      <c r="E2482" s="44" t="s">
        <v>3255</v>
      </c>
      <c r="F2482" s="44">
        <v>5000</v>
      </c>
      <c r="G2482" s="44"/>
      <c r="H2482" s="44">
        <v>5504862.3200000003</v>
      </c>
    </row>
    <row r="2483" spans="1:8" x14ac:dyDescent="0.15">
      <c r="A2483" s="1">
        <f t="shared" si="39"/>
        <v>44713</v>
      </c>
      <c r="B2483" s="53">
        <v>44713</v>
      </c>
      <c r="C2483" s="9" t="s">
        <v>139</v>
      </c>
      <c r="D2483" s="44" t="s">
        <v>2527</v>
      </c>
      <c r="E2483" s="44" t="s">
        <v>3256</v>
      </c>
      <c r="F2483" s="44">
        <v>5000</v>
      </c>
      <c r="G2483" s="44"/>
      <c r="H2483" s="44">
        <v>5499862.3200000003</v>
      </c>
    </row>
    <row r="2484" spans="1:8" x14ac:dyDescent="0.15">
      <c r="A2484" s="1">
        <f t="shared" si="39"/>
        <v>44713</v>
      </c>
      <c r="B2484" s="53">
        <v>44715</v>
      </c>
      <c r="C2484" s="9" t="s">
        <v>139</v>
      </c>
      <c r="D2484" s="44" t="s">
        <v>3257</v>
      </c>
      <c r="E2484" s="44" t="s">
        <v>3258</v>
      </c>
      <c r="F2484" s="44">
        <v>5543.6</v>
      </c>
      <c r="G2484" s="44"/>
      <c r="H2484" s="44">
        <v>5494318.7199999997</v>
      </c>
    </row>
    <row r="2485" spans="1:8" x14ac:dyDescent="0.15">
      <c r="A2485" s="1">
        <f t="shared" ref="A2485:A2502" si="40">DATE(YEAR(B2485),MONTH(B2485),1)</f>
        <v>44713</v>
      </c>
      <c r="B2485" s="53">
        <v>44715</v>
      </c>
      <c r="C2485" s="9" t="s">
        <v>139</v>
      </c>
      <c r="D2485" s="44" t="s">
        <v>3259</v>
      </c>
      <c r="E2485" s="44" t="s">
        <v>3260</v>
      </c>
      <c r="F2485" s="44">
        <v>9173.6</v>
      </c>
      <c r="G2485" s="44"/>
      <c r="H2485" s="44">
        <v>5485145.1200000001</v>
      </c>
    </row>
    <row r="2486" spans="1:8" x14ac:dyDescent="0.15">
      <c r="A2486" s="1">
        <f t="shared" si="40"/>
        <v>44713</v>
      </c>
      <c r="B2486" s="53">
        <v>44717</v>
      </c>
      <c r="C2486" s="9" t="s">
        <v>139</v>
      </c>
      <c r="D2486" s="44" t="s">
        <v>3261</v>
      </c>
      <c r="E2486" s="44" t="s">
        <v>3262</v>
      </c>
      <c r="F2486" s="44">
        <v>452</v>
      </c>
      <c r="G2486" s="44"/>
      <c r="H2486" s="44">
        <v>5484693.1200000001</v>
      </c>
    </row>
    <row r="2487" spans="1:8" x14ac:dyDescent="0.15">
      <c r="A2487" s="1">
        <f t="shared" si="40"/>
        <v>44713</v>
      </c>
      <c r="B2487" s="53">
        <v>44717</v>
      </c>
      <c r="C2487" s="9" t="s">
        <v>139</v>
      </c>
      <c r="D2487" s="44" t="s">
        <v>3263</v>
      </c>
      <c r="E2487" s="44" t="s">
        <v>3264</v>
      </c>
      <c r="F2487" s="44">
        <v>380</v>
      </c>
      <c r="G2487" s="44"/>
      <c r="H2487" s="44">
        <v>5484313.1200000001</v>
      </c>
    </row>
    <row r="2488" spans="1:8" x14ac:dyDescent="0.15">
      <c r="A2488" s="1">
        <f t="shared" si="40"/>
        <v>44713</v>
      </c>
      <c r="B2488" s="53">
        <v>44717</v>
      </c>
      <c r="C2488" s="9" t="s">
        <v>139</v>
      </c>
      <c r="D2488" s="44" t="s">
        <v>3265</v>
      </c>
      <c r="E2488" s="44" t="s">
        <v>3266</v>
      </c>
      <c r="F2488" s="44"/>
      <c r="G2488" s="44">
        <v>5325</v>
      </c>
      <c r="H2488" s="44">
        <v>5489638.1200000001</v>
      </c>
    </row>
    <row r="2489" spans="1:8" x14ac:dyDescent="0.15">
      <c r="A2489" s="1">
        <f t="shared" si="40"/>
        <v>44713</v>
      </c>
      <c r="B2489" s="53">
        <v>44718</v>
      </c>
      <c r="C2489" s="9" t="s">
        <v>139</v>
      </c>
      <c r="D2489" s="44" t="s">
        <v>3267</v>
      </c>
      <c r="E2489" s="44" t="s">
        <v>3268</v>
      </c>
      <c r="F2489" s="44">
        <v>5000</v>
      </c>
      <c r="G2489" s="44"/>
      <c r="H2489" s="44">
        <v>5484638.1200000001</v>
      </c>
    </row>
    <row r="2490" spans="1:8" x14ac:dyDescent="0.15">
      <c r="A2490" s="1">
        <f t="shared" si="40"/>
        <v>44713</v>
      </c>
      <c r="B2490" s="53">
        <v>44719</v>
      </c>
      <c r="C2490" s="9" t="s">
        <v>139</v>
      </c>
      <c r="D2490" s="44" t="s">
        <v>3269</v>
      </c>
      <c r="E2490" s="44" t="s">
        <v>3270</v>
      </c>
      <c r="F2490" s="44">
        <v>3819</v>
      </c>
      <c r="G2490" s="44"/>
      <c r="H2490" s="44">
        <v>5480819.1200000001</v>
      </c>
    </row>
    <row r="2491" spans="1:8" x14ac:dyDescent="0.15">
      <c r="A2491" s="1">
        <f t="shared" si="40"/>
        <v>44713</v>
      </c>
      <c r="B2491" s="53">
        <v>44720</v>
      </c>
      <c r="C2491" s="9" t="s">
        <v>139</v>
      </c>
      <c r="D2491" s="44" t="s">
        <v>3271</v>
      </c>
      <c r="E2491" s="44" t="s">
        <v>3272</v>
      </c>
      <c r="F2491" s="44">
        <v>18500</v>
      </c>
      <c r="G2491" s="44"/>
      <c r="H2491" s="44">
        <v>5462319.1200000001</v>
      </c>
    </row>
    <row r="2492" spans="1:8" x14ac:dyDescent="0.15">
      <c r="A2492" s="1">
        <f t="shared" si="40"/>
        <v>44713</v>
      </c>
      <c r="B2492" s="53">
        <v>44723</v>
      </c>
      <c r="C2492" s="9" t="s">
        <v>139</v>
      </c>
      <c r="D2492" s="44" t="s">
        <v>3273</v>
      </c>
      <c r="E2492" s="44" t="s">
        <v>3274</v>
      </c>
      <c r="F2492" s="44">
        <v>508</v>
      </c>
      <c r="G2492" s="44"/>
      <c r="H2492" s="44">
        <v>5461811.1200000001</v>
      </c>
    </row>
    <row r="2493" spans="1:8" x14ac:dyDescent="0.15">
      <c r="A2493" s="1">
        <f t="shared" si="40"/>
        <v>44713</v>
      </c>
      <c r="B2493" s="53">
        <v>44723</v>
      </c>
      <c r="C2493" s="9" t="s">
        <v>139</v>
      </c>
      <c r="D2493" s="44" t="s">
        <v>3275</v>
      </c>
      <c r="E2493" s="44" t="s">
        <v>3276</v>
      </c>
      <c r="F2493" s="44"/>
      <c r="G2493" s="44">
        <v>6</v>
      </c>
      <c r="H2493" s="44">
        <v>5461817.1200000001</v>
      </c>
    </row>
    <row r="2494" spans="1:8" x14ac:dyDescent="0.15">
      <c r="A2494" s="1">
        <f t="shared" si="40"/>
        <v>44713</v>
      </c>
      <c r="B2494" s="53">
        <v>44724</v>
      </c>
      <c r="C2494" s="9" t="s">
        <v>139</v>
      </c>
      <c r="D2494" s="44" t="s">
        <v>3277</v>
      </c>
      <c r="E2494" s="44" t="s">
        <v>3278</v>
      </c>
      <c r="F2494" s="44">
        <v>430</v>
      </c>
      <c r="G2494" s="44"/>
      <c r="H2494" s="44">
        <v>5461387.1200000001</v>
      </c>
    </row>
    <row r="2495" spans="1:8" x14ac:dyDescent="0.15">
      <c r="A2495" s="1">
        <f t="shared" si="40"/>
        <v>44713</v>
      </c>
      <c r="B2495" s="53">
        <v>44724</v>
      </c>
      <c r="C2495" s="9" t="s">
        <v>139</v>
      </c>
      <c r="D2495" s="44" t="s">
        <v>3279</v>
      </c>
      <c r="E2495" s="44" t="s">
        <v>3280</v>
      </c>
      <c r="F2495" s="44">
        <v>247</v>
      </c>
      <c r="G2495" s="44"/>
      <c r="H2495" s="44">
        <v>5461140.1200000001</v>
      </c>
    </row>
    <row r="2496" spans="1:8" x14ac:dyDescent="0.15">
      <c r="A2496" s="1">
        <f t="shared" si="40"/>
        <v>44713</v>
      </c>
      <c r="B2496" s="53">
        <v>44724</v>
      </c>
      <c r="C2496" s="9" t="s">
        <v>139</v>
      </c>
      <c r="D2496" s="44" t="s">
        <v>3281</v>
      </c>
      <c r="E2496" s="44" t="s">
        <v>3282</v>
      </c>
      <c r="F2496" s="44"/>
      <c r="G2496" s="44">
        <v>247</v>
      </c>
      <c r="H2496" s="44">
        <v>5461387.1200000001</v>
      </c>
    </row>
    <row r="2497" spans="1:8" x14ac:dyDescent="0.15">
      <c r="A2497" s="1">
        <f t="shared" si="40"/>
        <v>44713</v>
      </c>
      <c r="B2497" s="53">
        <v>44724</v>
      </c>
      <c r="C2497" s="9" t="s">
        <v>139</v>
      </c>
      <c r="D2497" s="44" t="s">
        <v>3283</v>
      </c>
      <c r="E2497" s="44" t="s">
        <v>3284</v>
      </c>
      <c r="F2497" s="44">
        <v>412</v>
      </c>
      <c r="G2497" s="44"/>
      <c r="H2497" s="44">
        <v>5460975.1200000001</v>
      </c>
    </row>
    <row r="2498" spans="1:8" x14ac:dyDescent="0.15">
      <c r="A2498" s="1">
        <f t="shared" si="40"/>
        <v>44713</v>
      </c>
      <c r="B2498" s="53">
        <v>44725</v>
      </c>
      <c r="C2498" s="9" t="s">
        <v>139</v>
      </c>
      <c r="D2498" s="44" t="s">
        <v>3285</v>
      </c>
      <c r="E2498" s="44" t="s">
        <v>3286</v>
      </c>
      <c r="F2498" s="44">
        <v>2950</v>
      </c>
      <c r="G2498" s="44"/>
      <c r="H2498" s="44">
        <v>5458025.1200000001</v>
      </c>
    </row>
    <row r="2499" spans="1:8" x14ac:dyDescent="0.15">
      <c r="A2499" s="1">
        <f t="shared" si="40"/>
        <v>44713</v>
      </c>
      <c r="B2499" s="53">
        <v>44726</v>
      </c>
      <c r="C2499" s="9" t="s">
        <v>139</v>
      </c>
      <c r="D2499" s="44" t="s">
        <v>3287</v>
      </c>
      <c r="E2499" s="44" t="s">
        <v>3288</v>
      </c>
      <c r="F2499" s="44">
        <v>729</v>
      </c>
      <c r="G2499" s="44"/>
      <c r="H2499" s="44">
        <v>5457296.1200000001</v>
      </c>
    </row>
    <row r="2500" spans="1:8" x14ac:dyDescent="0.15">
      <c r="A2500" s="1">
        <f t="shared" si="40"/>
        <v>44713</v>
      </c>
      <c r="B2500" s="53">
        <v>44726</v>
      </c>
      <c r="C2500" s="9" t="s">
        <v>139</v>
      </c>
      <c r="D2500" s="44" t="s">
        <v>3289</v>
      </c>
      <c r="E2500" s="44" t="s">
        <v>3290</v>
      </c>
      <c r="F2500" s="44">
        <v>1892.3</v>
      </c>
      <c r="G2500" s="44"/>
      <c r="H2500" s="44">
        <v>5455403.8200000003</v>
      </c>
    </row>
    <row r="2501" spans="1:8" x14ac:dyDescent="0.15">
      <c r="A2501" s="1">
        <f t="shared" si="40"/>
        <v>44713</v>
      </c>
      <c r="B2501" s="53">
        <v>44726</v>
      </c>
      <c r="C2501" s="9" t="s">
        <v>139</v>
      </c>
      <c r="D2501" s="44" t="s">
        <v>3291</v>
      </c>
      <c r="E2501" s="44" t="s">
        <v>3292</v>
      </c>
      <c r="F2501" s="44">
        <v>284</v>
      </c>
      <c r="G2501" s="44"/>
      <c r="H2501" s="44">
        <v>5455119.8200000003</v>
      </c>
    </row>
    <row r="2502" spans="1:8" x14ac:dyDescent="0.15">
      <c r="A2502" s="1">
        <f t="shared" si="40"/>
        <v>44713</v>
      </c>
      <c r="B2502" s="53">
        <v>44727</v>
      </c>
      <c r="C2502" s="9" t="s">
        <v>139</v>
      </c>
      <c r="D2502" s="44" t="s">
        <v>3293</v>
      </c>
      <c r="E2502" s="44" t="s">
        <v>3294</v>
      </c>
      <c r="F2502" s="44">
        <v>7741</v>
      </c>
      <c r="G2502" s="44"/>
      <c r="H2502" s="44">
        <v>5447378.8200000003</v>
      </c>
    </row>
  </sheetData>
  <autoFilter ref="A1:H2356" xr:uid="{00000000-0009-0000-0000-000000000000}"/>
  <pageMargins left="0.25" right="0.25" top="0.5" bottom="1" header="0.51180555555555496" footer="0.51180555555555496"/>
  <pageSetup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zoomScaleNormal="100" workbookViewId="0">
      <selection sqref="A1:G7"/>
    </sheetView>
  </sheetViews>
  <sheetFormatPr defaultRowHeight="12.75" x14ac:dyDescent="0.15"/>
  <cols>
    <col min="1" max="1" width="11.59375"/>
    <col min="2" max="2" width="19.8203125" style="4" customWidth="1"/>
    <col min="3" max="3" width="45.84765625" customWidth="1"/>
    <col min="4" max="4" width="11.59375"/>
    <col min="5" max="5" width="7.953125" customWidth="1"/>
    <col min="6" max="1022" width="14.15625" customWidth="1"/>
  </cols>
  <sheetData>
    <row r="1" spans="1:8" x14ac:dyDescent="0.15">
      <c r="A1" s="3" t="s">
        <v>0</v>
      </c>
      <c r="B1" s="5" t="s">
        <v>1</v>
      </c>
      <c r="C1" s="6" t="s">
        <v>2</v>
      </c>
      <c r="D1" s="6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15">
      <c r="A2" s="7">
        <f t="shared" ref="A2:A7" si="0">DATE(YEAR(B2),MONTH(B2),1)</f>
        <v>42583</v>
      </c>
      <c r="B2" s="8">
        <v>42598</v>
      </c>
      <c r="C2" s="3" t="s">
        <v>1888</v>
      </c>
      <c r="D2" s="3" t="s">
        <v>1889</v>
      </c>
      <c r="E2" s="3"/>
      <c r="F2" s="3">
        <v>0</v>
      </c>
      <c r="G2" s="3">
        <v>71743</v>
      </c>
    </row>
    <row r="3" spans="1:8" x14ac:dyDescent="0.15">
      <c r="A3" s="7">
        <f t="shared" si="0"/>
        <v>42644</v>
      </c>
      <c r="B3" s="8">
        <v>42646</v>
      </c>
      <c r="C3" s="3" t="s">
        <v>1890</v>
      </c>
      <c r="D3" s="3" t="s">
        <v>1889</v>
      </c>
      <c r="E3" s="3"/>
      <c r="F3" s="3">
        <v>0</v>
      </c>
      <c r="G3" s="3">
        <v>428333</v>
      </c>
    </row>
    <row r="4" spans="1:8" x14ac:dyDescent="0.15">
      <c r="A4" s="7">
        <f t="shared" si="0"/>
        <v>43922</v>
      </c>
      <c r="B4" s="8">
        <v>43939</v>
      </c>
      <c r="C4" s="3" t="s">
        <v>1888</v>
      </c>
      <c r="D4" s="3" t="s">
        <v>1889</v>
      </c>
      <c r="E4" s="3"/>
      <c r="F4" s="3">
        <v>0</v>
      </c>
      <c r="G4" s="3">
        <v>98781</v>
      </c>
    </row>
    <row r="5" spans="1:8" x14ac:dyDescent="0.15">
      <c r="A5" s="7">
        <f t="shared" si="0"/>
        <v>43922</v>
      </c>
      <c r="B5" s="8">
        <v>43940</v>
      </c>
      <c r="C5" s="3" t="s">
        <v>1888</v>
      </c>
      <c r="D5" s="3" t="s">
        <v>1889</v>
      </c>
      <c r="E5" s="3"/>
      <c r="F5" s="3">
        <v>0</v>
      </c>
      <c r="G5" s="3">
        <v>100137</v>
      </c>
    </row>
    <row r="6" spans="1:8" s="25" customFormat="1" x14ac:dyDescent="0.15">
      <c r="A6" s="51">
        <f t="shared" si="0"/>
        <v>43556</v>
      </c>
      <c r="B6" s="52">
        <v>43562</v>
      </c>
      <c r="C6" s="29" t="s">
        <v>1891</v>
      </c>
      <c r="D6" s="29" t="s">
        <v>1891</v>
      </c>
      <c r="E6" s="29"/>
      <c r="F6" s="29">
        <v>0</v>
      </c>
      <c r="G6" s="29">
        <v>1000000</v>
      </c>
    </row>
    <row r="7" spans="1:8" x14ac:dyDescent="0.15">
      <c r="A7" s="49">
        <f t="shared" si="0"/>
        <v>44287</v>
      </c>
      <c r="B7" s="4">
        <v>44297</v>
      </c>
      <c r="C7" s="3" t="s">
        <v>1890</v>
      </c>
      <c r="D7" s="3" t="s">
        <v>1889</v>
      </c>
      <c r="F7" s="50">
        <v>0</v>
      </c>
      <c r="G7" s="50">
        <v>761159</v>
      </c>
    </row>
    <row r="8" spans="1:8" ht="13.5" x14ac:dyDescent="0.15">
      <c r="C8" s="45"/>
    </row>
    <row r="9" spans="1:8" ht="13.5" x14ac:dyDescent="0.15">
      <c r="C9" s="45"/>
    </row>
  </sheetData>
  <autoFilter ref="A1:G6" xr:uid="{00000000-0009-0000-0000-000001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6447-32C8-4620-BEBE-05BA8042BF50}">
  <dimension ref="A1:N106"/>
  <sheetViews>
    <sheetView tabSelected="1" workbookViewId="0">
      <pane ySplit="1" topLeftCell="A2" activePane="bottomLeft" state="frozen"/>
      <selection pane="bottomLeft" activeCell="L1" sqref="L1"/>
    </sheetView>
  </sheetViews>
  <sheetFormatPr defaultRowHeight="12.75" x14ac:dyDescent="0.15"/>
  <cols>
    <col min="2" max="2" width="12.5390625" bestFit="1" customWidth="1"/>
    <col min="3" max="3" width="14.15625" customWidth="1"/>
    <col min="4" max="4" width="50.1640625" bestFit="1" customWidth="1"/>
    <col min="5" max="5" width="8.08984375" customWidth="1"/>
    <col min="6" max="6" width="11.0546875" style="57" customWidth="1"/>
    <col min="7" max="7" width="11.73046875" style="57" customWidth="1"/>
    <col min="8" max="8" width="12.26953125" style="60" customWidth="1"/>
    <col min="9" max="9" width="9.9765625" style="60" bestFit="1" customWidth="1"/>
    <col min="10" max="10" width="13.078125" style="60" customWidth="1"/>
    <col min="11" max="11" width="14.42578125" style="68" customWidth="1"/>
    <col min="12" max="12" width="13.6171875" style="57" bestFit="1" customWidth="1"/>
    <col min="13" max="13" width="10.65234375" style="60" customWidth="1"/>
    <col min="14" max="14" width="13.078125" style="57" bestFit="1" customWidth="1"/>
  </cols>
  <sheetData>
    <row r="1" spans="1:14" x14ac:dyDescent="0.15">
      <c r="A1" t="s">
        <v>0</v>
      </c>
      <c r="B1" s="44" t="s">
        <v>1</v>
      </c>
      <c r="C1" s="44" t="s">
        <v>2892</v>
      </c>
      <c r="D1" s="44" t="s">
        <v>3319</v>
      </c>
      <c r="E1" s="44" t="s">
        <v>2893</v>
      </c>
      <c r="F1" s="44" t="s">
        <v>3048</v>
      </c>
      <c r="G1" s="44" t="s">
        <v>5</v>
      </c>
      <c r="H1" s="59" t="s">
        <v>3322</v>
      </c>
      <c r="I1" s="59" t="s">
        <v>3321</v>
      </c>
      <c r="J1" s="59" t="s">
        <v>3320</v>
      </c>
      <c r="K1" s="67" t="s">
        <v>2894</v>
      </c>
      <c r="L1" s="57" t="s">
        <v>3304</v>
      </c>
      <c r="M1" s="59" t="s">
        <v>3302</v>
      </c>
      <c r="N1" s="61" t="s">
        <v>3298</v>
      </c>
    </row>
    <row r="2" spans="1:14" x14ac:dyDescent="0.15">
      <c r="A2" s="51">
        <f t="shared" ref="A2:A33" si="0">DATE(YEAR(B2),MONTH(B2),1)</f>
        <v>40664</v>
      </c>
      <c r="B2" s="46">
        <v>40676</v>
      </c>
      <c r="C2" s="44" t="s">
        <v>2908</v>
      </c>
      <c r="D2" s="44" t="s">
        <v>2909</v>
      </c>
      <c r="E2" s="44" t="s">
        <v>2897</v>
      </c>
      <c r="F2" s="61">
        <v>5000.0073920000004</v>
      </c>
      <c r="G2" s="61"/>
      <c r="H2" s="59">
        <v>321.66800000000001</v>
      </c>
      <c r="I2" s="59">
        <v>15.544</v>
      </c>
      <c r="J2" s="59">
        <v>94.924999999999997</v>
      </c>
      <c r="K2" s="67">
        <v>5000</v>
      </c>
      <c r="L2" s="57">
        <f>Table1[[#This Row],[Invested Amt.]]</f>
        <v>5000.0073920000004</v>
      </c>
      <c r="M2" s="60">
        <f>IF(E2="sell",H2*(-1),H2)</f>
        <v>321.66800000000001</v>
      </c>
      <c r="N2" s="57">
        <f>IF(Table1[[#This Row],[ Order]]="sell",0,IF(SUMIFS(H$1:H2,D$1:D2,Table1[[#This Row],[Name of the Fund]],E$1:E2,"buy")-SUMIFS(H3:H306,D3:D306,Table1[[#This Row],[Name of the Fund]],E3:E306,"sell")&lt;0.001,0,IF(SUMIFS(H$1:H2,D$1:D2,Table1[[#This Row],[Name of the Fund]],E$1:E2,"buy")-SUMIFS(H3:H306,D3:D306,Table1[[#This Row],[Name of the Fund]],E3:E306,"sell")&gt;Table1[[#This Row],[Units]],Table1[[#This Row],[Units]],SUMIFS(H$1:H2,D$1:D2,Table1[[#This Row],[Name of the Fund]],E$1:E2,"buy")-SUMIFS(H3:H306,D3:D306,Table1[[#This Row],[Name of the Fund]],E3:E306,"sell"))))*Table1[[#This Row],[NAV]]</f>
        <v>0</v>
      </c>
    </row>
    <row r="3" spans="1:14" x14ac:dyDescent="0.15">
      <c r="A3" s="51">
        <f t="shared" si="0"/>
        <v>40725</v>
      </c>
      <c r="B3" s="46">
        <v>40729</v>
      </c>
      <c r="C3" s="44">
        <v>1015816605</v>
      </c>
      <c r="D3" s="44" t="s">
        <v>2913</v>
      </c>
      <c r="E3" s="44" t="s">
        <v>2897</v>
      </c>
      <c r="F3" s="61">
        <v>7000.0059099999999</v>
      </c>
      <c r="G3" s="61"/>
      <c r="H3" s="59">
        <v>80.953000000000003</v>
      </c>
      <c r="I3" s="59">
        <v>86.47</v>
      </c>
      <c r="J3" s="59">
        <v>259.55</v>
      </c>
      <c r="K3" s="67">
        <v>7000</v>
      </c>
      <c r="L3" s="57">
        <f>L2+Table1[[#This Row],[Invested Amt.]]-Table1[[#This Row],[Withdrawal Amt.]]</f>
        <v>12000.013301999999</v>
      </c>
      <c r="M3" s="60">
        <f t="shared" ref="M3:M66" si="1">IF(E3="sell",H3*(-1),H3)</f>
        <v>80.953000000000003</v>
      </c>
      <c r="N3" s="57">
        <f>IF(Table1[[#This Row],[ Order]]="sell",0,IF(SUMIFS(H$1:H3,D$1:D3,Table1[[#This Row],[Name of the Fund]],E$1:E3,"buy")-SUMIFS(H4:H307,D4:D307,Table1[[#This Row],[Name of the Fund]],E4:E307,"sell")&lt;0.001,0,IF(SUMIFS(H$1:H3,D$1:D3,Table1[[#This Row],[Name of the Fund]],E$1:E3,"buy")-SUMIFS(H4:H307,D4:D307,Table1[[#This Row],[Name of the Fund]],E4:E307,"sell")&gt;Table1[[#This Row],[Units]],Table1[[#This Row],[Units]],SUMIFS(H$1:H3,D$1:D3,Table1[[#This Row],[Name of the Fund]],E$1:E3,"buy")-SUMIFS(H4:H307,D4:D307,Table1[[#This Row],[Name of the Fund]],E4:E307,"sell"))))*Table1[[#This Row],[NAV]]</f>
        <v>0</v>
      </c>
    </row>
    <row r="4" spans="1:14" x14ac:dyDescent="0.15">
      <c r="A4" s="51">
        <f t="shared" si="0"/>
        <v>40756</v>
      </c>
      <c r="B4" s="46">
        <v>40756</v>
      </c>
      <c r="C4" s="44">
        <v>1015816605</v>
      </c>
      <c r="D4" s="44" t="s">
        <v>2913</v>
      </c>
      <c r="E4" s="44" t="s">
        <v>2897</v>
      </c>
      <c r="F4" s="61">
        <v>7000.0296600000011</v>
      </c>
      <c r="G4" s="61"/>
      <c r="H4" s="59">
        <v>81.462000000000003</v>
      </c>
      <c r="I4" s="59">
        <v>85.93</v>
      </c>
      <c r="J4" s="59">
        <v>259.55</v>
      </c>
      <c r="K4" s="67">
        <v>7000</v>
      </c>
      <c r="L4" s="57">
        <f>L3+Table1[[#This Row],[Invested Amt.]]-Table1[[#This Row],[Withdrawal Amt.]]</f>
        <v>19000.042962</v>
      </c>
      <c r="M4" s="60">
        <f t="shared" si="1"/>
        <v>81.462000000000003</v>
      </c>
      <c r="N4" s="57">
        <f>IF(Table1[[#This Row],[ Order]]="sell",0,IF(SUMIFS(H$1:H4,D$1:D4,Table1[[#This Row],[Name of the Fund]],E$1:E4,"buy")-SUMIFS(H5:H308,D5:D308,Table1[[#This Row],[Name of the Fund]],E5:E308,"sell")&lt;0.001,0,IF(SUMIFS(H$1:H4,D$1:D4,Table1[[#This Row],[Name of the Fund]],E$1:E4,"buy")-SUMIFS(H5:H308,D5:D308,Table1[[#This Row],[Name of the Fund]],E5:E308,"sell")&gt;Table1[[#This Row],[Units]],Table1[[#This Row],[Units]],SUMIFS(H$1:H4,D$1:D4,Table1[[#This Row],[Name of the Fund]],E$1:E4,"buy")-SUMIFS(H5:H308,D5:D308,Table1[[#This Row],[Name of the Fund]],E5:E308,"sell"))))*Table1[[#This Row],[NAV]]</f>
        <v>0</v>
      </c>
    </row>
    <row r="5" spans="1:14" x14ac:dyDescent="0.15">
      <c r="A5" s="51">
        <f t="shared" si="0"/>
        <v>40756</v>
      </c>
      <c r="B5" s="46">
        <v>40756</v>
      </c>
      <c r="C5" s="44" t="s">
        <v>2908</v>
      </c>
      <c r="D5" s="44" t="s">
        <v>2909</v>
      </c>
      <c r="E5" s="44" t="s">
        <v>2897</v>
      </c>
      <c r="F5" s="61">
        <v>3000.0043600000004</v>
      </c>
      <c r="G5" s="61"/>
      <c r="H5" s="59">
        <v>182.36</v>
      </c>
      <c r="I5" s="59">
        <v>16.451000000000001</v>
      </c>
      <c r="J5" s="59">
        <v>94.924999999999997</v>
      </c>
      <c r="K5" s="67">
        <v>3000</v>
      </c>
      <c r="L5" s="57">
        <f>L4+Table1[[#This Row],[Invested Amt.]]-Table1[[#This Row],[Withdrawal Amt.]]</f>
        <v>22000.047321999999</v>
      </c>
      <c r="M5" s="60">
        <f t="shared" si="1"/>
        <v>182.36</v>
      </c>
      <c r="N5" s="57">
        <f>IF(Table1[[#This Row],[ Order]]="sell",0,IF(SUMIFS(H$1:H5,D$1:D5,Table1[[#This Row],[Name of the Fund]],E$1:E5,"buy")-SUMIFS(H6:H309,D6:D309,Table1[[#This Row],[Name of the Fund]],E6:E309,"sell")&lt;0.001,0,IF(SUMIFS(H$1:H5,D$1:D5,Table1[[#This Row],[Name of the Fund]],E$1:E5,"buy")-SUMIFS(H6:H309,D6:D309,Table1[[#This Row],[Name of the Fund]],E6:E309,"sell")&gt;Table1[[#This Row],[Units]],Table1[[#This Row],[Units]],SUMIFS(H$1:H5,D$1:D5,Table1[[#This Row],[Name of the Fund]],E$1:E5,"buy")-SUMIFS(H6:H309,D6:D309,Table1[[#This Row],[Name of the Fund]],E6:E309,"sell"))))*Table1[[#This Row],[NAV]]</f>
        <v>0</v>
      </c>
    </row>
    <row r="6" spans="1:14" x14ac:dyDescent="0.15">
      <c r="A6" s="51">
        <f t="shared" si="0"/>
        <v>40909</v>
      </c>
      <c r="B6" s="46">
        <v>40912</v>
      </c>
      <c r="C6" s="44">
        <v>2102836642</v>
      </c>
      <c r="D6" s="44" t="s">
        <v>2912</v>
      </c>
      <c r="E6" s="44" t="s">
        <v>2897</v>
      </c>
      <c r="F6" s="61">
        <v>9000.001667999999</v>
      </c>
      <c r="G6" s="61"/>
      <c r="H6" s="59">
        <v>723.31</v>
      </c>
      <c r="I6" s="59">
        <v>12.4428</v>
      </c>
      <c r="J6" s="59">
        <v>2545.8362999999999</v>
      </c>
      <c r="K6" s="67">
        <v>9000</v>
      </c>
      <c r="L6" s="57">
        <f>L5+Table1[[#This Row],[Invested Amt.]]-Table1[[#This Row],[Withdrawal Amt.]]</f>
        <v>31000.048989999996</v>
      </c>
      <c r="M6" s="60">
        <f t="shared" si="1"/>
        <v>723.31</v>
      </c>
      <c r="N6" s="57">
        <f>IF(Table1[[#This Row],[ Order]]="sell",0,IF(SUMIFS(H$1:H6,D$1:D6,Table1[[#This Row],[Name of the Fund]],E$1:E6,"buy")-SUMIFS(H7:H310,D7:D310,Table1[[#This Row],[Name of the Fund]],E7:E310,"sell")&lt;0.001,0,IF(SUMIFS(H$1:H6,D$1:D6,Table1[[#This Row],[Name of the Fund]],E$1:E6,"buy")-SUMIFS(H7:H310,D7:D310,Table1[[#This Row],[Name of the Fund]],E7:E310,"sell")&gt;Table1[[#This Row],[Units]],Table1[[#This Row],[Units]],SUMIFS(H$1:H6,D$1:D6,Table1[[#This Row],[Name of the Fund]],E$1:E6,"buy")-SUMIFS(H7:H310,D7:D310,Table1[[#This Row],[Name of the Fund]],E7:E310,"sell"))))*Table1[[#This Row],[NAV]]</f>
        <v>0</v>
      </c>
    </row>
    <row r="7" spans="1:14" x14ac:dyDescent="0.15">
      <c r="A7" s="51">
        <f t="shared" si="0"/>
        <v>41244</v>
      </c>
      <c r="B7" s="46">
        <v>41253</v>
      </c>
      <c r="C7" s="44" t="s">
        <v>2910</v>
      </c>
      <c r="D7" s="44" t="s">
        <v>2911</v>
      </c>
      <c r="E7" s="44" t="s">
        <v>2897</v>
      </c>
      <c r="F7" s="61">
        <v>12999.97616</v>
      </c>
      <c r="G7" s="61"/>
      <c r="H7" s="59">
        <v>228.75200000000001</v>
      </c>
      <c r="I7" s="59">
        <v>56.83</v>
      </c>
      <c r="J7" s="59">
        <v>251.76</v>
      </c>
      <c r="K7" s="67">
        <v>13000</v>
      </c>
      <c r="L7" s="57">
        <f>L6+Table1[[#This Row],[Invested Amt.]]-Table1[[#This Row],[Withdrawal Amt.]]</f>
        <v>44000.025149999994</v>
      </c>
      <c r="M7" s="60">
        <f t="shared" si="1"/>
        <v>228.75200000000001</v>
      </c>
      <c r="N7" s="57">
        <f>IF(Table1[[#This Row],[ Order]]="sell",0,IF(SUMIFS(H$1:H7,D$1:D7,Table1[[#This Row],[Name of the Fund]],E$1:E7,"buy")-SUMIFS(H8:H311,D8:D311,Table1[[#This Row],[Name of the Fund]],E8:E311,"sell")&lt;0.001,0,IF(SUMIFS(H$1:H7,D$1:D7,Table1[[#This Row],[Name of the Fund]],E$1:E7,"buy")-SUMIFS(H8:H311,D8:D311,Table1[[#This Row],[Name of the Fund]],E8:E311,"sell")&gt;Table1[[#This Row],[Units]],Table1[[#This Row],[Units]],SUMIFS(H$1:H7,D$1:D7,Table1[[#This Row],[Name of the Fund]],E$1:E7,"buy")-SUMIFS(H8:H311,D8:D311,Table1[[#This Row],[Name of the Fund]],E8:E311,"sell"))))*Table1[[#This Row],[NAV]]</f>
        <v>0</v>
      </c>
    </row>
    <row r="8" spans="1:14" x14ac:dyDescent="0.15">
      <c r="A8" s="51">
        <f t="shared" si="0"/>
        <v>41365</v>
      </c>
      <c r="B8" s="46">
        <v>41383</v>
      </c>
      <c r="C8" s="44">
        <v>2102836642</v>
      </c>
      <c r="D8" s="44" t="s">
        <v>2912</v>
      </c>
      <c r="E8" s="44" t="s">
        <v>2897</v>
      </c>
      <c r="F8" s="61">
        <v>10223.310258</v>
      </c>
      <c r="G8" s="61"/>
      <c r="H8" s="59">
        <v>7.2329999999999997</v>
      </c>
      <c r="I8" s="59">
        <v>1413.4259999999999</v>
      </c>
      <c r="J8" s="59">
        <v>2545.8362999999999</v>
      </c>
      <c r="K8" s="67">
        <v>10223.450000000001</v>
      </c>
      <c r="L8" s="57">
        <f>L7+Table1[[#This Row],[Invested Amt.]]-Table1[[#This Row],[Withdrawal Amt.]]</f>
        <v>54223.335407999992</v>
      </c>
      <c r="M8" s="60">
        <f t="shared" si="1"/>
        <v>7.2329999999999997</v>
      </c>
      <c r="N8" s="57">
        <f>IF(Table1[[#This Row],[ Order]]="sell",0,IF(SUMIFS(H$1:H8,D$1:D8,Table1[[#This Row],[Name of the Fund]],E$1:E8,"buy")-SUMIFS(H9:H312,D9:D312,Table1[[#This Row],[Name of the Fund]],E9:E312,"sell")&lt;0.001,0,IF(SUMIFS(H$1:H8,D$1:D8,Table1[[#This Row],[Name of the Fund]],E$1:E8,"buy")-SUMIFS(H9:H312,D9:D312,Table1[[#This Row],[Name of the Fund]],E9:E312,"sell")&gt;Table1[[#This Row],[Units]],Table1[[#This Row],[Units]],SUMIFS(H$1:H8,D$1:D8,Table1[[#This Row],[Name of the Fund]],E$1:E8,"buy")-SUMIFS(H9:H312,D9:D312,Table1[[#This Row],[Name of the Fund]],E9:E312,"sell"))))*Table1[[#This Row],[NAV]]</f>
        <v>0</v>
      </c>
    </row>
    <row r="9" spans="1:14" x14ac:dyDescent="0.15">
      <c r="A9" s="51">
        <f t="shared" si="0"/>
        <v>41365</v>
      </c>
      <c r="B9" s="46">
        <v>41383</v>
      </c>
      <c r="C9" s="44">
        <v>2102836642</v>
      </c>
      <c r="D9" s="44" t="s">
        <v>2912</v>
      </c>
      <c r="E9" s="44" t="s">
        <v>2902</v>
      </c>
      <c r="F9" s="61"/>
      <c r="G9" s="61">
        <v>10223.480533</v>
      </c>
      <c r="H9" s="59">
        <v>723.31</v>
      </c>
      <c r="I9" s="59">
        <v>14.1343</v>
      </c>
      <c r="J9" s="59">
        <v>2545.8362999999999</v>
      </c>
      <c r="K9" s="67">
        <v>10223.450000000001</v>
      </c>
      <c r="L9" s="57">
        <f>L8+Table1[[#This Row],[Invested Amt.]]-Table1[[#This Row],[Withdrawal Amt.]]</f>
        <v>43999.85487499999</v>
      </c>
      <c r="M9" s="60">
        <f t="shared" si="1"/>
        <v>-723.31</v>
      </c>
      <c r="N9" s="57">
        <f>IF(Table1[[#This Row],[ Order]]="sell",0,IF(SUMIFS(H$1:H9,D$1:D9,Table1[[#This Row],[Name of the Fund]],E$1:E9,"buy")-SUMIFS(H10:H313,D10:D313,Table1[[#This Row],[Name of the Fund]],E10:E313,"sell")&lt;0.001,0,IF(SUMIFS(H$1:H9,D$1:D9,Table1[[#This Row],[Name of the Fund]],E$1:E9,"buy")-SUMIFS(H10:H313,D10:D313,Table1[[#This Row],[Name of the Fund]],E10:E313,"sell")&gt;Table1[[#This Row],[Units]],Table1[[#This Row],[Units]],SUMIFS(H$1:H9,D$1:D9,Table1[[#This Row],[Name of the Fund]],E$1:E9,"buy")-SUMIFS(H10:H313,D10:D313,Table1[[#This Row],[Name of the Fund]],E10:E313,"sell"))))*Table1[[#This Row],[NAV]]</f>
        <v>0</v>
      </c>
    </row>
    <row r="10" spans="1:14" x14ac:dyDescent="0.15">
      <c r="A10" s="51">
        <f t="shared" si="0"/>
        <v>41791</v>
      </c>
      <c r="B10" s="46">
        <v>41794</v>
      </c>
      <c r="C10" s="44">
        <v>2102836642</v>
      </c>
      <c r="D10" s="44" t="s">
        <v>2912</v>
      </c>
      <c r="E10" s="44" t="s">
        <v>2902</v>
      </c>
      <c r="F10" s="61"/>
      <c r="G10" s="61">
        <v>10880.8745841</v>
      </c>
      <c r="H10" s="59">
        <v>7.2329999999999997</v>
      </c>
      <c r="I10" s="59">
        <v>1504.3377</v>
      </c>
      <c r="J10" s="59">
        <v>2545.8362999999999</v>
      </c>
      <c r="K10" s="67">
        <v>10880.87</v>
      </c>
      <c r="L10" s="57">
        <f>L9+Table1[[#This Row],[Invested Amt.]]-Table1[[#This Row],[Withdrawal Amt.]]</f>
        <v>33118.980290899992</v>
      </c>
      <c r="M10" s="60">
        <f t="shared" si="1"/>
        <v>-7.2329999999999997</v>
      </c>
      <c r="N10" s="57">
        <f>IF(Table1[[#This Row],[ Order]]="sell",0,IF(SUMIFS(H$1:H10,D$1:D10,Table1[[#This Row],[Name of the Fund]],E$1:E10,"buy")-SUMIFS(H11:H314,D11:D314,Table1[[#This Row],[Name of the Fund]],E11:E314,"sell")&lt;0.001,0,IF(SUMIFS(H$1:H10,D$1:D10,Table1[[#This Row],[Name of the Fund]],E$1:E10,"buy")-SUMIFS(H11:H314,D11:D314,Table1[[#This Row],[Name of the Fund]],E11:E314,"sell")&gt;Table1[[#This Row],[Units]],Table1[[#This Row],[Units]],SUMIFS(H$1:H10,D$1:D10,Table1[[#This Row],[Name of the Fund]],E$1:E10,"buy")-SUMIFS(H11:H314,D11:D314,Table1[[#This Row],[Name of the Fund]],E11:E314,"sell"))))*Table1[[#This Row],[NAV]]</f>
        <v>0</v>
      </c>
    </row>
    <row r="11" spans="1:14" x14ac:dyDescent="0.15">
      <c r="A11" s="51">
        <f t="shared" si="0"/>
        <v>41791</v>
      </c>
      <c r="B11" s="46">
        <v>41794</v>
      </c>
      <c r="C11" s="44">
        <v>1015816605</v>
      </c>
      <c r="D11" s="44" t="s">
        <v>2913</v>
      </c>
      <c r="E11" s="44" t="s">
        <v>2902</v>
      </c>
      <c r="F11" s="61"/>
      <c r="G11" s="61">
        <v>18739.4427</v>
      </c>
      <c r="H11" s="59">
        <v>162.41499999999999</v>
      </c>
      <c r="I11" s="59">
        <v>115.38</v>
      </c>
      <c r="J11" s="59">
        <v>259.55</v>
      </c>
      <c r="K11" s="67">
        <v>18739.259999999998</v>
      </c>
      <c r="L11" s="57">
        <f>L10+Table1[[#This Row],[Invested Amt.]]-Table1[[#This Row],[Withdrawal Amt.]]</f>
        <v>14379.537590899992</v>
      </c>
      <c r="M11" s="60">
        <f t="shared" si="1"/>
        <v>-162.41499999999999</v>
      </c>
      <c r="N11" s="57">
        <f>IF(Table1[[#This Row],[ Order]]="sell",0,IF(SUMIFS(H$1:H11,D$1:D11,Table1[[#This Row],[Name of the Fund]],E$1:E11,"buy")-SUMIFS(H12:H315,D12:D315,Table1[[#This Row],[Name of the Fund]],E12:E315,"sell")&lt;0.001,0,IF(SUMIFS(H$1:H11,D$1:D11,Table1[[#This Row],[Name of the Fund]],E$1:E11,"buy")-SUMIFS(H12:H315,D12:D315,Table1[[#This Row],[Name of the Fund]],E12:E315,"sell")&gt;Table1[[#This Row],[Units]],Table1[[#This Row],[Units]],SUMIFS(H$1:H11,D$1:D11,Table1[[#This Row],[Name of the Fund]],E$1:E11,"buy")-SUMIFS(H12:H315,D12:D315,Table1[[#This Row],[Name of the Fund]],E12:E315,"sell"))))*Table1[[#This Row],[NAV]]</f>
        <v>0</v>
      </c>
    </row>
    <row r="12" spans="1:14" x14ac:dyDescent="0.15">
      <c r="A12" s="51">
        <f t="shared" si="0"/>
        <v>42156</v>
      </c>
      <c r="B12" s="46">
        <v>42177</v>
      </c>
      <c r="C12" s="44">
        <v>19437149</v>
      </c>
      <c r="D12" s="44" t="s">
        <v>2907</v>
      </c>
      <c r="E12" s="44" t="s">
        <v>2897</v>
      </c>
      <c r="F12" s="61">
        <v>15000.000854399999</v>
      </c>
      <c r="G12" s="61"/>
      <c r="H12" s="59">
        <v>505.173</v>
      </c>
      <c r="I12" s="59">
        <v>29.692799999999998</v>
      </c>
      <c r="J12" s="59">
        <v>66.7941</v>
      </c>
      <c r="K12" s="67">
        <v>15000</v>
      </c>
      <c r="L12" s="57">
        <f>L11+Table1[[#This Row],[Invested Amt.]]-Table1[[#This Row],[Withdrawal Amt.]]</f>
        <v>29379.538445299993</v>
      </c>
      <c r="M12" s="60">
        <f t="shared" si="1"/>
        <v>505.173</v>
      </c>
      <c r="N12" s="57">
        <f>IF(Table1[[#This Row],[ Order]]="sell",0,IF(SUMIFS(H$1:H12,D$1:D12,Table1[[#This Row],[Name of the Fund]],E$1:E12,"buy")-SUMIFS(H13:H316,D13:D316,Table1[[#This Row],[Name of the Fund]],E13:E316,"sell")&lt;0.001,0,IF(SUMIFS(H$1:H12,D$1:D12,Table1[[#This Row],[Name of the Fund]],E$1:E12,"buy")-SUMIFS(H13:H316,D13:D316,Table1[[#This Row],[Name of the Fund]],E13:E316,"sell")&gt;Table1[[#This Row],[Units]],Table1[[#This Row],[Units]],SUMIFS(H$1:H12,D$1:D12,Table1[[#This Row],[Name of the Fund]],E$1:E12,"buy")-SUMIFS(H13:H316,D13:D316,Table1[[#This Row],[Name of the Fund]],E13:E316,"sell"))))*Table1[[#This Row],[NAV]]</f>
        <v>0</v>
      </c>
    </row>
    <row r="13" spans="1:14" x14ac:dyDescent="0.15">
      <c r="A13" s="51">
        <f t="shared" si="0"/>
        <v>42552</v>
      </c>
      <c r="B13" s="46">
        <v>42570</v>
      </c>
      <c r="C13" s="44" t="s">
        <v>2908</v>
      </c>
      <c r="D13" s="44" t="s">
        <v>2909</v>
      </c>
      <c r="E13" s="44" t="s">
        <v>2902</v>
      </c>
      <c r="F13" s="61"/>
      <c r="G13" s="61">
        <v>20746.296508000003</v>
      </c>
      <c r="H13" s="59">
        <v>504.02800000000002</v>
      </c>
      <c r="I13" s="59">
        <v>41.161000000000001</v>
      </c>
      <c r="J13" s="59">
        <v>94.924999999999997</v>
      </c>
      <c r="K13" s="67">
        <v>20746.09</v>
      </c>
      <c r="L13" s="57">
        <f>L12+Table1[[#This Row],[Invested Amt.]]-Table1[[#This Row],[Withdrawal Amt.]]</f>
        <v>8633.2419372999902</v>
      </c>
      <c r="M13" s="60">
        <f t="shared" si="1"/>
        <v>-504.02800000000002</v>
      </c>
      <c r="N13" s="57">
        <f>IF(Table1[[#This Row],[ Order]]="sell",0,IF(SUMIFS(H$1:H13,D$1:D13,Table1[[#This Row],[Name of the Fund]],E$1:E13,"buy")-SUMIFS(H14:H317,D14:D317,Table1[[#This Row],[Name of the Fund]],E14:E317,"sell")&lt;0.001,0,IF(SUMIFS(H$1:H13,D$1:D13,Table1[[#This Row],[Name of the Fund]],E$1:E13,"buy")-SUMIFS(H14:H317,D14:D317,Table1[[#This Row],[Name of the Fund]],E14:E317,"sell")&gt;Table1[[#This Row],[Units]],Table1[[#This Row],[Units]],SUMIFS(H$1:H13,D$1:D13,Table1[[#This Row],[Name of the Fund]],E$1:E13,"buy")-SUMIFS(H14:H317,D14:D317,Table1[[#This Row],[Name of the Fund]],E14:E317,"sell"))))*Table1[[#This Row],[NAV]]</f>
        <v>0</v>
      </c>
    </row>
    <row r="14" spans="1:14" x14ac:dyDescent="0.15">
      <c r="A14" s="51">
        <f t="shared" si="0"/>
        <v>42552</v>
      </c>
      <c r="B14" s="46">
        <v>42570</v>
      </c>
      <c r="C14" s="44" t="s">
        <v>2910</v>
      </c>
      <c r="D14" s="44" t="s">
        <v>2911</v>
      </c>
      <c r="E14" s="44" t="s">
        <v>2902</v>
      </c>
      <c r="F14" s="61"/>
      <c r="G14" s="61">
        <v>28044.995200000001</v>
      </c>
      <c r="H14" s="59">
        <v>228.75200000000001</v>
      </c>
      <c r="I14" s="59">
        <v>122.6</v>
      </c>
      <c r="J14" s="59">
        <v>251.76</v>
      </c>
      <c r="K14" s="67">
        <v>28044.720000000001</v>
      </c>
      <c r="L14" s="57">
        <f>L13+Table1[[#This Row],[Invested Amt.]]-Table1[[#This Row],[Withdrawal Amt.]]</f>
        <v>-19411.753262700011</v>
      </c>
      <c r="M14" s="60">
        <f t="shared" si="1"/>
        <v>-228.75200000000001</v>
      </c>
      <c r="N14" s="57">
        <f>IF(Table1[[#This Row],[ Order]]="sell",0,IF(SUMIFS(H$1:H14,D$1:D14,Table1[[#This Row],[Name of the Fund]],E$1:E14,"buy")-SUMIFS(H15:H318,D15:D318,Table1[[#This Row],[Name of the Fund]],E15:E318,"sell")&lt;0.001,0,IF(SUMIFS(H$1:H14,D$1:D14,Table1[[#This Row],[Name of the Fund]],E$1:E14,"buy")-SUMIFS(H15:H318,D15:D318,Table1[[#This Row],[Name of the Fund]],E15:E318,"sell")&gt;Table1[[#This Row],[Units]],Table1[[#This Row],[Units]],SUMIFS(H$1:H14,D$1:D14,Table1[[#This Row],[Name of the Fund]],E$1:E14,"buy")-SUMIFS(H15:H318,D15:D318,Table1[[#This Row],[Name of the Fund]],E15:E318,"sell"))))*Table1[[#This Row],[NAV]]</f>
        <v>0</v>
      </c>
    </row>
    <row r="15" spans="1:14" x14ac:dyDescent="0.15">
      <c r="A15" s="51">
        <f t="shared" si="0"/>
        <v>42614</v>
      </c>
      <c r="B15" s="46">
        <v>42639</v>
      </c>
      <c r="C15" s="44">
        <v>1017935132</v>
      </c>
      <c r="D15" s="44" t="s">
        <v>2901</v>
      </c>
      <c r="E15" s="44" t="s">
        <v>2897</v>
      </c>
      <c r="F15" s="61">
        <v>5000.0106599999999</v>
      </c>
      <c r="G15" s="61"/>
      <c r="H15" s="59">
        <v>200.56200000000001</v>
      </c>
      <c r="I15" s="59">
        <v>24.93</v>
      </c>
      <c r="J15" s="59">
        <v>46.81</v>
      </c>
      <c r="K15" s="67">
        <v>5000</v>
      </c>
      <c r="L15" s="57">
        <f>L14+Table1[[#This Row],[Invested Amt.]]-Table1[[#This Row],[Withdrawal Amt.]]</f>
        <v>-14411.742602700011</v>
      </c>
      <c r="M15" s="60">
        <f t="shared" si="1"/>
        <v>200.56200000000001</v>
      </c>
      <c r="N15" s="57">
        <f>IF(Table1[[#This Row],[ Order]]="sell",0,IF(SUMIFS(H$1:H15,D$1:D15,Table1[[#This Row],[Name of the Fund]],E$1:E15,"buy")-SUMIFS(H16:H319,D16:D319,Table1[[#This Row],[Name of the Fund]],E16:E319,"sell")&lt;0.001,0,IF(SUMIFS(H$1:H15,D$1:D15,Table1[[#This Row],[Name of the Fund]],E$1:E15,"buy")-SUMIFS(H16:H319,D16:D319,Table1[[#This Row],[Name of the Fund]],E16:E319,"sell")&gt;Table1[[#This Row],[Units]],Table1[[#This Row],[Units]],SUMIFS(H$1:H15,D$1:D15,Table1[[#This Row],[Name of the Fund]],E$1:E15,"buy")-SUMIFS(H16:H319,D16:D319,Table1[[#This Row],[Name of the Fund]],E16:E319,"sell"))))*Table1[[#This Row],[NAV]]</f>
        <v>0</v>
      </c>
    </row>
    <row r="16" spans="1:14" x14ac:dyDescent="0.15">
      <c r="A16" s="51">
        <f t="shared" si="0"/>
        <v>42675</v>
      </c>
      <c r="B16" s="46">
        <v>42692</v>
      </c>
      <c r="C16" s="44">
        <v>1017935132</v>
      </c>
      <c r="D16" s="44" t="s">
        <v>2901</v>
      </c>
      <c r="E16" s="44" t="s">
        <v>2897</v>
      </c>
      <c r="F16" s="61">
        <v>9999.9952400000002</v>
      </c>
      <c r="G16" s="61"/>
      <c r="H16" s="59">
        <v>438.404</v>
      </c>
      <c r="I16" s="59">
        <v>22.81</v>
      </c>
      <c r="J16" s="59">
        <v>46.81</v>
      </c>
      <c r="K16" s="67">
        <v>10000</v>
      </c>
      <c r="L16" s="57">
        <f>L15+Table1[[#This Row],[Invested Amt.]]-Table1[[#This Row],[Withdrawal Amt.]]</f>
        <v>-4411.7473627000109</v>
      </c>
      <c r="M16" s="60">
        <f t="shared" si="1"/>
        <v>438.404</v>
      </c>
      <c r="N16" s="57">
        <f>IF(Table1[[#This Row],[ Order]]="sell",0,IF(SUMIFS(H$1:H16,D$1:D16,Table1[[#This Row],[Name of the Fund]],E$1:E16,"buy")-SUMIFS(H17:H320,D17:D320,Table1[[#This Row],[Name of the Fund]],E17:E320,"sell")&lt;0.001,0,IF(SUMIFS(H$1:H16,D$1:D16,Table1[[#This Row],[Name of the Fund]],E$1:E16,"buy")-SUMIFS(H17:H320,D17:D320,Table1[[#This Row],[Name of the Fund]],E17:E320,"sell")&gt;Table1[[#This Row],[Units]],Table1[[#This Row],[Units]],SUMIFS(H$1:H16,D$1:D16,Table1[[#This Row],[Name of the Fund]],E$1:E16,"buy")-SUMIFS(H17:H320,D17:D320,Table1[[#This Row],[Name of the Fund]],E17:E320,"sell"))))*Table1[[#This Row],[NAV]]</f>
        <v>0</v>
      </c>
    </row>
    <row r="17" spans="1:14" x14ac:dyDescent="0.15">
      <c r="A17" s="51">
        <f t="shared" si="0"/>
        <v>42675</v>
      </c>
      <c r="B17" s="46">
        <v>42704</v>
      </c>
      <c r="C17" s="44">
        <v>1017935132</v>
      </c>
      <c r="D17" s="44" t="s">
        <v>2901</v>
      </c>
      <c r="E17" s="44" t="s">
        <v>2897</v>
      </c>
      <c r="F17" s="61">
        <v>15000.000169999998</v>
      </c>
      <c r="G17" s="61"/>
      <c r="H17" s="59">
        <v>642.94899999999996</v>
      </c>
      <c r="I17" s="59">
        <v>23.33</v>
      </c>
      <c r="J17" s="59">
        <v>46.81</v>
      </c>
      <c r="K17" s="67">
        <v>15000</v>
      </c>
      <c r="L17" s="57">
        <f>L16+Table1[[#This Row],[Invested Amt.]]-Table1[[#This Row],[Withdrawal Amt.]]</f>
        <v>10588.252807299987</v>
      </c>
      <c r="M17" s="60">
        <f t="shared" si="1"/>
        <v>642.94899999999996</v>
      </c>
      <c r="N17" s="57">
        <f>IF(Table1[[#This Row],[ Order]]="sell",0,IF(SUMIFS(H$1:H17,D$1:D17,Table1[[#This Row],[Name of the Fund]],E$1:E17,"buy")-SUMIFS(H18:H321,D18:D321,Table1[[#This Row],[Name of the Fund]],E18:E321,"sell")&lt;0.001,0,IF(SUMIFS(H$1:H17,D$1:D17,Table1[[#This Row],[Name of the Fund]],E$1:E17,"buy")-SUMIFS(H18:H321,D18:D321,Table1[[#This Row],[Name of the Fund]],E18:E321,"sell")&gt;Table1[[#This Row],[Units]],Table1[[#This Row],[Units]],SUMIFS(H$1:H17,D$1:D17,Table1[[#This Row],[Name of the Fund]],E$1:E17,"buy")-SUMIFS(H18:H321,D18:D321,Table1[[#This Row],[Name of the Fund]],E18:E321,"sell"))))*Table1[[#This Row],[NAV]]</f>
        <v>0</v>
      </c>
    </row>
    <row r="18" spans="1:14" x14ac:dyDescent="0.15">
      <c r="A18" s="51">
        <f t="shared" si="0"/>
        <v>42795</v>
      </c>
      <c r="B18" s="46">
        <v>42821</v>
      </c>
      <c r="C18" s="44" t="s">
        <v>2905</v>
      </c>
      <c r="D18" s="44" t="s">
        <v>2906</v>
      </c>
      <c r="E18" s="44" t="s">
        <v>2897</v>
      </c>
      <c r="F18" s="61">
        <v>10000.0116</v>
      </c>
      <c r="G18" s="61"/>
      <c r="H18" s="59">
        <v>243.66499999999999</v>
      </c>
      <c r="I18" s="59">
        <v>41.04</v>
      </c>
      <c r="J18" s="59">
        <v>89.381</v>
      </c>
      <c r="K18" s="67">
        <v>10000</v>
      </c>
      <c r="L18" s="57">
        <f>L17+Table1[[#This Row],[Invested Amt.]]-Table1[[#This Row],[Withdrawal Amt.]]</f>
        <v>20588.264407299986</v>
      </c>
      <c r="M18" s="60">
        <f t="shared" si="1"/>
        <v>243.66499999999999</v>
      </c>
      <c r="N18" s="57">
        <f>IF(Table1[[#This Row],[ Order]]="sell",0,IF(SUMIFS(H$1:H18,D$1:D18,Table1[[#This Row],[Name of the Fund]],E$1:E18,"buy")-SUMIFS(H19:H322,D19:D322,Table1[[#This Row],[Name of the Fund]],E19:E322,"sell")&lt;0.001,0,IF(SUMIFS(H$1:H18,D$1:D18,Table1[[#This Row],[Name of the Fund]],E$1:E18,"buy")-SUMIFS(H19:H322,D19:D322,Table1[[#This Row],[Name of the Fund]],E19:E322,"sell")&gt;Table1[[#This Row],[Units]],Table1[[#This Row],[Units]],SUMIFS(H$1:H18,D$1:D18,Table1[[#This Row],[Name of the Fund]],E$1:E18,"buy")-SUMIFS(H19:H322,D19:D322,Table1[[#This Row],[Name of the Fund]],E19:E322,"sell"))))*Table1[[#This Row],[NAV]]</f>
        <v>0</v>
      </c>
    </row>
    <row r="19" spans="1:14" x14ac:dyDescent="0.15">
      <c r="A19" s="51">
        <f t="shared" si="0"/>
        <v>42795</v>
      </c>
      <c r="B19" s="46">
        <v>42821</v>
      </c>
      <c r="C19" s="44">
        <v>19437149</v>
      </c>
      <c r="D19" s="44" t="s">
        <v>2907</v>
      </c>
      <c r="E19" s="44" t="s">
        <v>2902</v>
      </c>
      <c r="F19" s="61"/>
      <c r="G19" s="61">
        <v>16961.031923099999</v>
      </c>
      <c r="H19" s="59">
        <v>505.173</v>
      </c>
      <c r="I19" s="59">
        <v>33.5747</v>
      </c>
      <c r="J19" s="59">
        <v>66.7941</v>
      </c>
      <c r="K19" s="67">
        <v>16961.04</v>
      </c>
      <c r="L19" s="57">
        <f>L18+Table1[[#This Row],[Invested Amt.]]-Table1[[#This Row],[Withdrawal Amt.]]</f>
        <v>3627.2324841999871</v>
      </c>
      <c r="M19" s="60">
        <f t="shared" si="1"/>
        <v>-505.173</v>
      </c>
      <c r="N19" s="57">
        <f>IF(Table1[[#This Row],[ Order]]="sell",0,IF(SUMIFS(H$1:H19,D$1:D19,Table1[[#This Row],[Name of the Fund]],E$1:E19,"buy")-SUMIFS(H20:H323,D20:D323,Table1[[#This Row],[Name of the Fund]],E20:E323,"sell")&lt;0.001,0,IF(SUMIFS(H$1:H19,D$1:D19,Table1[[#This Row],[Name of the Fund]],E$1:E19,"buy")-SUMIFS(H20:H323,D20:D323,Table1[[#This Row],[Name of the Fund]],E20:E323,"sell")&gt;Table1[[#This Row],[Units]],Table1[[#This Row],[Units]],SUMIFS(H$1:H19,D$1:D19,Table1[[#This Row],[Name of the Fund]],E$1:E19,"buy")-SUMIFS(H20:H323,D20:D323,Table1[[#This Row],[Name of the Fund]],E20:E323,"sell"))))*Table1[[#This Row],[NAV]]</f>
        <v>0</v>
      </c>
    </row>
    <row r="20" spans="1:14" x14ac:dyDescent="0.15">
      <c r="A20" s="51">
        <f t="shared" si="0"/>
        <v>42795</v>
      </c>
      <c r="B20" s="46">
        <v>42824</v>
      </c>
      <c r="C20" s="44" t="s">
        <v>2905</v>
      </c>
      <c r="D20" s="44" t="s">
        <v>2906</v>
      </c>
      <c r="E20" s="44" t="s">
        <v>2897</v>
      </c>
      <c r="F20" s="61">
        <v>19999.994170000002</v>
      </c>
      <c r="G20" s="61"/>
      <c r="H20" s="59">
        <v>478.52600000000001</v>
      </c>
      <c r="I20" s="59">
        <v>41.795000000000002</v>
      </c>
      <c r="J20" s="59">
        <v>89.381</v>
      </c>
      <c r="K20" s="67">
        <v>20000</v>
      </c>
      <c r="L20" s="57">
        <f>L19+Table1[[#This Row],[Invested Amt.]]-Table1[[#This Row],[Withdrawal Amt.]]</f>
        <v>23627.226654199989</v>
      </c>
      <c r="M20" s="60">
        <f t="shared" si="1"/>
        <v>478.52600000000001</v>
      </c>
      <c r="N20" s="57">
        <f>IF(Table1[[#This Row],[ Order]]="sell",0,IF(SUMIFS(H$1:H20,D$1:D20,Table1[[#This Row],[Name of the Fund]],E$1:E20,"buy")-SUMIFS(H21:H324,D21:D324,Table1[[#This Row],[Name of the Fund]],E21:E324,"sell")&lt;0.001,0,IF(SUMIFS(H$1:H20,D$1:D20,Table1[[#This Row],[Name of the Fund]],E$1:E20,"buy")-SUMIFS(H21:H324,D21:D324,Table1[[#This Row],[Name of the Fund]],E21:E324,"sell")&gt;Table1[[#This Row],[Units]],Table1[[#This Row],[Units]],SUMIFS(H$1:H20,D$1:D20,Table1[[#This Row],[Name of the Fund]],E$1:E20,"buy")-SUMIFS(H21:H324,D21:D324,Table1[[#This Row],[Name of the Fund]],E21:E324,"sell"))))*Table1[[#This Row],[NAV]]</f>
        <v>0</v>
      </c>
    </row>
    <row r="21" spans="1:14" x14ac:dyDescent="0.15">
      <c r="A21" s="51">
        <f t="shared" si="0"/>
        <v>42948</v>
      </c>
      <c r="B21" s="46">
        <v>42964</v>
      </c>
      <c r="C21" s="44" t="s">
        <v>2903</v>
      </c>
      <c r="D21" s="44" t="s">
        <v>2904</v>
      </c>
      <c r="E21" s="44" t="s">
        <v>2897</v>
      </c>
      <c r="F21" s="61">
        <v>15000.004166000001</v>
      </c>
      <c r="G21" s="61"/>
      <c r="H21" s="59">
        <v>602.43399999999997</v>
      </c>
      <c r="I21" s="59">
        <v>24.899000000000001</v>
      </c>
      <c r="J21" s="59">
        <v>48.287999999999997</v>
      </c>
      <c r="K21" s="67">
        <v>15000</v>
      </c>
      <c r="L21" s="57">
        <f>L20+Table1[[#This Row],[Invested Amt.]]-Table1[[#This Row],[Withdrawal Amt.]]</f>
        <v>38627.230820199991</v>
      </c>
      <c r="M21" s="60">
        <f t="shared" si="1"/>
        <v>602.43399999999997</v>
      </c>
      <c r="N21" s="57">
        <f>IF(Table1[[#This Row],[ Order]]="sell",0,IF(SUMIFS(H$1:H21,D$1:D21,Table1[[#This Row],[Name of the Fund]],E$1:E21,"buy")-SUMIFS(H22:H325,D22:D325,Table1[[#This Row],[Name of the Fund]],E22:E325,"sell")&lt;0.001,0,IF(SUMIFS(H$1:H21,D$1:D21,Table1[[#This Row],[Name of the Fund]],E$1:E21,"buy")-SUMIFS(H22:H325,D22:D325,Table1[[#This Row],[Name of the Fund]],E22:E325,"sell")&gt;Table1[[#This Row],[Units]],Table1[[#This Row],[Units]],SUMIFS(H$1:H21,D$1:D21,Table1[[#This Row],[Name of the Fund]],E$1:E21,"buy")-SUMIFS(H22:H325,D22:D325,Table1[[#This Row],[Name of the Fund]],E22:E325,"sell"))))*Table1[[#This Row],[NAV]]</f>
        <v>0</v>
      </c>
    </row>
    <row r="22" spans="1:14" x14ac:dyDescent="0.15">
      <c r="A22" s="51">
        <f t="shared" si="0"/>
        <v>43040</v>
      </c>
      <c r="B22" s="46">
        <v>43066</v>
      </c>
      <c r="C22" s="44">
        <v>1017935132</v>
      </c>
      <c r="D22" s="44" t="s">
        <v>2901</v>
      </c>
      <c r="E22" s="44" t="s">
        <v>2897</v>
      </c>
      <c r="F22" s="61">
        <v>5000.0160000000005</v>
      </c>
      <c r="G22" s="61"/>
      <c r="H22" s="59">
        <v>155.28</v>
      </c>
      <c r="I22" s="59">
        <v>32.200000000000003</v>
      </c>
      <c r="J22" s="59">
        <v>46.81</v>
      </c>
      <c r="K22" s="67">
        <v>5000</v>
      </c>
      <c r="L22" s="57">
        <f>L21+Table1[[#This Row],[Invested Amt.]]-Table1[[#This Row],[Withdrawal Amt.]]</f>
        <v>43627.246820199995</v>
      </c>
      <c r="M22" s="60">
        <f t="shared" si="1"/>
        <v>155.28</v>
      </c>
      <c r="N22" s="57">
        <f>IF(Table1[[#This Row],[ Order]]="sell",0,IF(SUMIFS(H$1:H22,D$1:D22,Table1[[#This Row],[Name of the Fund]],E$1:E22,"buy")-SUMIFS(H23:H326,D23:D326,Table1[[#This Row],[Name of the Fund]],E23:E326,"sell")&lt;0.001,0,IF(SUMIFS(H$1:H22,D$1:D22,Table1[[#This Row],[Name of the Fund]],E$1:E22,"buy")-SUMIFS(H23:H326,D23:D326,Table1[[#This Row],[Name of the Fund]],E23:E326,"sell")&gt;Table1[[#This Row],[Units]],Table1[[#This Row],[Units]],SUMIFS(H$1:H22,D$1:D22,Table1[[#This Row],[Name of the Fund]],E$1:E22,"buy")-SUMIFS(H23:H326,D23:D326,Table1[[#This Row],[Name of the Fund]],E23:E326,"sell"))))*Table1[[#This Row],[NAV]]</f>
        <v>0</v>
      </c>
    </row>
    <row r="23" spans="1:14" x14ac:dyDescent="0.15">
      <c r="A23" s="51">
        <f t="shared" si="0"/>
        <v>43040</v>
      </c>
      <c r="B23" s="46">
        <v>43066</v>
      </c>
      <c r="C23" s="44" t="s">
        <v>2905</v>
      </c>
      <c r="D23" s="44" t="s">
        <v>2906</v>
      </c>
      <c r="E23" s="44" t="s">
        <v>2897</v>
      </c>
      <c r="F23" s="61">
        <v>6999.992189999999</v>
      </c>
      <c r="G23" s="61"/>
      <c r="H23" s="59">
        <v>143.23699999999999</v>
      </c>
      <c r="I23" s="59">
        <v>48.87</v>
      </c>
      <c r="J23" s="59">
        <v>89.381</v>
      </c>
      <c r="K23" s="67">
        <v>7000</v>
      </c>
      <c r="L23" s="57">
        <f>L22+Table1[[#This Row],[Invested Amt.]]-Table1[[#This Row],[Withdrawal Amt.]]</f>
        <v>50627.239010199992</v>
      </c>
      <c r="M23" s="60">
        <f t="shared" si="1"/>
        <v>143.23699999999999</v>
      </c>
      <c r="N23" s="57">
        <f>IF(Table1[[#This Row],[ Order]]="sell",0,IF(SUMIFS(H$1:H23,D$1:D23,Table1[[#This Row],[Name of the Fund]],E$1:E23,"buy")-SUMIFS(H24:H327,D24:D327,Table1[[#This Row],[Name of the Fund]],E24:E327,"sell")&lt;0.001,0,IF(SUMIFS(H$1:H23,D$1:D23,Table1[[#This Row],[Name of the Fund]],E$1:E23,"buy")-SUMIFS(H24:H327,D24:D327,Table1[[#This Row],[Name of the Fund]],E24:E327,"sell")&gt;Table1[[#This Row],[Units]],Table1[[#This Row],[Units]],SUMIFS(H$1:H23,D$1:D23,Table1[[#This Row],[Name of the Fund]],E$1:E23,"buy")-SUMIFS(H24:H327,D24:D327,Table1[[#This Row],[Name of the Fund]],E24:E327,"sell"))))*Table1[[#This Row],[NAV]]</f>
        <v>0</v>
      </c>
    </row>
    <row r="24" spans="1:14" x14ac:dyDescent="0.15">
      <c r="A24" s="51">
        <f t="shared" si="0"/>
        <v>43070</v>
      </c>
      <c r="B24" s="46">
        <v>43084</v>
      </c>
      <c r="C24" s="44">
        <v>1017935132</v>
      </c>
      <c r="D24" s="44" t="s">
        <v>2901</v>
      </c>
      <c r="E24" s="44" t="s">
        <v>2897</v>
      </c>
      <c r="F24" s="61">
        <v>10000.00935</v>
      </c>
      <c r="G24" s="61"/>
      <c r="H24" s="59">
        <v>306.279</v>
      </c>
      <c r="I24" s="59">
        <v>32.65</v>
      </c>
      <c r="J24" s="59">
        <v>46.81</v>
      </c>
      <c r="K24" s="67">
        <v>10000</v>
      </c>
      <c r="L24" s="57">
        <f>L23+Table1[[#This Row],[Invested Amt.]]-Table1[[#This Row],[Withdrawal Amt.]]</f>
        <v>60627.248360199992</v>
      </c>
      <c r="M24" s="60">
        <f t="shared" si="1"/>
        <v>306.279</v>
      </c>
      <c r="N24" s="57">
        <f>IF(Table1[[#This Row],[ Order]]="sell",0,IF(SUMIFS(H$1:H24,D$1:D24,Table1[[#This Row],[Name of the Fund]],E$1:E24,"buy")-SUMIFS(H25:H328,D25:D328,Table1[[#This Row],[Name of the Fund]],E25:E328,"sell")&lt;0.001,0,IF(SUMIFS(H$1:H24,D$1:D24,Table1[[#This Row],[Name of the Fund]],E$1:E24,"buy")-SUMIFS(H25:H328,D25:D328,Table1[[#This Row],[Name of the Fund]],E25:E328,"sell")&gt;Table1[[#This Row],[Units]],Table1[[#This Row],[Units]],SUMIFS(H$1:H24,D$1:D24,Table1[[#This Row],[Name of the Fund]],E$1:E24,"buy")-SUMIFS(H25:H328,D25:D328,Table1[[#This Row],[Name of the Fund]],E25:E328,"sell"))))*Table1[[#This Row],[NAV]]</f>
        <v>0</v>
      </c>
    </row>
    <row r="25" spans="1:14" x14ac:dyDescent="0.15">
      <c r="A25" s="51">
        <f t="shared" si="0"/>
        <v>43070</v>
      </c>
      <c r="B25" s="46">
        <v>43098</v>
      </c>
      <c r="C25" s="44" t="s">
        <v>2905</v>
      </c>
      <c r="D25" s="44" t="s">
        <v>2906</v>
      </c>
      <c r="E25" s="44" t="s">
        <v>2897</v>
      </c>
      <c r="F25" s="61">
        <v>14999.998848000001</v>
      </c>
      <c r="G25" s="61"/>
      <c r="H25" s="59">
        <v>298.18700000000001</v>
      </c>
      <c r="I25" s="59">
        <v>50.304000000000002</v>
      </c>
      <c r="J25" s="59">
        <v>89.381</v>
      </c>
      <c r="K25" s="67">
        <v>15000</v>
      </c>
      <c r="L25" s="57">
        <f>L24+Table1[[#This Row],[Invested Amt.]]-Table1[[#This Row],[Withdrawal Amt.]]</f>
        <v>75627.247208199988</v>
      </c>
      <c r="M25" s="60">
        <f t="shared" si="1"/>
        <v>298.18700000000001</v>
      </c>
      <c r="N25" s="57">
        <f>IF(Table1[[#This Row],[ Order]]="sell",0,IF(SUMIFS(H$1:H25,D$1:D25,Table1[[#This Row],[Name of the Fund]],E$1:E25,"buy")-SUMIFS(H26:H329,D26:D329,Table1[[#This Row],[Name of the Fund]],E26:E329,"sell")&lt;0.001,0,IF(SUMIFS(H$1:H25,D$1:D25,Table1[[#This Row],[Name of the Fund]],E$1:E25,"buy")-SUMIFS(H26:H329,D26:D329,Table1[[#This Row],[Name of the Fund]],E26:E329,"sell")&gt;Table1[[#This Row],[Units]],Table1[[#This Row],[Units]],SUMIFS(H$1:H25,D$1:D25,Table1[[#This Row],[Name of the Fund]],E$1:E25,"buy")-SUMIFS(H26:H329,D26:D329,Table1[[#This Row],[Name of the Fund]],E26:E329,"sell"))))*Table1[[#This Row],[NAV]]</f>
        <v>0</v>
      </c>
    </row>
    <row r="26" spans="1:14" x14ac:dyDescent="0.15">
      <c r="A26" s="51">
        <f t="shared" si="0"/>
        <v>43101</v>
      </c>
      <c r="B26" s="46">
        <v>43109</v>
      </c>
      <c r="C26" s="44">
        <v>1017935132</v>
      </c>
      <c r="D26" s="44" t="s">
        <v>2901</v>
      </c>
      <c r="E26" s="44" t="s">
        <v>2897</v>
      </c>
      <c r="F26" s="61">
        <v>14999.99732</v>
      </c>
      <c r="G26" s="61"/>
      <c r="H26" s="59">
        <v>442.73899999999998</v>
      </c>
      <c r="I26" s="59">
        <v>33.880000000000003</v>
      </c>
      <c r="J26" s="59">
        <v>46.81</v>
      </c>
      <c r="K26" s="67">
        <v>15000</v>
      </c>
      <c r="L26" s="57">
        <f>L25+Table1[[#This Row],[Invested Amt.]]-Table1[[#This Row],[Withdrawal Amt.]]</f>
        <v>90627.244528199983</v>
      </c>
      <c r="M26" s="60">
        <f t="shared" si="1"/>
        <v>442.73899999999998</v>
      </c>
      <c r="N26" s="57">
        <f>IF(Table1[[#This Row],[ Order]]="sell",0,IF(SUMIFS(H$1:H26,D$1:D26,Table1[[#This Row],[Name of the Fund]],E$1:E26,"buy")-SUMIFS(H27:H330,D27:D330,Table1[[#This Row],[Name of the Fund]],E27:E330,"sell")&lt;0.001,0,IF(SUMIFS(H$1:H26,D$1:D26,Table1[[#This Row],[Name of the Fund]],E$1:E26,"buy")-SUMIFS(H27:H330,D27:D330,Table1[[#This Row],[Name of the Fund]],E27:E330,"sell")&gt;Table1[[#This Row],[Units]],Table1[[#This Row],[Units]],SUMIFS(H$1:H26,D$1:D26,Table1[[#This Row],[Name of the Fund]],E$1:E26,"buy")-SUMIFS(H27:H330,D27:D330,Table1[[#This Row],[Name of the Fund]],E27:E330,"sell"))))*Table1[[#This Row],[NAV]]</f>
        <v>0</v>
      </c>
    </row>
    <row r="27" spans="1:14" x14ac:dyDescent="0.15">
      <c r="A27" s="51">
        <f t="shared" si="0"/>
        <v>43101</v>
      </c>
      <c r="B27" s="46">
        <v>43117</v>
      </c>
      <c r="C27" s="44" t="s">
        <v>2905</v>
      </c>
      <c r="D27" s="44" t="s">
        <v>2906</v>
      </c>
      <c r="E27" s="44" t="s">
        <v>2897</v>
      </c>
      <c r="F27" s="61">
        <v>15000.001319999999</v>
      </c>
      <c r="G27" s="61"/>
      <c r="H27" s="59">
        <v>294.76499999999999</v>
      </c>
      <c r="I27" s="59">
        <v>50.887999999999998</v>
      </c>
      <c r="J27" s="59">
        <v>89.381</v>
      </c>
      <c r="K27" s="67">
        <v>15000</v>
      </c>
      <c r="L27" s="57">
        <f>L26+Table1[[#This Row],[Invested Amt.]]-Table1[[#This Row],[Withdrawal Amt.]]</f>
        <v>105627.24584819998</v>
      </c>
      <c r="M27" s="60">
        <f t="shared" si="1"/>
        <v>294.76499999999999</v>
      </c>
      <c r="N27" s="57">
        <f>IF(Table1[[#This Row],[ Order]]="sell",0,IF(SUMIFS(H$1:H27,D$1:D27,Table1[[#This Row],[Name of the Fund]],E$1:E27,"buy")-SUMIFS(H28:H331,D28:D331,Table1[[#This Row],[Name of the Fund]],E28:E331,"sell")&lt;0.001,0,IF(SUMIFS(H$1:H27,D$1:D27,Table1[[#This Row],[Name of the Fund]],E$1:E27,"buy")-SUMIFS(H28:H331,D28:D331,Table1[[#This Row],[Name of the Fund]],E28:E331,"sell")&gt;Table1[[#This Row],[Units]],Table1[[#This Row],[Units]],SUMIFS(H$1:H27,D$1:D27,Table1[[#This Row],[Name of the Fund]],E$1:E27,"buy")-SUMIFS(H28:H331,D28:D331,Table1[[#This Row],[Name of the Fund]],E28:E331,"sell"))))*Table1[[#This Row],[NAV]]</f>
        <v>0</v>
      </c>
    </row>
    <row r="28" spans="1:14" x14ac:dyDescent="0.15">
      <c r="A28" s="51">
        <f t="shared" si="0"/>
        <v>43374</v>
      </c>
      <c r="B28" s="46">
        <v>43388</v>
      </c>
      <c r="C28" s="44">
        <v>1017935132</v>
      </c>
      <c r="D28" s="44" t="s">
        <v>2901</v>
      </c>
      <c r="E28" s="44" t="s">
        <v>2897</v>
      </c>
      <c r="F28" s="61">
        <v>9999.9916499999999</v>
      </c>
      <c r="G28" s="61"/>
      <c r="H28" s="59">
        <v>318.97899999999998</v>
      </c>
      <c r="I28" s="59">
        <v>31.35</v>
      </c>
      <c r="J28" s="59">
        <v>46.81</v>
      </c>
      <c r="K28" s="67">
        <v>10000</v>
      </c>
      <c r="L28" s="57">
        <f>L27+Table1[[#This Row],[Invested Amt.]]-Table1[[#This Row],[Withdrawal Amt.]]</f>
        <v>115627.23749819997</v>
      </c>
      <c r="M28" s="60">
        <f t="shared" si="1"/>
        <v>318.97899999999998</v>
      </c>
      <c r="N28" s="57">
        <f>IF(Table1[[#This Row],[ Order]]="sell",0,IF(SUMIFS(H$1:H28,D$1:D28,Table1[[#This Row],[Name of the Fund]],E$1:E28,"buy")-SUMIFS(H29:H332,D29:D332,Table1[[#This Row],[Name of the Fund]],E29:E332,"sell")&lt;0.001,0,IF(SUMIFS(H$1:H28,D$1:D28,Table1[[#This Row],[Name of the Fund]],E$1:E28,"buy")-SUMIFS(H29:H332,D29:D332,Table1[[#This Row],[Name of the Fund]],E29:E332,"sell")&gt;Table1[[#This Row],[Units]],Table1[[#This Row],[Units]],SUMIFS(H$1:H28,D$1:D28,Table1[[#This Row],[Name of the Fund]],E$1:E28,"buy")-SUMIFS(H29:H332,D29:D332,Table1[[#This Row],[Name of the Fund]],E29:E332,"sell"))))*Table1[[#This Row],[NAV]]</f>
        <v>0</v>
      </c>
    </row>
    <row r="29" spans="1:14" x14ac:dyDescent="0.15">
      <c r="A29" s="51">
        <f t="shared" si="0"/>
        <v>43466</v>
      </c>
      <c r="B29" s="46">
        <v>43494</v>
      </c>
      <c r="C29" s="44">
        <v>1017935132</v>
      </c>
      <c r="D29" s="44" t="s">
        <v>2901</v>
      </c>
      <c r="E29" s="44" t="s">
        <v>2897</v>
      </c>
      <c r="F29" s="61">
        <v>20000.011500000001</v>
      </c>
      <c r="G29" s="61"/>
      <c r="H29" s="59">
        <v>634.92100000000005</v>
      </c>
      <c r="I29" s="59">
        <v>31.5</v>
      </c>
      <c r="J29" s="59">
        <v>46.81</v>
      </c>
      <c r="K29" s="67">
        <v>20000</v>
      </c>
      <c r="L29" s="57">
        <f>L28+Table1[[#This Row],[Invested Amt.]]-Table1[[#This Row],[Withdrawal Amt.]]</f>
        <v>135627.24899819997</v>
      </c>
      <c r="M29" s="60">
        <f t="shared" si="1"/>
        <v>634.92100000000005</v>
      </c>
      <c r="N29" s="57">
        <f>IF(Table1[[#This Row],[ Order]]="sell",0,IF(SUMIFS(H$1:H29,D$1:D29,Table1[[#This Row],[Name of the Fund]],E$1:E29,"buy")-SUMIFS(H30:H333,D30:D333,Table1[[#This Row],[Name of the Fund]],E30:E333,"sell")&lt;0.001,0,IF(SUMIFS(H$1:H29,D$1:D29,Table1[[#This Row],[Name of the Fund]],E$1:E29,"buy")-SUMIFS(H30:H333,D30:D333,Table1[[#This Row],[Name of the Fund]],E30:E333,"sell")&gt;Table1[[#This Row],[Units]],Table1[[#This Row],[Units]],SUMIFS(H$1:H29,D$1:D29,Table1[[#This Row],[Name of the Fund]],E$1:E29,"buy")-SUMIFS(H30:H333,D30:D333,Table1[[#This Row],[Name of the Fund]],E30:E333,"sell"))))*Table1[[#This Row],[NAV]]</f>
        <v>0</v>
      </c>
    </row>
    <row r="30" spans="1:14" x14ac:dyDescent="0.15">
      <c r="A30" s="51">
        <f t="shared" si="0"/>
        <v>43466</v>
      </c>
      <c r="B30" s="46">
        <v>43495</v>
      </c>
      <c r="C30" s="44" t="s">
        <v>2905</v>
      </c>
      <c r="D30" s="44" t="s">
        <v>2906</v>
      </c>
      <c r="E30" s="44" t="s">
        <v>2897</v>
      </c>
      <c r="F30" s="61">
        <v>19999.9951</v>
      </c>
      <c r="G30" s="61"/>
      <c r="H30" s="59">
        <v>438.26</v>
      </c>
      <c r="I30" s="59">
        <v>45.634999999999998</v>
      </c>
      <c r="J30" s="59">
        <v>89.381</v>
      </c>
      <c r="K30" s="67">
        <v>20000</v>
      </c>
      <c r="L30" s="57">
        <f>L29+Table1[[#This Row],[Invested Amt.]]-Table1[[#This Row],[Withdrawal Amt.]]</f>
        <v>155627.24409819997</v>
      </c>
      <c r="M30" s="60">
        <f t="shared" si="1"/>
        <v>438.26</v>
      </c>
      <c r="N30" s="57">
        <f>IF(Table1[[#This Row],[ Order]]="sell",0,IF(SUMIFS(H$1:H30,D$1:D30,Table1[[#This Row],[Name of the Fund]],E$1:E30,"buy")-SUMIFS(H31:H334,D31:D334,Table1[[#This Row],[Name of the Fund]],E31:E334,"sell")&lt;0.001,0,IF(SUMIFS(H$1:H30,D$1:D30,Table1[[#This Row],[Name of the Fund]],E$1:E30,"buy")-SUMIFS(H31:H334,D31:D334,Table1[[#This Row],[Name of the Fund]],E31:E334,"sell")&gt;Table1[[#This Row],[Units]],Table1[[#This Row],[Units]],SUMIFS(H$1:H30,D$1:D30,Table1[[#This Row],[Name of the Fund]],E$1:E30,"buy")-SUMIFS(H31:H334,D31:D334,Table1[[#This Row],[Name of the Fund]],E31:E334,"sell"))))*Table1[[#This Row],[NAV]]</f>
        <v>0</v>
      </c>
    </row>
    <row r="31" spans="1:14" x14ac:dyDescent="0.15">
      <c r="A31" s="51">
        <f t="shared" si="0"/>
        <v>43525</v>
      </c>
      <c r="B31" s="46">
        <v>43551</v>
      </c>
      <c r="C31" s="44" t="s">
        <v>2905</v>
      </c>
      <c r="D31" s="44" t="s">
        <v>2906</v>
      </c>
      <c r="E31" s="44" t="s">
        <v>2897</v>
      </c>
      <c r="F31" s="61">
        <v>20000.002179999999</v>
      </c>
      <c r="G31" s="61"/>
      <c r="H31" s="59">
        <v>401.26</v>
      </c>
      <c r="I31" s="59">
        <v>49.843000000000004</v>
      </c>
      <c r="J31" s="59">
        <v>89.381</v>
      </c>
      <c r="K31" s="67">
        <v>20000</v>
      </c>
      <c r="L31" s="57">
        <f>L30+Table1[[#This Row],[Invested Amt.]]-Table1[[#This Row],[Withdrawal Amt.]]</f>
        <v>175627.24627819998</v>
      </c>
      <c r="M31" s="60">
        <f t="shared" si="1"/>
        <v>401.26</v>
      </c>
      <c r="N31" s="57">
        <f>IF(Table1[[#This Row],[ Order]]="sell",0,IF(SUMIFS(H$1:H31,D$1:D31,Table1[[#This Row],[Name of the Fund]],E$1:E31,"buy")-SUMIFS(H32:H335,D32:D335,Table1[[#This Row],[Name of the Fund]],E32:E335,"sell")&lt;0.001,0,IF(SUMIFS(H$1:H31,D$1:D31,Table1[[#This Row],[Name of the Fund]],E$1:E31,"buy")-SUMIFS(H32:H335,D32:D335,Table1[[#This Row],[Name of the Fund]],E32:E335,"sell")&gt;Table1[[#This Row],[Units]],Table1[[#This Row],[Units]],SUMIFS(H$1:H31,D$1:D31,Table1[[#This Row],[Name of the Fund]],E$1:E31,"buy")-SUMIFS(H32:H335,D32:D335,Table1[[#This Row],[Name of the Fund]],E32:E335,"sell"))))*Table1[[#This Row],[NAV]]</f>
        <v>0</v>
      </c>
    </row>
    <row r="32" spans="1:14" x14ac:dyDescent="0.15">
      <c r="A32" s="51">
        <f t="shared" si="0"/>
        <v>43862</v>
      </c>
      <c r="B32" s="46">
        <v>43888</v>
      </c>
      <c r="C32" s="44">
        <v>91077663271</v>
      </c>
      <c r="D32" s="44" t="s">
        <v>2900</v>
      </c>
      <c r="E32" s="44" t="s">
        <v>2897</v>
      </c>
      <c r="F32" s="61">
        <v>9999.9999805999996</v>
      </c>
      <c r="G32" s="61"/>
      <c r="H32" s="59">
        <v>184.05799999999999</v>
      </c>
      <c r="I32" s="59">
        <v>54.3307</v>
      </c>
      <c r="J32" s="59">
        <v>73.484200000000001</v>
      </c>
      <c r="K32" s="67">
        <v>10000</v>
      </c>
      <c r="L32" s="57">
        <f>L31+Table1[[#This Row],[Invested Amt.]]-Table1[[#This Row],[Withdrawal Amt.]]</f>
        <v>185627.24625879998</v>
      </c>
      <c r="M32" s="60">
        <f t="shared" si="1"/>
        <v>184.05799999999999</v>
      </c>
      <c r="N32" s="57">
        <f>IF(Table1[[#This Row],[ Order]]="sell",0,IF(SUMIFS(H$1:H32,D$1:D32,Table1[[#This Row],[Name of the Fund]],E$1:E32,"buy")-SUMIFS(H33:H336,D33:D336,Table1[[#This Row],[Name of the Fund]],E33:E336,"sell")&lt;0.001,0,IF(SUMIFS(H$1:H32,D$1:D32,Table1[[#This Row],[Name of the Fund]],E$1:E32,"buy")-SUMIFS(H33:H336,D33:D336,Table1[[#This Row],[Name of the Fund]],E33:E336,"sell")&gt;Table1[[#This Row],[Units]],Table1[[#This Row],[Units]],SUMIFS(H$1:H32,D$1:D32,Table1[[#This Row],[Name of the Fund]],E$1:E32,"buy")-SUMIFS(H33:H336,D33:D336,Table1[[#This Row],[Name of the Fund]],E33:E336,"sell"))))*Table1[[#This Row],[NAV]]</f>
        <v>9999.9999805999996</v>
      </c>
    </row>
    <row r="33" spans="1:14" x14ac:dyDescent="0.15">
      <c r="A33" s="51">
        <f t="shared" si="0"/>
        <v>43891</v>
      </c>
      <c r="B33" s="46">
        <v>43894</v>
      </c>
      <c r="C33" s="44">
        <v>91077663271</v>
      </c>
      <c r="D33" s="44" t="s">
        <v>2900</v>
      </c>
      <c r="E33" s="44" t="s">
        <v>2897</v>
      </c>
      <c r="F33" s="61">
        <v>9999.9998450000003</v>
      </c>
      <c r="G33" s="61"/>
      <c r="H33" s="59">
        <v>188.386</v>
      </c>
      <c r="I33" s="59">
        <v>53.082500000000003</v>
      </c>
      <c r="J33" s="59">
        <v>73.484200000000001</v>
      </c>
      <c r="K33" s="67">
        <v>10000</v>
      </c>
      <c r="L33" s="57">
        <f>L32+Table1[[#This Row],[Invested Amt.]]-Table1[[#This Row],[Withdrawal Amt.]]</f>
        <v>195627.24610379999</v>
      </c>
      <c r="M33" s="60">
        <f t="shared" si="1"/>
        <v>188.386</v>
      </c>
      <c r="N33" s="57">
        <f>IF(Table1[[#This Row],[ Order]]="sell",0,IF(SUMIFS(H$1:H33,D$1:D33,Table1[[#This Row],[Name of the Fund]],E$1:E33,"buy")-SUMIFS(H34:H337,D34:D337,Table1[[#This Row],[Name of the Fund]],E34:E337,"sell")&lt;0.001,0,IF(SUMIFS(H$1:H33,D$1:D33,Table1[[#This Row],[Name of the Fund]],E$1:E33,"buy")-SUMIFS(H34:H337,D34:D337,Table1[[#This Row],[Name of the Fund]],E34:E337,"sell")&gt;Table1[[#This Row],[Units]],Table1[[#This Row],[Units]],SUMIFS(H$1:H33,D$1:D33,Table1[[#This Row],[Name of the Fund]],E$1:E33,"buy")-SUMIFS(H34:H337,D34:D337,Table1[[#This Row],[Name of the Fund]],E34:E337,"sell"))))*Table1[[#This Row],[NAV]]</f>
        <v>9999.9998450000003</v>
      </c>
    </row>
    <row r="34" spans="1:14" x14ac:dyDescent="0.15">
      <c r="A34" s="51">
        <f t="shared" ref="A34:A65" si="2">DATE(YEAR(B34),MONTH(B34),1)</f>
        <v>43922</v>
      </c>
      <c r="B34" s="46">
        <v>43924</v>
      </c>
      <c r="C34" s="44">
        <v>91077663271</v>
      </c>
      <c r="D34" s="44" t="s">
        <v>2900</v>
      </c>
      <c r="E34" s="44" t="s">
        <v>2897</v>
      </c>
      <c r="F34" s="61">
        <v>10000.0099328</v>
      </c>
      <c r="G34" s="61"/>
      <c r="H34" s="59">
        <v>254.72800000000001</v>
      </c>
      <c r="I34" s="59">
        <v>39.257599999999996</v>
      </c>
      <c r="J34" s="59">
        <v>73.484200000000001</v>
      </c>
      <c r="K34" s="67">
        <v>10000</v>
      </c>
      <c r="L34" s="57">
        <f>L33+Table1[[#This Row],[Invested Amt.]]-Table1[[#This Row],[Withdrawal Amt.]]</f>
        <v>205627.25603659998</v>
      </c>
      <c r="M34" s="60">
        <f t="shared" si="1"/>
        <v>254.72800000000001</v>
      </c>
      <c r="N34" s="57">
        <f>IF(Table1[[#This Row],[ Order]]="sell",0,IF(SUMIFS(H$1:H34,D$1:D34,Table1[[#This Row],[Name of the Fund]],E$1:E34,"buy")-SUMIFS(H35:H338,D35:D338,Table1[[#This Row],[Name of the Fund]],E35:E338,"sell")&lt;0.001,0,IF(SUMIFS(H$1:H34,D$1:D34,Table1[[#This Row],[Name of the Fund]],E$1:E34,"buy")-SUMIFS(H35:H338,D35:D338,Table1[[#This Row],[Name of the Fund]],E35:E338,"sell")&gt;Table1[[#This Row],[Units]],Table1[[#This Row],[Units]],SUMIFS(H$1:H34,D$1:D34,Table1[[#This Row],[Name of the Fund]],E$1:E34,"buy")-SUMIFS(H35:H338,D35:D338,Table1[[#This Row],[Name of the Fund]],E35:E338,"sell"))))*Table1[[#This Row],[NAV]]</f>
        <v>10000.0099328</v>
      </c>
    </row>
    <row r="35" spans="1:14" x14ac:dyDescent="0.15">
      <c r="A35" s="51">
        <f t="shared" si="2"/>
        <v>43952</v>
      </c>
      <c r="B35" s="46">
        <v>43955</v>
      </c>
      <c r="C35" s="44">
        <v>91077663271</v>
      </c>
      <c r="D35" s="44" t="s">
        <v>2900</v>
      </c>
      <c r="E35" s="44" t="s">
        <v>2897</v>
      </c>
      <c r="F35" s="61">
        <v>9999.9997475</v>
      </c>
      <c r="G35" s="61"/>
      <c r="H35" s="59">
        <v>227.38900000000001</v>
      </c>
      <c r="I35" s="59">
        <v>43.977499999999999</v>
      </c>
      <c r="J35" s="59">
        <v>73.484200000000001</v>
      </c>
      <c r="K35" s="67">
        <v>10000</v>
      </c>
      <c r="L35" s="57">
        <f>L34+Table1[[#This Row],[Invested Amt.]]-Table1[[#This Row],[Withdrawal Amt.]]</f>
        <v>215627.25578409998</v>
      </c>
      <c r="M35" s="60">
        <f t="shared" si="1"/>
        <v>227.38900000000001</v>
      </c>
      <c r="N35" s="57">
        <f>IF(Table1[[#This Row],[ Order]]="sell",0,IF(SUMIFS(H$1:H35,D$1:D35,Table1[[#This Row],[Name of the Fund]],E$1:E35,"buy")-SUMIFS(H36:H339,D36:D339,Table1[[#This Row],[Name of the Fund]],E36:E339,"sell")&lt;0.001,0,IF(SUMIFS(H$1:H35,D$1:D35,Table1[[#This Row],[Name of the Fund]],E$1:E35,"buy")-SUMIFS(H36:H339,D36:D339,Table1[[#This Row],[Name of the Fund]],E36:E339,"sell")&gt;Table1[[#This Row],[Units]],Table1[[#This Row],[Units]],SUMIFS(H$1:H35,D$1:D35,Table1[[#This Row],[Name of the Fund]],E$1:E35,"buy")-SUMIFS(H36:H339,D36:D339,Table1[[#This Row],[Name of the Fund]],E36:E339,"sell"))))*Table1[[#This Row],[NAV]]</f>
        <v>9999.9997475</v>
      </c>
    </row>
    <row r="36" spans="1:14" x14ac:dyDescent="0.15">
      <c r="A36" s="51">
        <f t="shared" si="2"/>
        <v>43983</v>
      </c>
      <c r="B36" s="46">
        <v>43984</v>
      </c>
      <c r="C36" s="44">
        <v>91077663271</v>
      </c>
      <c r="D36" s="44" t="s">
        <v>2900</v>
      </c>
      <c r="E36" s="44" t="s">
        <v>2897</v>
      </c>
      <c r="F36" s="61">
        <v>10000.023071799998</v>
      </c>
      <c r="G36" s="61"/>
      <c r="H36" s="59">
        <v>216.13399999999999</v>
      </c>
      <c r="I36" s="59">
        <v>46.267699999999998</v>
      </c>
      <c r="J36" s="59">
        <v>73.484200000000001</v>
      </c>
      <c r="K36" s="67">
        <v>10000</v>
      </c>
      <c r="L36" s="57">
        <f>L35+Table1[[#This Row],[Invested Amt.]]-Table1[[#This Row],[Withdrawal Amt.]]</f>
        <v>225627.27885589999</v>
      </c>
      <c r="M36" s="60">
        <f t="shared" si="1"/>
        <v>216.13399999999999</v>
      </c>
      <c r="N36" s="57">
        <f>IF(Table1[[#This Row],[ Order]]="sell",0,IF(SUMIFS(H$1:H36,D$1:D36,Table1[[#This Row],[Name of the Fund]],E$1:E36,"buy")-SUMIFS(H37:H340,D37:D340,Table1[[#This Row],[Name of the Fund]],E37:E340,"sell")&lt;0.001,0,IF(SUMIFS(H$1:H36,D$1:D36,Table1[[#This Row],[Name of the Fund]],E$1:E36,"buy")-SUMIFS(H37:H340,D37:D340,Table1[[#This Row],[Name of the Fund]],E37:E340,"sell")&gt;Table1[[#This Row],[Units]],Table1[[#This Row],[Units]],SUMIFS(H$1:H36,D$1:D36,Table1[[#This Row],[Name of the Fund]],E$1:E36,"buy")-SUMIFS(H37:H340,D37:D340,Table1[[#This Row],[Name of the Fund]],E37:E340,"sell"))))*Table1[[#This Row],[NAV]]</f>
        <v>10000.023071799998</v>
      </c>
    </row>
    <row r="37" spans="1:14" x14ac:dyDescent="0.15">
      <c r="A37" s="51">
        <f t="shared" si="2"/>
        <v>44013</v>
      </c>
      <c r="B37" s="46">
        <v>44014</v>
      </c>
      <c r="C37" s="44">
        <v>91077663271</v>
      </c>
      <c r="D37" s="44" t="s">
        <v>2900</v>
      </c>
      <c r="E37" s="44" t="s">
        <v>2897</v>
      </c>
      <c r="F37" s="61">
        <v>9999.5221070999996</v>
      </c>
      <c r="G37" s="61"/>
      <c r="H37" s="59">
        <v>209.94300000000001</v>
      </c>
      <c r="I37" s="59">
        <v>47.6297</v>
      </c>
      <c r="J37" s="59">
        <v>73.484200000000001</v>
      </c>
      <c r="K37" s="67">
        <v>9999.5</v>
      </c>
      <c r="L37" s="57">
        <f>L36+Table1[[#This Row],[Invested Amt.]]-Table1[[#This Row],[Withdrawal Amt.]]</f>
        <v>235626.80096299999</v>
      </c>
      <c r="M37" s="60">
        <f t="shared" si="1"/>
        <v>209.94300000000001</v>
      </c>
      <c r="N37" s="57">
        <f>IF(Table1[[#This Row],[ Order]]="sell",0,IF(SUMIFS(H$1:H37,D$1:D37,Table1[[#This Row],[Name of the Fund]],E$1:E37,"buy")-SUMIFS(H38:H341,D38:D341,Table1[[#This Row],[Name of the Fund]],E38:E341,"sell")&lt;0.001,0,IF(SUMIFS(H$1:H37,D$1:D37,Table1[[#This Row],[Name of the Fund]],E$1:E37,"buy")-SUMIFS(H38:H341,D38:D341,Table1[[#This Row],[Name of the Fund]],E38:E341,"sell")&gt;Table1[[#This Row],[Units]],Table1[[#This Row],[Units]],SUMIFS(H$1:H37,D$1:D37,Table1[[#This Row],[Name of the Fund]],E$1:E37,"buy")-SUMIFS(H38:H341,D38:D341,Table1[[#This Row],[Name of the Fund]],E38:E341,"sell"))))*Table1[[#This Row],[NAV]]</f>
        <v>9999.5221070999996</v>
      </c>
    </row>
    <row r="38" spans="1:14" x14ac:dyDescent="0.15">
      <c r="A38" s="51">
        <f t="shared" si="2"/>
        <v>44044</v>
      </c>
      <c r="B38" s="46">
        <v>44046</v>
      </c>
      <c r="C38" s="44">
        <v>91077663271</v>
      </c>
      <c r="D38" s="44" t="s">
        <v>2900</v>
      </c>
      <c r="E38" s="44" t="s">
        <v>2897</v>
      </c>
      <c r="F38" s="61">
        <v>9999.5209097000006</v>
      </c>
      <c r="G38" s="61"/>
      <c r="H38" s="59">
        <v>207.99100000000001</v>
      </c>
      <c r="I38" s="59">
        <v>48.076700000000002</v>
      </c>
      <c r="J38" s="59">
        <v>73.484200000000001</v>
      </c>
      <c r="K38" s="67">
        <v>9999.5</v>
      </c>
      <c r="L38" s="57">
        <f>L37+Table1[[#This Row],[Invested Amt.]]-Table1[[#This Row],[Withdrawal Amt.]]</f>
        <v>245626.32187269998</v>
      </c>
      <c r="M38" s="60">
        <f t="shared" si="1"/>
        <v>207.99100000000001</v>
      </c>
      <c r="N38" s="57">
        <f>IF(Table1[[#This Row],[ Order]]="sell",0,IF(SUMIFS(H$1:H38,D$1:D38,Table1[[#This Row],[Name of the Fund]],E$1:E38,"buy")-SUMIFS(H39:H342,D39:D342,Table1[[#This Row],[Name of the Fund]],E39:E342,"sell")&lt;0.001,0,IF(SUMIFS(H$1:H38,D$1:D38,Table1[[#This Row],[Name of the Fund]],E$1:E38,"buy")-SUMIFS(H39:H342,D39:D342,Table1[[#This Row],[Name of the Fund]],E39:E342,"sell")&gt;Table1[[#This Row],[Units]],Table1[[#This Row],[Units]],SUMIFS(H$1:H38,D$1:D38,Table1[[#This Row],[Name of the Fund]],E$1:E38,"buy")-SUMIFS(H39:H342,D39:D342,Table1[[#This Row],[Name of the Fund]],E39:E342,"sell"))))*Table1[[#This Row],[NAV]]</f>
        <v>9999.5209097000006</v>
      </c>
    </row>
    <row r="39" spans="1:14" x14ac:dyDescent="0.15">
      <c r="A39" s="51">
        <f t="shared" si="2"/>
        <v>44075</v>
      </c>
      <c r="B39" s="46">
        <v>44076</v>
      </c>
      <c r="C39" s="44">
        <v>91077663271</v>
      </c>
      <c r="D39" s="44" t="s">
        <v>2900</v>
      </c>
      <c r="E39" s="44" t="s">
        <v>2897</v>
      </c>
      <c r="F39" s="61">
        <v>9999.4966863999998</v>
      </c>
      <c r="G39" s="61"/>
      <c r="H39" s="59">
        <v>193.92699999999999</v>
      </c>
      <c r="I39" s="59">
        <v>51.563200000000002</v>
      </c>
      <c r="J39" s="59">
        <v>73.484200000000001</v>
      </c>
      <c r="K39" s="67">
        <v>9999.5</v>
      </c>
      <c r="L39" s="57">
        <f>L38+Table1[[#This Row],[Invested Amt.]]-Table1[[#This Row],[Withdrawal Amt.]]</f>
        <v>255625.81855909998</v>
      </c>
      <c r="M39" s="60">
        <f t="shared" si="1"/>
        <v>193.92699999999999</v>
      </c>
      <c r="N39" s="57">
        <f>IF(Table1[[#This Row],[ Order]]="sell",0,IF(SUMIFS(H$1:H39,D$1:D39,Table1[[#This Row],[Name of the Fund]],E$1:E39,"buy")-SUMIFS(H40:H343,D40:D343,Table1[[#This Row],[Name of the Fund]],E40:E343,"sell")&lt;0.001,0,IF(SUMIFS(H$1:H39,D$1:D39,Table1[[#This Row],[Name of the Fund]],E$1:E39,"buy")-SUMIFS(H40:H343,D40:D343,Table1[[#This Row],[Name of the Fund]],E40:E343,"sell")&gt;Table1[[#This Row],[Units]],Table1[[#This Row],[Units]],SUMIFS(H$1:H39,D$1:D39,Table1[[#This Row],[Name of the Fund]],E$1:E39,"buy")-SUMIFS(H40:H343,D40:D343,Table1[[#This Row],[Name of the Fund]],E40:E343,"sell"))))*Table1[[#This Row],[NAV]]</f>
        <v>9999.4966863999998</v>
      </c>
    </row>
    <row r="40" spans="1:14" x14ac:dyDescent="0.15">
      <c r="A40" s="51">
        <f t="shared" si="2"/>
        <v>44105</v>
      </c>
      <c r="B40" s="46">
        <v>44109</v>
      </c>
      <c r="C40" s="44">
        <v>91077663271</v>
      </c>
      <c r="D40" s="44" t="s">
        <v>2900</v>
      </c>
      <c r="E40" s="44" t="s">
        <v>2897</v>
      </c>
      <c r="F40" s="61">
        <v>9999.4953824000004</v>
      </c>
      <c r="G40" s="61"/>
      <c r="H40" s="59">
        <v>194.76400000000001</v>
      </c>
      <c r="I40" s="59">
        <v>51.3416</v>
      </c>
      <c r="J40" s="59">
        <v>73.484200000000001</v>
      </c>
      <c r="K40" s="67">
        <v>9999.5</v>
      </c>
      <c r="L40" s="57">
        <f>L39+Table1[[#This Row],[Invested Amt.]]-Table1[[#This Row],[Withdrawal Amt.]]</f>
        <v>265625.31394149998</v>
      </c>
      <c r="M40" s="60">
        <f t="shared" si="1"/>
        <v>194.76400000000001</v>
      </c>
      <c r="N40" s="57">
        <f>IF(Table1[[#This Row],[ Order]]="sell",0,IF(SUMIFS(H$1:H40,D$1:D40,Table1[[#This Row],[Name of the Fund]],E$1:E40,"buy")-SUMIFS(H41:H344,D41:D344,Table1[[#This Row],[Name of the Fund]],E41:E344,"sell")&lt;0.001,0,IF(SUMIFS(H$1:H40,D$1:D40,Table1[[#This Row],[Name of the Fund]],E$1:E40,"buy")-SUMIFS(H41:H344,D41:D344,Table1[[#This Row],[Name of the Fund]],E41:E344,"sell")&gt;Table1[[#This Row],[Units]],Table1[[#This Row],[Units]],SUMIFS(H$1:H40,D$1:D40,Table1[[#This Row],[Name of the Fund]],E$1:E40,"buy")-SUMIFS(H41:H344,D41:D344,Table1[[#This Row],[Name of the Fund]],E41:E344,"sell"))))*Table1[[#This Row],[NAV]]</f>
        <v>9999.4953824000004</v>
      </c>
    </row>
    <row r="41" spans="1:14" x14ac:dyDescent="0.15">
      <c r="A41" s="51">
        <f t="shared" si="2"/>
        <v>44136</v>
      </c>
      <c r="B41" s="46">
        <v>44137</v>
      </c>
      <c r="C41" s="44">
        <v>91077663271</v>
      </c>
      <c r="D41" s="44" t="s">
        <v>2900</v>
      </c>
      <c r="E41" s="44" t="s">
        <v>2897</v>
      </c>
      <c r="F41" s="61">
        <v>9999.5123531999998</v>
      </c>
      <c r="G41" s="61"/>
      <c r="H41" s="59">
        <v>189.05099999999999</v>
      </c>
      <c r="I41" s="59">
        <v>52.8932</v>
      </c>
      <c r="J41" s="59">
        <v>73.484200000000001</v>
      </c>
      <c r="K41" s="67">
        <v>9999.5</v>
      </c>
      <c r="L41" s="57">
        <f>L40+Table1[[#This Row],[Invested Amt.]]-Table1[[#This Row],[Withdrawal Amt.]]</f>
        <v>275624.82629469997</v>
      </c>
      <c r="M41" s="60">
        <f t="shared" si="1"/>
        <v>189.05099999999999</v>
      </c>
      <c r="N41" s="57">
        <f>IF(Table1[[#This Row],[ Order]]="sell",0,IF(SUMIFS(H$1:H41,D$1:D41,Table1[[#This Row],[Name of the Fund]],E$1:E41,"buy")-SUMIFS(H42:H345,D42:D345,Table1[[#This Row],[Name of the Fund]],E42:E345,"sell")&lt;0.001,0,IF(SUMIFS(H$1:H41,D$1:D41,Table1[[#This Row],[Name of the Fund]],E$1:E41,"buy")-SUMIFS(H42:H345,D42:D345,Table1[[#This Row],[Name of the Fund]],E42:E345,"sell")&gt;Table1[[#This Row],[Units]],Table1[[#This Row],[Units]],SUMIFS(H$1:H41,D$1:D41,Table1[[#This Row],[Name of the Fund]],E$1:E41,"buy")-SUMIFS(H42:H345,D42:D345,Table1[[#This Row],[Name of the Fund]],E42:E345,"sell"))))*Table1[[#This Row],[NAV]]</f>
        <v>9999.5123531999998</v>
      </c>
    </row>
    <row r="42" spans="1:14" x14ac:dyDescent="0.15">
      <c r="A42" s="51">
        <f t="shared" si="2"/>
        <v>44166</v>
      </c>
      <c r="B42" s="46">
        <v>44167</v>
      </c>
      <c r="C42" s="44">
        <v>91077663271</v>
      </c>
      <c r="D42" s="44" t="s">
        <v>2900</v>
      </c>
      <c r="E42" s="44" t="s">
        <v>2897</v>
      </c>
      <c r="F42" s="61">
        <v>9999.5074830000012</v>
      </c>
      <c r="G42" s="61"/>
      <c r="H42" s="59">
        <v>165.69</v>
      </c>
      <c r="I42" s="59">
        <v>60.350700000000003</v>
      </c>
      <c r="J42" s="59">
        <v>73.484200000000001</v>
      </c>
      <c r="K42" s="67">
        <v>9999.5</v>
      </c>
      <c r="L42" s="57">
        <f>L41+Table1[[#This Row],[Invested Amt.]]-Table1[[#This Row],[Withdrawal Amt.]]</f>
        <v>285624.33377769997</v>
      </c>
      <c r="M42" s="60">
        <f t="shared" si="1"/>
        <v>165.69</v>
      </c>
      <c r="N42" s="57">
        <f>IF(Table1[[#This Row],[ Order]]="sell",0,IF(SUMIFS(H$1:H42,D$1:D42,Table1[[#This Row],[Name of the Fund]],E$1:E42,"buy")-SUMIFS(H43:H346,D43:D346,Table1[[#This Row],[Name of the Fund]],E43:E346,"sell")&lt;0.001,0,IF(SUMIFS(H$1:H42,D$1:D42,Table1[[#This Row],[Name of the Fund]],E$1:E42,"buy")-SUMIFS(H43:H346,D43:D346,Table1[[#This Row],[Name of the Fund]],E43:E346,"sell")&gt;Table1[[#This Row],[Units]],Table1[[#This Row],[Units]],SUMIFS(H$1:H42,D$1:D42,Table1[[#This Row],[Name of the Fund]],E$1:E42,"buy")-SUMIFS(H43:H346,D43:D346,Table1[[#This Row],[Name of the Fund]],E43:E346,"sell"))))*Table1[[#This Row],[NAV]]</f>
        <v>9999.5074830000012</v>
      </c>
    </row>
    <row r="43" spans="1:14" x14ac:dyDescent="0.15">
      <c r="A43" s="51">
        <f t="shared" si="2"/>
        <v>44197</v>
      </c>
      <c r="B43" s="46">
        <v>44200</v>
      </c>
      <c r="C43" s="44">
        <v>91077663271</v>
      </c>
      <c r="D43" s="44" t="s">
        <v>2900</v>
      </c>
      <c r="E43" s="44" t="s">
        <v>2897</v>
      </c>
      <c r="F43" s="61">
        <v>9999.5286586000002</v>
      </c>
      <c r="G43" s="61"/>
      <c r="H43" s="59">
        <v>152.506</v>
      </c>
      <c r="I43" s="59">
        <v>65.568100000000001</v>
      </c>
      <c r="J43" s="59">
        <v>73.484200000000001</v>
      </c>
      <c r="K43" s="67">
        <v>9999.5</v>
      </c>
      <c r="L43" s="57">
        <f>L42+Table1[[#This Row],[Invested Amt.]]-Table1[[#This Row],[Withdrawal Amt.]]</f>
        <v>295623.86243629997</v>
      </c>
      <c r="M43" s="60">
        <f t="shared" si="1"/>
        <v>152.506</v>
      </c>
      <c r="N43" s="57">
        <f>IF(Table1[[#This Row],[ Order]]="sell",0,IF(SUMIFS(H$1:H43,D$1:D43,Table1[[#This Row],[Name of the Fund]],E$1:E43,"buy")-SUMIFS(H44:H347,D44:D347,Table1[[#This Row],[Name of the Fund]],E44:E347,"sell")&lt;0.001,0,IF(SUMIFS(H$1:H43,D$1:D43,Table1[[#This Row],[Name of the Fund]],E$1:E43,"buy")-SUMIFS(H44:H347,D44:D347,Table1[[#This Row],[Name of the Fund]],E44:E347,"sell")&gt;Table1[[#This Row],[Units]],Table1[[#This Row],[Units]],SUMIFS(H$1:H43,D$1:D43,Table1[[#This Row],[Name of the Fund]],E$1:E43,"buy")-SUMIFS(H44:H347,D44:D347,Table1[[#This Row],[Name of the Fund]],E44:E347,"sell"))))*Table1[[#This Row],[NAV]]</f>
        <v>9999.5286586000002</v>
      </c>
    </row>
    <row r="44" spans="1:14" x14ac:dyDescent="0.15">
      <c r="A44" s="51">
        <f t="shared" si="2"/>
        <v>44197</v>
      </c>
      <c r="B44" s="46">
        <v>44211</v>
      </c>
      <c r="C44" s="44" t="s">
        <v>2903</v>
      </c>
      <c r="D44" s="44" t="s">
        <v>2904</v>
      </c>
      <c r="E44" s="44" t="s">
        <v>2902</v>
      </c>
      <c r="F44" s="61"/>
      <c r="G44" s="61">
        <v>17434.43996</v>
      </c>
      <c r="H44" s="59">
        <v>602.43399999999997</v>
      </c>
      <c r="I44" s="59">
        <v>28.94</v>
      </c>
      <c r="J44" s="59">
        <v>48.287999999999997</v>
      </c>
      <c r="K44" s="67">
        <v>17434.27</v>
      </c>
      <c r="L44" s="57">
        <f>L43+Table1[[#This Row],[Invested Amt.]]-Table1[[#This Row],[Withdrawal Amt.]]</f>
        <v>278189.42247629998</v>
      </c>
      <c r="M44" s="60">
        <f t="shared" si="1"/>
        <v>-602.43399999999997</v>
      </c>
      <c r="N44" s="57">
        <f>IF(Table1[[#This Row],[ Order]]="sell",0,IF(SUMIFS(H$1:H44,D$1:D44,Table1[[#This Row],[Name of the Fund]],E$1:E44,"buy")-SUMIFS(H45:H348,D45:D348,Table1[[#This Row],[Name of the Fund]],E45:E348,"sell")&lt;0.001,0,IF(SUMIFS(H$1:H44,D$1:D44,Table1[[#This Row],[Name of the Fund]],E$1:E44,"buy")-SUMIFS(H45:H348,D45:D348,Table1[[#This Row],[Name of the Fund]],E45:E348,"sell")&gt;Table1[[#This Row],[Units]],Table1[[#This Row],[Units]],SUMIFS(H$1:H44,D$1:D44,Table1[[#This Row],[Name of the Fund]],E$1:E44,"buy")-SUMIFS(H45:H348,D45:D348,Table1[[#This Row],[Name of the Fund]],E45:E348,"sell"))))*Table1[[#This Row],[NAV]]</f>
        <v>0</v>
      </c>
    </row>
    <row r="45" spans="1:14" x14ac:dyDescent="0.15">
      <c r="A45" s="51">
        <f t="shared" si="2"/>
        <v>44228</v>
      </c>
      <c r="B45" s="46">
        <v>44232</v>
      </c>
      <c r="C45" s="44">
        <v>91077663271</v>
      </c>
      <c r="D45" s="44" t="s">
        <v>2900</v>
      </c>
      <c r="E45" s="44" t="s">
        <v>2897</v>
      </c>
      <c r="F45" s="61">
        <v>9999.5260483999991</v>
      </c>
      <c r="G45" s="61"/>
      <c r="H45" s="59">
        <v>150.64699999999999</v>
      </c>
      <c r="I45" s="59">
        <v>66.377200000000002</v>
      </c>
      <c r="J45" s="59">
        <v>73.484200000000001</v>
      </c>
      <c r="K45" s="67">
        <v>9999.5</v>
      </c>
      <c r="L45" s="57">
        <f>L44+Table1[[#This Row],[Invested Amt.]]-Table1[[#This Row],[Withdrawal Amt.]]</f>
        <v>288188.94852469995</v>
      </c>
      <c r="M45" s="60">
        <f t="shared" si="1"/>
        <v>150.64699999999999</v>
      </c>
      <c r="N45" s="57">
        <f>IF(Table1[[#This Row],[ Order]]="sell",0,IF(SUMIFS(H$1:H45,D$1:D45,Table1[[#This Row],[Name of the Fund]],E$1:E45,"buy")-SUMIFS(H46:H349,D46:D349,Table1[[#This Row],[Name of the Fund]],E46:E349,"sell")&lt;0.001,0,IF(SUMIFS(H$1:H45,D$1:D45,Table1[[#This Row],[Name of the Fund]],E$1:E45,"buy")-SUMIFS(H46:H349,D46:D349,Table1[[#This Row],[Name of the Fund]],E46:E349,"sell")&gt;Table1[[#This Row],[Units]],Table1[[#This Row],[Units]],SUMIFS(H$1:H45,D$1:D45,Table1[[#This Row],[Name of the Fund]],E$1:E45,"buy")-SUMIFS(H46:H349,D46:D349,Table1[[#This Row],[Name of the Fund]],E46:E349,"sell"))))*Table1[[#This Row],[NAV]]</f>
        <v>9999.5260483999991</v>
      </c>
    </row>
    <row r="46" spans="1:14" x14ac:dyDescent="0.15">
      <c r="A46" s="51">
        <f t="shared" si="2"/>
        <v>44256</v>
      </c>
      <c r="B46" s="46">
        <v>44258</v>
      </c>
      <c r="C46" s="44">
        <v>91077663271</v>
      </c>
      <c r="D46" s="44" t="s">
        <v>2900</v>
      </c>
      <c r="E46" s="44" t="s">
        <v>2897</v>
      </c>
      <c r="F46" s="61">
        <v>9999.4713269000003</v>
      </c>
      <c r="G46" s="61"/>
      <c r="H46" s="59">
        <v>144.65299999999999</v>
      </c>
      <c r="I46" s="59">
        <v>69.127300000000005</v>
      </c>
      <c r="J46" s="59">
        <v>73.484200000000001</v>
      </c>
      <c r="K46" s="67">
        <v>9999.5</v>
      </c>
      <c r="L46" s="57">
        <f>L45+Table1[[#This Row],[Invested Amt.]]-Table1[[#This Row],[Withdrawal Amt.]]</f>
        <v>298188.41985159996</v>
      </c>
      <c r="M46" s="60">
        <f t="shared" si="1"/>
        <v>144.65299999999999</v>
      </c>
      <c r="N46" s="57">
        <f>IF(Table1[[#This Row],[ Order]]="sell",0,IF(SUMIFS(H$1:H46,D$1:D46,Table1[[#This Row],[Name of the Fund]],E$1:E46,"buy")-SUMIFS(H47:H350,D47:D350,Table1[[#This Row],[Name of the Fund]],E47:E350,"sell")&lt;0.001,0,IF(SUMIFS(H$1:H46,D$1:D46,Table1[[#This Row],[Name of the Fund]],E$1:E46,"buy")-SUMIFS(H47:H350,D47:D350,Table1[[#This Row],[Name of the Fund]],E47:E350,"sell")&gt;Table1[[#This Row],[Units]],Table1[[#This Row],[Units]],SUMIFS(H$1:H46,D$1:D46,Table1[[#This Row],[Name of the Fund]],E$1:E46,"buy")-SUMIFS(H47:H350,D47:D350,Table1[[#This Row],[Name of the Fund]],E47:E350,"sell"))))*Table1[[#This Row],[NAV]]</f>
        <v>9999.4713269000003</v>
      </c>
    </row>
    <row r="47" spans="1:14" x14ac:dyDescent="0.15">
      <c r="A47" s="51">
        <f t="shared" si="2"/>
        <v>44256</v>
      </c>
      <c r="B47" s="46">
        <v>44279</v>
      </c>
      <c r="C47" s="44">
        <v>5103457485</v>
      </c>
      <c r="D47" s="44" t="s">
        <v>2899</v>
      </c>
      <c r="E47" s="44" t="s">
        <v>2897</v>
      </c>
      <c r="F47" s="61">
        <v>4999.8162158999994</v>
      </c>
      <c r="G47" s="61"/>
      <c r="H47" s="59">
        <v>30.422999999999998</v>
      </c>
      <c r="I47" s="59">
        <v>164.3433</v>
      </c>
      <c r="J47" s="59">
        <v>272.1635</v>
      </c>
      <c r="K47" s="67">
        <v>4999.75</v>
      </c>
      <c r="L47" s="57">
        <f>L46+Table1[[#This Row],[Invested Amt.]]-Table1[[#This Row],[Withdrawal Amt.]]</f>
        <v>303188.23606749997</v>
      </c>
      <c r="M47" s="60">
        <f t="shared" si="1"/>
        <v>30.422999999999998</v>
      </c>
      <c r="N47" s="57">
        <f>IF(Table1[[#This Row],[ Order]]="sell",0,IF(SUMIFS(H$1:H47,D$1:D47,Table1[[#This Row],[Name of the Fund]],E$1:E47,"buy")-SUMIFS(H48:H351,D48:D351,Table1[[#This Row],[Name of the Fund]],E48:E351,"sell")&lt;0.001,0,IF(SUMIFS(H$1:H47,D$1:D47,Table1[[#This Row],[Name of the Fund]],E$1:E47,"buy")-SUMIFS(H48:H351,D48:D351,Table1[[#This Row],[Name of the Fund]],E48:E351,"sell")&gt;Table1[[#This Row],[Units]],Table1[[#This Row],[Units]],SUMIFS(H$1:H47,D$1:D47,Table1[[#This Row],[Name of the Fund]],E$1:E47,"buy")-SUMIFS(H48:H351,D48:D351,Table1[[#This Row],[Name of the Fund]],E48:E351,"sell"))))*Table1[[#This Row],[NAV]]</f>
        <v>4999.8162158999994</v>
      </c>
    </row>
    <row r="48" spans="1:14" x14ac:dyDescent="0.15">
      <c r="A48" s="51">
        <f t="shared" si="2"/>
        <v>44256</v>
      </c>
      <c r="B48" s="46">
        <v>44285</v>
      </c>
      <c r="C48" s="44">
        <v>1017935132</v>
      </c>
      <c r="D48" s="44" t="s">
        <v>2901</v>
      </c>
      <c r="E48" s="44" t="s">
        <v>2902</v>
      </c>
      <c r="F48" s="61"/>
      <c r="G48" s="61">
        <v>91493.014050000013</v>
      </c>
      <c r="H48" s="59">
        <v>2186.2130000000002</v>
      </c>
      <c r="I48" s="59">
        <v>41.85</v>
      </c>
      <c r="J48" s="59">
        <v>46.81</v>
      </c>
      <c r="K48" s="67">
        <v>91492.12</v>
      </c>
      <c r="L48" s="57">
        <f>L47+Table1[[#This Row],[Invested Amt.]]-Table1[[#This Row],[Withdrawal Amt.]]</f>
        <v>211695.22201749997</v>
      </c>
      <c r="M48" s="60">
        <f t="shared" si="1"/>
        <v>-2186.2130000000002</v>
      </c>
      <c r="N48" s="57">
        <f>IF(Table1[[#This Row],[ Order]]="sell",0,IF(SUMIFS(H$1:H48,D$1:D48,Table1[[#This Row],[Name of the Fund]],E$1:E48,"buy")-SUMIFS(H49:H352,D49:D352,Table1[[#This Row],[Name of the Fund]],E49:E352,"sell")&lt;0.001,0,IF(SUMIFS(H$1:H48,D$1:D48,Table1[[#This Row],[Name of the Fund]],E$1:E48,"buy")-SUMIFS(H49:H352,D49:D352,Table1[[#This Row],[Name of the Fund]],E49:E352,"sell")&gt;Table1[[#This Row],[Units]],Table1[[#This Row],[Units]],SUMIFS(H$1:H48,D$1:D48,Table1[[#This Row],[Name of the Fund]],E$1:E48,"buy")-SUMIFS(H49:H352,D49:D352,Table1[[#This Row],[Name of the Fund]],E49:E352,"sell"))))*Table1[[#This Row],[NAV]]</f>
        <v>0</v>
      </c>
    </row>
    <row r="49" spans="1:14" x14ac:dyDescent="0.15">
      <c r="A49" s="51">
        <f t="shared" si="2"/>
        <v>44287</v>
      </c>
      <c r="B49" s="46">
        <v>44291</v>
      </c>
      <c r="C49" s="44" t="s">
        <v>2895</v>
      </c>
      <c r="D49" s="44" t="s">
        <v>2896</v>
      </c>
      <c r="E49" s="44" t="s">
        <v>2897</v>
      </c>
      <c r="F49" s="61">
        <v>4999.7493000000004</v>
      </c>
      <c r="G49" s="61"/>
      <c r="H49" s="59">
        <v>171.99</v>
      </c>
      <c r="I49" s="59">
        <v>29.07</v>
      </c>
      <c r="J49" s="59">
        <v>29.953900000000001</v>
      </c>
      <c r="K49" s="67">
        <v>4999.75</v>
      </c>
      <c r="L49" s="57">
        <f>L48+Table1[[#This Row],[Invested Amt.]]-Table1[[#This Row],[Withdrawal Amt.]]</f>
        <v>216694.97131749996</v>
      </c>
      <c r="M49" s="60">
        <f t="shared" si="1"/>
        <v>171.99</v>
      </c>
      <c r="N49" s="57">
        <f>IF(Table1[[#This Row],[ Order]]="sell",0,IF(SUMIFS(H$1:H49,D$1:D49,Table1[[#This Row],[Name of the Fund]],E$1:E49,"buy")-SUMIFS(H50:H353,D50:D353,Table1[[#This Row],[Name of the Fund]],E50:E353,"sell")&lt;0.001,0,IF(SUMIFS(H$1:H49,D$1:D49,Table1[[#This Row],[Name of the Fund]],E$1:E49,"buy")-SUMIFS(H50:H353,D50:D353,Table1[[#This Row],[Name of the Fund]],E50:E353,"sell")&gt;Table1[[#This Row],[Units]],Table1[[#This Row],[Units]],SUMIFS(H$1:H49,D$1:D49,Table1[[#This Row],[Name of the Fund]],E$1:E49,"buy")-SUMIFS(H50:H353,D50:D353,Table1[[#This Row],[Name of the Fund]],E50:E353,"sell"))))*Table1[[#This Row],[NAV]]</f>
        <v>0</v>
      </c>
    </row>
    <row r="50" spans="1:14" x14ac:dyDescent="0.15">
      <c r="A50" s="51">
        <f t="shared" si="2"/>
        <v>44287</v>
      </c>
      <c r="B50" s="46">
        <v>44292</v>
      </c>
      <c r="C50" s="44">
        <v>91077663271</v>
      </c>
      <c r="D50" s="44" t="s">
        <v>2900</v>
      </c>
      <c r="E50" s="44" t="s">
        <v>2897</v>
      </c>
      <c r="F50" s="61">
        <v>9999.4813030000005</v>
      </c>
      <c r="G50" s="61"/>
      <c r="H50" s="59">
        <v>150.59800000000001</v>
      </c>
      <c r="I50" s="59">
        <v>66.398499999999999</v>
      </c>
      <c r="J50" s="59">
        <v>73.484200000000001</v>
      </c>
      <c r="K50" s="67">
        <v>9999.5</v>
      </c>
      <c r="L50" s="57">
        <f>L49+Table1[[#This Row],[Invested Amt.]]-Table1[[#This Row],[Withdrawal Amt.]]</f>
        <v>226694.45262049997</v>
      </c>
      <c r="M50" s="60">
        <f t="shared" si="1"/>
        <v>150.59800000000001</v>
      </c>
      <c r="N50" s="57">
        <f>IF(Table1[[#This Row],[ Order]]="sell",0,IF(SUMIFS(H$1:H50,D$1:D50,Table1[[#This Row],[Name of the Fund]],E$1:E50,"buy")-SUMIFS(H51:H354,D51:D354,Table1[[#This Row],[Name of the Fund]],E51:E354,"sell")&lt;0.001,0,IF(SUMIFS(H$1:H50,D$1:D50,Table1[[#This Row],[Name of the Fund]],E$1:E50,"buy")-SUMIFS(H51:H354,D51:D354,Table1[[#This Row],[Name of the Fund]],E51:E354,"sell")&gt;Table1[[#This Row],[Units]],Table1[[#This Row],[Units]],SUMIFS(H$1:H50,D$1:D50,Table1[[#This Row],[Name of the Fund]],E$1:E50,"buy")-SUMIFS(H51:H354,D51:D354,Table1[[#This Row],[Name of the Fund]],E51:E354,"sell"))))*Table1[[#This Row],[NAV]]</f>
        <v>9999.4813030000005</v>
      </c>
    </row>
    <row r="51" spans="1:14" x14ac:dyDescent="0.15">
      <c r="A51" s="51">
        <f t="shared" si="2"/>
        <v>44287</v>
      </c>
      <c r="B51" s="46">
        <v>44301</v>
      </c>
      <c r="C51" s="44">
        <v>77738842261</v>
      </c>
      <c r="D51" s="44" t="s">
        <v>2898</v>
      </c>
      <c r="E51" s="44" t="s">
        <v>2897</v>
      </c>
      <c r="F51" s="61">
        <v>4999.7398360000007</v>
      </c>
      <c r="G51" s="61"/>
      <c r="H51" s="59">
        <v>183.84100000000001</v>
      </c>
      <c r="I51" s="59">
        <v>27.196000000000002</v>
      </c>
      <c r="J51" s="59">
        <v>35.084000000000003</v>
      </c>
      <c r="K51" s="67">
        <v>4999.75</v>
      </c>
      <c r="L51" s="57">
        <f>L50+Table1[[#This Row],[Invested Amt.]]-Table1[[#This Row],[Withdrawal Amt.]]</f>
        <v>231694.19245649996</v>
      </c>
      <c r="M51" s="60">
        <f t="shared" si="1"/>
        <v>183.84100000000001</v>
      </c>
      <c r="N51" s="57">
        <f>IF(Table1[[#This Row],[ Order]]="sell",0,IF(SUMIFS(H$1:H51,D$1:D51,Table1[[#This Row],[Name of the Fund]],E$1:E51,"buy")-SUMIFS(H52:H355,D52:D355,Table1[[#This Row],[Name of the Fund]],E52:E355,"sell")&lt;0.001,0,IF(SUMIFS(H$1:H51,D$1:D51,Table1[[#This Row],[Name of the Fund]],E$1:E51,"buy")-SUMIFS(H52:H355,D52:D355,Table1[[#This Row],[Name of the Fund]],E52:E355,"sell")&gt;Table1[[#This Row],[Units]],Table1[[#This Row],[Units]],SUMIFS(H$1:H51,D$1:D51,Table1[[#This Row],[Name of the Fund]],E$1:E51,"buy")-SUMIFS(H52:H355,D52:D355,Table1[[#This Row],[Name of the Fund]],E52:E355,"sell"))))*Table1[[#This Row],[NAV]]</f>
        <v>4999.7398360000007</v>
      </c>
    </row>
    <row r="52" spans="1:14" x14ac:dyDescent="0.15">
      <c r="A52" s="51">
        <f t="shared" si="2"/>
        <v>44317</v>
      </c>
      <c r="B52" s="46">
        <v>44320</v>
      </c>
      <c r="C52" s="44" t="s">
        <v>2895</v>
      </c>
      <c r="D52" s="44" t="s">
        <v>2896</v>
      </c>
      <c r="E52" s="44" t="s">
        <v>2897</v>
      </c>
      <c r="F52" s="61">
        <v>4999.7634390000003</v>
      </c>
      <c r="G52" s="61"/>
      <c r="H52" s="59">
        <v>170.97300000000001</v>
      </c>
      <c r="I52" s="59">
        <v>29.242999999999999</v>
      </c>
      <c r="J52" s="59">
        <v>29.953900000000001</v>
      </c>
      <c r="K52" s="67">
        <v>4999.75</v>
      </c>
      <c r="L52" s="57">
        <f>L51+Table1[[#This Row],[Invested Amt.]]-Table1[[#This Row],[Withdrawal Amt.]]</f>
        <v>236693.95589549997</v>
      </c>
      <c r="M52" s="60">
        <f t="shared" si="1"/>
        <v>170.97300000000001</v>
      </c>
      <c r="N52" s="57">
        <f>IF(Table1[[#This Row],[ Order]]="sell",0,IF(SUMIFS(H$1:H52,D$1:D52,Table1[[#This Row],[Name of the Fund]],E$1:E52,"buy")-SUMIFS(H53:H356,D53:D356,Table1[[#This Row],[Name of the Fund]],E53:E356,"sell")&lt;0.001,0,IF(SUMIFS(H$1:H52,D$1:D52,Table1[[#This Row],[Name of the Fund]],E$1:E52,"buy")-SUMIFS(H53:H356,D53:D356,Table1[[#This Row],[Name of the Fund]],E53:E356,"sell")&gt;Table1[[#This Row],[Units]],Table1[[#This Row],[Units]],SUMIFS(H$1:H52,D$1:D52,Table1[[#This Row],[Name of the Fund]],E$1:E52,"buy")-SUMIFS(H53:H356,D53:D356,Table1[[#This Row],[Name of the Fund]],E53:E356,"sell"))))*Table1[[#This Row],[NAV]]</f>
        <v>0</v>
      </c>
    </row>
    <row r="53" spans="1:14" x14ac:dyDescent="0.15">
      <c r="A53" s="51">
        <f t="shared" si="2"/>
        <v>44317</v>
      </c>
      <c r="B53" s="46">
        <v>44320</v>
      </c>
      <c r="C53" s="44">
        <v>77740036312</v>
      </c>
      <c r="D53" s="44" t="s">
        <v>2898</v>
      </c>
      <c r="E53" s="44" t="s">
        <v>2897</v>
      </c>
      <c r="F53" s="61">
        <v>9999.4960800000008</v>
      </c>
      <c r="G53" s="61"/>
      <c r="H53" s="59">
        <v>363.024</v>
      </c>
      <c r="I53" s="59">
        <v>27.545000000000002</v>
      </c>
      <c r="J53" s="59">
        <v>35.084000000000003</v>
      </c>
      <c r="K53" s="67">
        <v>9999.5</v>
      </c>
      <c r="L53" s="57">
        <f>L52+Table1[[#This Row],[Invested Amt.]]-Table1[[#This Row],[Withdrawal Amt.]]</f>
        <v>246693.45197549998</v>
      </c>
      <c r="M53" s="60">
        <f t="shared" si="1"/>
        <v>363.024</v>
      </c>
      <c r="N53" s="57">
        <f>IF(Table1[[#This Row],[ Order]]="sell",0,IF(SUMIFS(H$1:H53,D$1:D53,Table1[[#This Row],[Name of the Fund]],E$1:E53,"buy")-SUMIFS(H54:H357,D54:D357,Table1[[#This Row],[Name of the Fund]],E54:E357,"sell")&lt;0.001,0,IF(SUMIFS(H$1:H53,D$1:D53,Table1[[#This Row],[Name of the Fund]],E$1:E53,"buy")-SUMIFS(H54:H357,D54:D357,Table1[[#This Row],[Name of the Fund]],E54:E357,"sell")&gt;Table1[[#This Row],[Units]],Table1[[#This Row],[Units]],SUMIFS(H$1:H53,D$1:D53,Table1[[#This Row],[Name of the Fund]],E$1:E53,"buy")-SUMIFS(H54:H357,D54:D357,Table1[[#This Row],[Name of the Fund]],E54:E357,"sell"))))*Table1[[#This Row],[NAV]]</f>
        <v>9999.4960800000008</v>
      </c>
    </row>
    <row r="54" spans="1:14" x14ac:dyDescent="0.15">
      <c r="A54" s="51">
        <f t="shared" si="2"/>
        <v>44317</v>
      </c>
      <c r="B54" s="46">
        <v>44320</v>
      </c>
      <c r="C54" s="44">
        <v>5103457485</v>
      </c>
      <c r="D54" s="44" t="s">
        <v>2899</v>
      </c>
      <c r="E54" s="44" t="s">
        <v>2897</v>
      </c>
      <c r="F54" s="61">
        <v>4999.7410624000004</v>
      </c>
      <c r="G54" s="61"/>
      <c r="H54" s="59">
        <v>27.433</v>
      </c>
      <c r="I54" s="59">
        <v>182.25280000000001</v>
      </c>
      <c r="J54" s="59">
        <v>272.1635</v>
      </c>
      <c r="K54" s="67">
        <v>4999.75</v>
      </c>
      <c r="L54" s="57">
        <f>L53+Table1[[#This Row],[Invested Amt.]]-Table1[[#This Row],[Withdrawal Amt.]]</f>
        <v>251693.19303789997</v>
      </c>
      <c r="M54" s="60">
        <f t="shared" si="1"/>
        <v>27.433</v>
      </c>
      <c r="N54" s="57">
        <f>IF(Table1[[#This Row],[ Order]]="sell",0,IF(SUMIFS(H$1:H54,D$1:D54,Table1[[#This Row],[Name of the Fund]],E$1:E54,"buy")-SUMIFS(H55:H358,D55:D358,Table1[[#This Row],[Name of the Fund]],E55:E358,"sell")&lt;0.001,0,IF(SUMIFS(H$1:H54,D$1:D54,Table1[[#This Row],[Name of the Fund]],E$1:E54,"buy")-SUMIFS(H55:H358,D55:D358,Table1[[#This Row],[Name of the Fund]],E55:E358,"sell")&gt;Table1[[#This Row],[Units]],Table1[[#This Row],[Units]],SUMIFS(H$1:H54,D$1:D54,Table1[[#This Row],[Name of the Fund]],E$1:E54,"buy")-SUMIFS(H55:H358,D55:D358,Table1[[#This Row],[Name of the Fund]],E55:E358,"sell"))))*Table1[[#This Row],[NAV]]</f>
        <v>4999.7410624000004</v>
      </c>
    </row>
    <row r="55" spans="1:14" x14ac:dyDescent="0.15">
      <c r="A55" s="51">
        <f t="shared" si="2"/>
        <v>44348</v>
      </c>
      <c r="B55" s="46">
        <v>44348</v>
      </c>
      <c r="C55" s="44" t="s">
        <v>2895</v>
      </c>
      <c r="D55" s="44" t="s">
        <v>2896</v>
      </c>
      <c r="E55" s="44" t="s">
        <v>2897</v>
      </c>
      <c r="F55" s="61">
        <v>4999.7416626000004</v>
      </c>
      <c r="G55" s="61"/>
      <c r="H55" s="59">
        <v>170.10900000000001</v>
      </c>
      <c r="I55" s="59">
        <v>29.391400000000001</v>
      </c>
      <c r="J55" s="59">
        <v>29.953900000000001</v>
      </c>
      <c r="K55" s="67">
        <v>4999.75</v>
      </c>
      <c r="L55" s="57">
        <f>L54+Table1[[#This Row],[Invested Amt.]]-Table1[[#This Row],[Withdrawal Amt.]]</f>
        <v>256692.93470049996</v>
      </c>
      <c r="M55" s="60">
        <f t="shared" si="1"/>
        <v>170.10900000000001</v>
      </c>
      <c r="N55" s="57">
        <f>IF(Table1[[#This Row],[ Order]]="sell",0,IF(SUMIFS(H$1:H55,D$1:D55,Table1[[#This Row],[Name of the Fund]],E$1:E55,"buy")-SUMIFS(H56:H359,D56:D359,Table1[[#This Row],[Name of the Fund]],E56:E359,"sell")&lt;0.001,0,IF(SUMIFS(H$1:H55,D$1:D55,Table1[[#This Row],[Name of the Fund]],E$1:E55,"buy")-SUMIFS(H56:H359,D56:D359,Table1[[#This Row],[Name of the Fund]],E56:E359,"sell")&gt;Table1[[#This Row],[Units]],Table1[[#This Row],[Units]],SUMIFS(H$1:H55,D$1:D55,Table1[[#This Row],[Name of the Fund]],E$1:E55,"buy")-SUMIFS(H56:H359,D56:D359,Table1[[#This Row],[Name of the Fund]],E56:E359,"sell"))))*Table1[[#This Row],[NAV]]</f>
        <v>0</v>
      </c>
    </row>
    <row r="56" spans="1:14" x14ac:dyDescent="0.15">
      <c r="A56" s="51">
        <f t="shared" si="2"/>
        <v>44348</v>
      </c>
      <c r="B56" s="46">
        <v>44348</v>
      </c>
      <c r="C56" s="44">
        <v>77740036312</v>
      </c>
      <c r="D56" s="44" t="s">
        <v>2898</v>
      </c>
      <c r="E56" s="44" t="s">
        <v>2897</v>
      </c>
      <c r="F56" s="61">
        <v>9999.4938569999995</v>
      </c>
      <c r="G56" s="61"/>
      <c r="H56" s="59">
        <v>338.63299999999998</v>
      </c>
      <c r="I56" s="59">
        <v>29.529</v>
      </c>
      <c r="J56" s="59">
        <v>35.084000000000003</v>
      </c>
      <c r="K56" s="67">
        <v>9999.5</v>
      </c>
      <c r="L56" s="57">
        <f>L55+Table1[[#This Row],[Invested Amt.]]-Table1[[#This Row],[Withdrawal Amt.]]</f>
        <v>266692.42855749995</v>
      </c>
      <c r="M56" s="60">
        <f t="shared" si="1"/>
        <v>338.63299999999998</v>
      </c>
      <c r="N56" s="57">
        <f>IF(Table1[[#This Row],[ Order]]="sell",0,IF(SUMIFS(H$1:H56,D$1:D56,Table1[[#This Row],[Name of the Fund]],E$1:E56,"buy")-SUMIFS(H57:H360,D57:D360,Table1[[#This Row],[Name of the Fund]],E57:E360,"sell")&lt;0.001,0,IF(SUMIFS(H$1:H56,D$1:D56,Table1[[#This Row],[Name of the Fund]],E$1:E56,"buy")-SUMIFS(H57:H360,D57:D360,Table1[[#This Row],[Name of the Fund]],E57:E360,"sell")&gt;Table1[[#This Row],[Units]],Table1[[#This Row],[Units]],SUMIFS(H$1:H56,D$1:D56,Table1[[#This Row],[Name of the Fund]],E$1:E56,"buy")-SUMIFS(H57:H360,D57:D360,Table1[[#This Row],[Name of the Fund]],E57:E360,"sell"))))*Table1[[#This Row],[NAV]]</f>
        <v>9999.4938569999995</v>
      </c>
    </row>
    <row r="57" spans="1:14" x14ac:dyDescent="0.15">
      <c r="A57" s="51">
        <f t="shared" si="2"/>
        <v>44348</v>
      </c>
      <c r="B57" s="46">
        <v>44348</v>
      </c>
      <c r="C57" s="44">
        <v>5103457485</v>
      </c>
      <c r="D57" s="44" t="s">
        <v>2899</v>
      </c>
      <c r="E57" s="44" t="s">
        <v>2897</v>
      </c>
      <c r="F57" s="61">
        <v>4999.7416542000001</v>
      </c>
      <c r="G57" s="61"/>
      <c r="H57" s="59">
        <v>25.167000000000002</v>
      </c>
      <c r="I57" s="59">
        <v>198.6626</v>
      </c>
      <c r="J57" s="59">
        <v>272.1635</v>
      </c>
      <c r="K57" s="67">
        <v>4999.75</v>
      </c>
      <c r="L57" s="57">
        <f>L56+Table1[[#This Row],[Invested Amt.]]-Table1[[#This Row],[Withdrawal Amt.]]</f>
        <v>271692.17021169997</v>
      </c>
      <c r="M57" s="60">
        <f t="shared" si="1"/>
        <v>25.167000000000002</v>
      </c>
      <c r="N57" s="57">
        <f>IF(Table1[[#This Row],[ Order]]="sell",0,IF(SUMIFS(H$1:H57,D$1:D57,Table1[[#This Row],[Name of the Fund]],E$1:E57,"buy")-SUMIFS(H58:H361,D58:D361,Table1[[#This Row],[Name of the Fund]],E58:E361,"sell")&lt;0.001,0,IF(SUMIFS(H$1:H57,D$1:D57,Table1[[#This Row],[Name of the Fund]],E$1:E57,"buy")-SUMIFS(H58:H361,D58:D361,Table1[[#This Row],[Name of the Fund]],E58:E361,"sell")&gt;Table1[[#This Row],[Units]],Table1[[#This Row],[Units]],SUMIFS(H$1:H57,D$1:D57,Table1[[#This Row],[Name of the Fund]],E$1:E57,"buy")-SUMIFS(H58:H361,D58:D361,Table1[[#This Row],[Name of the Fund]],E58:E361,"sell"))))*Table1[[#This Row],[NAV]]</f>
        <v>4999.7416542000001</v>
      </c>
    </row>
    <row r="58" spans="1:14" x14ac:dyDescent="0.15">
      <c r="A58" s="51">
        <f t="shared" si="2"/>
        <v>44378</v>
      </c>
      <c r="B58" s="46">
        <v>44378</v>
      </c>
      <c r="C58" s="44" t="s">
        <v>2895</v>
      </c>
      <c r="D58" s="44" t="s">
        <v>2896</v>
      </c>
      <c r="E58" s="44" t="s">
        <v>2897</v>
      </c>
      <c r="F58" s="61">
        <v>4999.7635434000003</v>
      </c>
      <c r="G58" s="61"/>
      <c r="H58" s="59">
        <v>169.75800000000001</v>
      </c>
      <c r="I58" s="59">
        <v>29.452300000000001</v>
      </c>
      <c r="J58" s="59">
        <v>29.953900000000001</v>
      </c>
      <c r="K58" s="67">
        <v>4999.75</v>
      </c>
      <c r="L58" s="57">
        <f>L57+Table1[[#This Row],[Invested Amt.]]-Table1[[#This Row],[Withdrawal Amt.]]</f>
        <v>276691.93375509995</v>
      </c>
      <c r="M58" s="60">
        <f t="shared" si="1"/>
        <v>169.75800000000001</v>
      </c>
      <c r="N58" s="57">
        <f>IF(Table1[[#This Row],[ Order]]="sell",0,IF(SUMIFS(H$1:H58,D$1:D58,Table1[[#This Row],[Name of the Fund]],E$1:E58,"buy")-SUMIFS(H59:H362,D59:D362,Table1[[#This Row],[Name of the Fund]],E59:E362,"sell")&lt;0.001,0,IF(SUMIFS(H$1:H58,D$1:D58,Table1[[#This Row],[Name of the Fund]],E$1:E58,"buy")-SUMIFS(H59:H362,D59:D362,Table1[[#This Row],[Name of the Fund]],E59:E362,"sell")&gt;Table1[[#This Row],[Units]],Table1[[#This Row],[Units]],SUMIFS(H$1:H58,D$1:D58,Table1[[#This Row],[Name of the Fund]],E$1:E58,"buy")-SUMIFS(H59:H362,D59:D362,Table1[[#This Row],[Name of the Fund]],E59:E362,"sell"))))*Table1[[#This Row],[NAV]]</f>
        <v>0</v>
      </c>
    </row>
    <row r="59" spans="1:14" x14ac:dyDescent="0.15">
      <c r="A59" s="51">
        <f t="shared" si="2"/>
        <v>44378</v>
      </c>
      <c r="B59" s="46">
        <v>44378</v>
      </c>
      <c r="C59" s="44">
        <v>77740036312</v>
      </c>
      <c r="D59" s="44" t="s">
        <v>2898</v>
      </c>
      <c r="E59" s="44" t="s">
        <v>2897</v>
      </c>
      <c r="F59" s="61">
        <v>9999.4904380000007</v>
      </c>
      <c r="G59" s="61"/>
      <c r="H59" s="59">
        <v>328.46600000000001</v>
      </c>
      <c r="I59" s="59">
        <v>30.443000000000001</v>
      </c>
      <c r="J59" s="59">
        <v>35.084000000000003</v>
      </c>
      <c r="K59" s="67">
        <v>9999.5</v>
      </c>
      <c r="L59" s="57">
        <f>L58+Table1[[#This Row],[Invested Amt.]]-Table1[[#This Row],[Withdrawal Amt.]]</f>
        <v>286691.42419309996</v>
      </c>
      <c r="M59" s="60">
        <f t="shared" si="1"/>
        <v>328.46600000000001</v>
      </c>
      <c r="N59" s="57">
        <f>IF(Table1[[#This Row],[ Order]]="sell",0,IF(SUMIFS(H$1:H59,D$1:D59,Table1[[#This Row],[Name of the Fund]],E$1:E59,"buy")-SUMIFS(H60:H363,D60:D363,Table1[[#This Row],[Name of the Fund]],E60:E363,"sell")&lt;0.001,0,IF(SUMIFS(H$1:H59,D$1:D59,Table1[[#This Row],[Name of the Fund]],E$1:E59,"buy")-SUMIFS(H60:H363,D60:D363,Table1[[#This Row],[Name of the Fund]],E60:E363,"sell")&gt;Table1[[#This Row],[Units]],Table1[[#This Row],[Units]],SUMIFS(H$1:H59,D$1:D59,Table1[[#This Row],[Name of the Fund]],E$1:E59,"buy")-SUMIFS(H60:H363,D60:D363,Table1[[#This Row],[Name of the Fund]],E60:E363,"sell"))))*Table1[[#This Row],[NAV]]</f>
        <v>9999.4904380000007</v>
      </c>
    </row>
    <row r="60" spans="1:14" x14ac:dyDescent="0.15">
      <c r="A60" s="51">
        <f t="shared" si="2"/>
        <v>44378</v>
      </c>
      <c r="B60" s="46">
        <v>44378</v>
      </c>
      <c r="C60" s="44">
        <v>5103457485</v>
      </c>
      <c r="D60" s="44" t="s">
        <v>2899</v>
      </c>
      <c r="E60" s="44" t="s">
        <v>2897</v>
      </c>
      <c r="F60" s="61">
        <v>4999.6749844000005</v>
      </c>
      <c r="G60" s="61"/>
      <c r="H60" s="59">
        <v>24.292000000000002</v>
      </c>
      <c r="I60" s="59">
        <v>205.81569999999999</v>
      </c>
      <c r="J60" s="59">
        <v>272.1635</v>
      </c>
      <c r="K60" s="67">
        <v>4999.75</v>
      </c>
      <c r="L60" s="57">
        <f>L59+Table1[[#This Row],[Invested Amt.]]-Table1[[#This Row],[Withdrawal Amt.]]</f>
        <v>291691.09917749994</v>
      </c>
      <c r="M60" s="60">
        <f t="shared" si="1"/>
        <v>24.292000000000002</v>
      </c>
      <c r="N60" s="57">
        <f>IF(Table1[[#This Row],[ Order]]="sell",0,IF(SUMIFS(H$1:H60,D$1:D60,Table1[[#This Row],[Name of the Fund]],E$1:E60,"buy")-SUMIFS(H61:H364,D61:D364,Table1[[#This Row],[Name of the Fund]],E61:E364,"sell")&lt;0.001,0,IF(SUMIFS(H$1:H60,D$1:D60,Table1[[#This Row],[Name of the Fund]],E$1:E60,"buy")-SUMIFS(H61:H364,D61:D364,Table1[[#This Row],[Name of the Fund]],E61:E364,"sell")&gt;Table1[[#This Row],[Units]],Table1[[#This Row],[Units]],SUMIFS(H$1:H60,D$1:D60,Table1[[#This Row],[Name of the Fund]],E$1:E60,"buy")-SUMIFS(H61:H364,D61:D364,Table1[[#This Row],[Name of the Fund]],E61:E364,"sell"))))*Table1[[#This Row],[NAV]]</f>
        <v>4999.6749844000005</v>
      </c>
    </row>
    <row r="61" spans="1:14" x14ac:dyDescent="0.15">
      <c r="A61" s="51">
        <f t="shared" si="2"/>
        <v>44409</v>
      </c>
      <c r="B61" s="46">
        <v>44410</v>
      </c>
      <c r="C61" s="44" t="s">
        <v>2895</v>
      </c>
      <c r="D61" s="44" t="s">
        <v>2896</v>
      </c>
      <c r="E61" s="44" t="s">
        <v>2897</v>
      </c>
      <c r="F61" s="61">
        <v>4999.7568060000003</v>
      </c>
      <c r="G61" s="61"/>
      <c r="H61" s="59">
        <v>168.828</v>
      </c>
      <c r="I61" s="59">
        <v>29.6145</v>
      </c>
      <c r="J61" s="59">
        <v>29.953900000000001</v>
      </c>
      <c r="K61" s="67">
        <v>4999.75</v>
      </c>
      <c r="L61" s="57">
        <f>L60+Table1[[#This Row],[Invested Amt.]]-Table1[[#This Row],[Withdrawal Amt.]]</f>
        <v>296690.85598349996</v>
      </c>
      <c r="M61" s="60">
        <f t="shared" si="1"/>
        <v>168.828</v>
      </c>
      <c r="N61" s="57">
        <f>IF(Table1[[#This Row],[ Order]]="sell",0,IF(SUMIFS(H$1:H61,D$1:D61,Table1[[#This Row],[Name of the Fund]],E$1:E61,"buy")-SUMIFS(H62:H365,D62:D365,Table1[[#This Row],[Name of the Fund]],E62:E365,"sell")&lt;0.001,0,IF(SUMIFS(H$1:H61,D$1:D61,Table1[[#This Row],[Name of the Fund]],E$1:E61,"buy")-SUMIFS(H62:H365,D62:D365,Table1[[#This Row],[Name of the Fund]],E62:E365,"sell")&gt;Table1[[#This Row],[Units]],Table1[[#This Row],[Units]],SUMIFS(H$1:H61,D$1:D61,Table1[[#This Row],[Name of the Fund]],E$1:E61,"buy")-SUMIFS(H62:H365,D62:D365,Table1[[#This Row],[Name of the Fund]],E62:E365,"sell"))))*Table1[[#This Row],[NAV]]</f>
        <v>0</v>
      </c>
    </row>
    <row r="62" spans="1:14" x14ac:dyDescent="0.15">
      <c r="A62" s="51">
        <f t="shared" si="2"/>
        <v>44409</v>
      </c>
      <c r="B62" s="46">
        <v>44410</v>
      </c>
      <c r="C62" s="44">
        <v>77740036312</v>
      </c>
      <c r="D62" s="44" t="s">
        <v>2898</v>
      </c>
      <c r="E62" s="44" t="s">
        <v>2897</v>
      </c>
      <c r="F62" s="61">
        <v>9999.5135039999986</v>
      </c>
      <c r="G62" s="61"/>
      <c r="H62" s="59">
        <v>318.53699999999998</v>
      </c>
      <c r="I62" s="59">
        <v>31.391999999999999</v>
      </c>
      <c r="J62" s="59">
        <v>35.084000000000003</v>
      </c>
      <c r="K62" s="67">
        <v>9999.5</v>
      </c>
      <c r="L62" s="57">
        <f>L61+Table1[[#This Row],[Invested Amt.]]-Table1[[#This Row],[Withdrawal Amt.]]</f>
        <v>306690.36948749993</v>
      </c>
      <c r="M62" s="60">
        <f t="shared" si="1"/>
        <v>318.53699999999998</v>
      </c>
      <c r="N62" s="57">
        <f>IF(Table1[[#This Row],[ Order]]="sell",0,IF(SUMIFS(H$1:H62,D$1:D62,Table1[[#This Row],[Name of the Fund]],E$1:E62,"buy")-SUMIFS(H63:H366,D63:D366,Table1[[#This Row],[Name of the Fund]],E63:E366,"sell")&lt;0.001,0,IF(SUMIFS(H$1:H62,D$1:D62,Table1[[#This Row],[Name of the Fund]],E$1:E62,"buy")-SUMIFS(H63:H366,D63:D366,Table1[[#This Row],[Name of the Fund]],E63:E366,"sell")&gt;Table1[[#This Row],[Units]],Table1[[#This Row],[Units]],SUMIFS(H$1:H62,D$1:D62,Table1[[#This Row],[Name of the Fund]],E$1:E62,"buy")-SUMIFS(H63:H366,D63:D366,Table1[[#This Row],[Name of the Fund]],E63:E366,"sell"))))*Table1[[#This Row],[NAV]]</f>
        <v>9999.5135039999986</v>
      </c>
    </row>
    <row r="63" spans="1:14" x14ac:dyDescent="0.15">
      <c r="A63" s="51">
        <f t="shared" si="2"/>
        <v>44409</v>
      </c>
      <c r="B63" s="46">
        <v>44410</v>
      </c>
      <c r="C63" s="44">
        <v>5103457485</v>
      </c>
      <c r="D63" s="44" t="s">
        <v>2899</v>
      </c>
      <c r="E63" s="44" t="s">
        <v>2897</v>
      </c>
      <c r="F63" s="61">
        <v>4999.8538821000002</v>
      </c>
      <c r="G63" s="61"/>
      <c r="H63" s="59">
        <v>22.350999999999999</v>
      </c>
      <c r="I63" s="59">
        <v>223.69710000000001</v>
      </c>
      <c r="J63" s="59">
        <v>272.1635</v>
      </c>
      <c r="K63" s="67">
        <v>4999.75</v>
      </c>
      <c r="L63" s="57">
        <f>L62+Table1[[#This Row],[Invested Amt.]]-Table1[[#This Row],[Withdrawal Amt.]]</f>
        <v>311690.22336959996</v>
      </c>
      <c r="M63" s="60">
        <f t="shared" si="1"/>
        <v>22.350999999999999</v>
      </c>
      <c r="N63" s="57">
        <f>IF(Table1[[#This Row],[ Order]]="sell",0,IF(SUMIFS(H$1:H63,D$1:D63,Table1[[#This Row],[Name of the Fund]],E$1:E63,"buy")-SUMIFS(H64:H367,D64:D367,Table1[[#This Row],[Name of the Fund]],E64:E367,"sell")&lt;0.001,0,IF(SUMIFS(H$1:H63,D$1:D63,Table1[[#This Row],[Name of the Fund]],E$1:E63,"buy")-SUMIFS(H64:H367,D64:D367,Table1[[#This Row],[Name of the Fund]],E64:E367,"sell")&gt;Table1[[#This Row],[Units]],Table1[[#This Row],[Units]],SUMIFS(H$1:H63,D$1:D63,Table1[[#This Row],[Name of the Fund]],E$1:E63,"buy")-SUMIFS(H64:H367,D64:D367,Table1[[#This Row],[Name of the Fund]],E64:E367,"sell"))))*Table1[[#This Row],[NAV]]</f>
        <v>4999.8538821000002</v>
      </c>
    </row>
    <row r="64" spans="1:14" x14ac:dyDescent="0.15">
      <c r="A64" s="51">
        <f t="shared" si="2"/>
        <v>44440</v>
      </c>
      <c r="B64" s="46">
        <v>44440</v>
      </c>
      <c r="C64" s="44" t="s">
        <v>2895</v>
      </c>
      <c r="D64" s="44" t="s">
        <v>2896</v>
      </c>
      <c r="E64" s="44" t="s">
        <v>2897</v>
      </c>
      <c r="F64" s="61">
        <v>4999.7582315999998</v>
      </c>
      <c r="G64" s="61"/>
      <c r="H64" s="59">
        <v>167.33799999999999</v>
      </c>
      <c r="I64" s="59">
        <v>29.8782</v>
      </c>
      <c r="J64" s="59">
        <v>29.953900000000001</v>
      </c>
      <c r="K64" s="67">
        <v>4999.75</v>
      </c>
      <c r="L64" s="57">
        <f>L63+Table1[[#This Row],[Invested Amt.]]-Table1[[#This Row],[Withdrawal Amt.]]</f>
        <v>316689.98160119995</v>
      </c>
      <c r="M64" s="60">
        <f t="shared" si="1"/>
        <v>167.33799999999999</v>
      </c>
      <c r="N64" s="57">
        <f>IF(Table1[[#This Row],[ Order]]="sell",0,IF(SUMIFS(H$1:H64,D$1:D64,Table1[[#This Row],[Name of the Fund]],E$1:E64,"buy")-SUMIFS(H65:H368,D65:D368,Table1[[#This Row],[Name of the Fund]],E65:E368,"sell")&lt;0.001,0,IF(SUMIFS(H$1:H64,D$1:D64,Table1[[#This Row],[Name of the Fund]],E$1:E64,"buy")-SUMIFS(H65:H368,D65:D368,Table1[[#This Row],[Name of the Fund]],E65:E368,"sell")&gt;Table1[[#This Row],[Units]],Table1[[#This Row],[Units]],SUMIFS(H$1:H64,D$1:D64,Table1[[#This Row],[Name of the Fund]],E$1:E64,"buy")-SUMIFS(H65:H368,D65:D368,Table1[[#This Row],[Name of the Fund]],E65:E368,"sell"))))*Table1[[#This Row],[NAV]]</f>
        <v>0</v>
      </c>
    </row>
    <row r="65" spans="1:14" x14ac:dyDescent="0.15">
      <c r="A65" s="51">
        <f t="shared" si="2"/>
        <v>44440</v>
      </c>
      <c r="B65" s="46">
        <v>44440</v>
      </c>
      <c r="C65" s="44">
        <v>77740036312</v>
      </c>
      <c r="D65" s="44" t="s">
        <v>2898</v>
      </c>
      <c r="E65" s="44" t="s">
        <v>2897</v>
      </c>
      <c r="F65" s="61">
        <v>9999.5161350000017</v>
      </c>
      <c r="G65" s="61"/>
      <c r="H65" s="59">
        <v>302.60300000000001</v>
      </c>
      <c r="I65" s="59">
        <v>33.045000000000002</v>
      </c>
      <c r="J65" s="59">
        <v>35.084000000000003</v>
      </c>
      <c r="K65" s="67">
        <v>9999.5</v>
      </c>
      <c r="L65" s="57">
        <f>L64+Table1[[#This Row],[Invested Amt.]]-Table1[[#This Row],[Withdrawal Amt.]]</f>
        <v>326689.49773619993</v>
      </c>
      <c r="M65" s="60">
        <f t="shared" si="1"/>
        <v>302.60300000000001</v>
      </c>
      <c r="N65" s="57">
        <f>IF(Table1[[#This Row],[ Order]]="sell",0,IF(SUMIFS(H$1:H65,D$1:D65,Table1[[#This Row],[Name of the Fund]],E$1:E65,"buy")-SUMIFS(H66:H369,D66:D369,Table1[[#This Row],[Name of the Fund]],E66:E369,"sell")&lt;0.001,0,IF(SUMIFS(H$1:H65,D$1:D65,Table1[[#This Row],[Name of the Fund]],E$1:E65,"buy")-SUMIFS(H66:H369,D66:D369,Table1[[#This Row],[Name of the Fund]],E66:E369,"sell")&gt;Table1[[#This Row],[Units]],Table1[[#This Row],[Units]],SUMIFS(H$1:H65,D$1:D65,Table1[[#This Row],[Name of the Fund]],E$1:E65,"buy")-SUMIFS(H66:H369,D66:D369,Table1[[#This Row],[Name of the Fund]],E66:E369,"sell"))))*Table1[[#This Row],[NAV]]</f>
        <v>9999.5161350000017</v>
      </c>
    </row>
    <row r="66" spans="1:14" x14ac:dyDescent="0.15">
      <c r="A66" s="51">
        <f t="shared" ref="A66:A81" si="3">DATE(YEAR(B66),MONTH(B66),1)</f>
        <v>44440</v>
      </c>
      <c r="B66" s="46">
        <v>44440</v>
      </c>
      <c r="C66" s="44">
        <v>5103457485</v>
      </c>
      <c r="D66" s="44" t="s">
        <v>2899</v>
      </c>
      <c r="E66" s="44" t="s">
        <v>2897</v>
      </c>
      <c r="F66" s="61">
        <v>4999.6796340000001</v>
      </c>
      <c r="G66" s="61"/>
      <c r="H66" s="59">
        <v>23.055</v>
      </c>
      <c r="I66" s="59">
        <v>216.8588</v>
      </c>
      <c r="J66" s="59">
        <v>272.1635</v>
      </c>
      <c r="K66" s="67">
        <v>4999.75</v>
      </c>
      <c r="L66" s="57">
        <f>L65+Table1[[#This Row],[Invested Amt.]]-Table1[[#This Row],[Withdrawal Amt.]]</f>
        <v>331689.17737019993</v>
      </c>
      <c r="M66" s="60">
        <f t="shared" si="1"/>
        <v>23.055</v>
      </c>
      <c r="N66" s="57">
        <f>IF(Table1[[#This Row],[ Order]]="sell",0,IF(SUMIFS(H$1:H66,D$1:D66,Table1[[#This Row],[Name of the Fund]],E$1:E66,"buy")-SUMIFS(H67:H370,D67:D370,Table1[[#This Row],[Name of the Fund]],E67:E370,"sell")&lt;0.001,0,IF(SUMIFS(H$1:H66,D$1:D66,Table1[[#This Row],[Name of the Fund]],E$1:E66,"buy")-SUMIFS(H67:H370,D67:D370,Table1[[#This Row],[Name of the Fund]],E67:E370,"sell")&gt;Table1[[#This Row],[Units]],Table1[[#This Row],[Units]],SUMIFS(H$1:H66,D$1:D66,Table1[[#This Row],[Name of the Fund]],E$1:E66,"buy")-SUMIFS(H67:H370,D67:D370,Table1[[#This Row],[Name of the Fund]],E67:E370,"sell"))))*Table1[[#This Row],[NAV]]</f>
        <v>4999.6796340000001</v>
      </c>
    </row>
    <row r="67" spans="1:14" x14ac:dyDescent="0.15">
      <c r="A67" s="51">
        <f t="shared" si="3"/>
        <v>44470</v>
      </c>
      <c r="B67" s="46">
        <v>44470</v>
      </c>
      <c r="C67" s="44" t="s">
        <v>2895</v>
      </c>
      <c r="D67" s="44" t="s">
        <v>2896</v>
      </c>
      <c r="E67" s="44" t="s">
        <v>2897</v>
      </c>
      <c r="F67" s="61">
        <v>4999.7417304999999</v>
      </c>
      <c r="G67" s="61"/>
      <c r="H67" s="59">
        <v>167.035</v>
      </c>
      <c r="I67" s="59">
        <v>29.932300000000001</v>
      </c>
      <c r="J67" s="59">
        <v>29.953900000000001</v>
      </c>
      <c r="K67" s="67">
        <v>4999.75</v>
      </c>
      <c r="L67" s="57">
        <f>L66+Table1[[#This Row],[Invested Amt.]]-Table1[[#This Row],[Withdrawal Amt.]]</f>
        <v>336688.91910069995</v>
      </c>
      <c r="M67" s="60">
        <f t="shared" ref="M67:M106" si="4">IF(E67="sell",H67*(-1),H67)</f>
        <v>167.035</v>
      </c>
      <c r="N67" s="57">
        <f>IF(Table1[[#This Row],[ Order]]="sell",0,IF(SUMIFS(H$1:H67,D$1:D67,Table1[[#This Row],[Name of the Fund]],E$1:E67,"buy")-SUMIFS(H68:H371,D68:D371,Table1[[#This Row],[Name of the Fund]],E68:E371,"sell")&lt;0.001,0,IF(SUMIFS(H$1:H67,D$1:D67,Table1[[#This Row],[Name of the Fund]],E$1:E67,"buy")-SUMIFS(H68:H371,D68:D371,Table1[[#This Row],[Name of the Fund]],E68:E371,"sell")&gt;Table1[[#This Row],[Units]],Table1[[#This Row],[Units]],SUMIFS(H$1:H67,D$1:D67,Table1[[#This Row],[Name of the Fund]],E$1:E67,"buy")-SUMIFS(H68:H371,D68:D371,Table1[[#This Row],[Name of the Fund]],E68:E371,"sell"))))*Table1[[#This Row],[NAV]]</f>
        <v>0</v>
      </c>
    </row>
    <row r="68" spans="1:14" x14ac:dyDescent="0.15">
      <c r="A68" s="51">
        <f t="shared" si="3"/>
        <v>44470</v>
      </c>
      <c r="B68" s="46">
        <v>44470</v>
      </c>
      <c r="C68" s="44">
        <v>77740036312</v>
      </c>
      <c r="D68" s="44" t="s">
        <v>2898</v>
      </c>
      <c r="E68" s="44" t="s">
        <v>2897</v>
      </c>
      <c r="F68" s="61">
        <v>9999.5115850000002</v>
      </c>
      <c r="G68" s="61"/>
      <c r="H68" s="59">
        <v>296.69499999999999</v>
      </c>
      <c r="I68" s="59">
        <v>33.703000000000003</v>
      </c>
      <c r="J68" s="59">
        <v>35.084000000000003</v>
      </c>
      <c r="K68" s="67">
        <v>9999.5</v>
      </c>
      <c r="L68" s="57">
        <f>L67+Table1[[#This Row],[Invested Amt.]]-Table1[[#This Row],[Withdrawal Amt.]]</f>
        <v>346688.43068569992</v>
      </c>
      <c r="M68" s="60">
        <f t="shared" si="4"/>
        <v>296.69499999999999</v>
      </c>
      <c r="N68" s="57">
        <f>IF(Table1[[#This Row],[ Order]]="sell",0,IF(SUMIFS(H$1:H68,D$1:D68,Table1[[#This Row],[Name of the Fund]],E$1:E68,"buy")-SUMIFS(H69:H372,D69:D372,Table1[[#This Row],[Name of the Fund]],E69:E372,"sell")&lt;0.001,0,IF(SUMIFS(H$1:H68,D$1:D68,Table1[[#This Row],[Name of the Fund]],E$1:E68,"buy")-SUMIFS(H69:H372,D69:D372,Table1[[#This Row],[Name of the Fund]],E69:E372,"sell")&gt;Table1[[#This Row],[Units]],Table1[[#This Row],[Units]],SUMIFS(H$1:H68,D$1:D68,Table1[[#This Row],[Name of the Fund]],E$1:E68,"buy")-SUMIFS(H69:H372,D69:D372,Table1[[#This Row],[Name of the Fund]],E69:E372,"sell"))))*Table1[[#This Row],[NAV]]</f>
        <v>9999.5115850000002</v>
      </c>
    </row>
    <row r="69" spans="1:14" x14ac:dyDescent="0.15">
      <c r="A69" s="51">
        <f t="shared" si="3"/>
        <v>44470</v>
      </c>
      <c r="B69" s="46">
        <v>44470</v>
      </c>
      <c r="C69" s="44">
        <v>5103457485</v>
      </c>
      <c r="D69" s="44" t="s">
        <v>2899</v>
      </c>
      <c r="E69" s="44" t="s">
        <v>2897</v>
      </c>
      <c r="F69" s="61">
        <v>4999.6697145999997</v>
      </c>
      <c r="G69" s="61"/>
      <c r="H69" s="59">
        <v>21.989000000000001</v>
      </c>
      <c r="I69" s="59">
        <v>227.37139999999999</v>
      </c>
      <c r="J69" s="59">
        <v>272.1635</v>
      </c>
      <c r="K69" s="67">
        <v>4999.75</v>
      </c>
      <c r="L69" s="57">
        <f>L68+Table1[[#This Row],[Invested Amt.]]-Table1[[#This Row],[Withdrawal Amt.]]</f>
        <v>351688.10040029994</v>
      </c>
      <c r="M69" s="60">
        <f t="shared" si="4"/>
        <v>21.989000000000001</v>
      </c>
      <c r="N69" s="57">
        <f>IF(Table1[[#This Row],[ Order]]="sell",0,IF(SUMIFS(H$1:H69,D$1:D69,Table1[[#This Row],[Name of the Fund]],E$1:E69,"buy")-SUMIFS(H70:H373,D70:D373,Table1[[#This Row],[Name of the Fund]],E70:E373,"sell")&lt;0.001,0,IF(SUMIFS(H$1:H69,D$1:D69,Table1[[#This Row],[Name of the Fund]],E$1:E69,"buy")-SUMIFS(H70:H373,D70:D373,Table1[[#This Row],[Name of the Fund]],E70:E373,"sell")&gt;Table1[[#This Row],[Units]],Table1[[#This Row],[Units]],SUMIFS(H$1:H69,D$1:D69,Table1[[#This Row],[Name of the Fund]],E$1:E69,"buy")-SUMIFS(H70:H373,D70:D373,Table1[[#This Row],[Name of the Fund]],E70:E373,"sell"))))*Table1[[#This Row],[NAV]]</f>
        <v>4999.6697145999997</v>
      </c>
    </row>
    <row r="70" spans="1:14" x14ac:dyDescent="0.15">
      <c r="A70" s="51">
        <f t="shared" si="3"/>
        <v>44501</v>
      </c>
      <c r="B70" s="46">
        <v>44501</v>
      </c>
      <c r="C70" s="44" t="s">
        <v>2895</v>
      </c>
      <c r="D70" s="44" t="s">
        <v>2896</v>
      </c>
      <c r="E70" s="44" t="s">
        <v>2897</v>
      </c>
      <c r="F70" s="61">
        <v>4999.75</v>
      </c>
      <c r="H70" s="59">
        <v>166.798</v>
      </c>
      <c r="I70" s="59">
        <v>29.974799999999998</v>
      </c>
      <c r="J70" s="59">
        <v>30.056899999999999</v>
      </c>
      <c r="K70" s="67">
        <v>4999.75</v>
      </c>
      <c r="L70" s="57">
        <f>L69+Table1[[#This Row],[Invested Amt.]]-Table1[[#This Row],[Withdrawal Amt.]]</f>
        <v>356687.85040029994</v>
      </c>
      <c r="M70" s="60">
        <f t="shared" si="4"/>
        <v>166.798</v>
      </c>
      <c r="N70" s="57">
        <f>IF(Table1[[#This Row],[ Order]]="sell",0,IF(SUMIFS(H$1:H70,D$1:D70,Table1[[#This Row],[Name of the Fund]],E$1:E70,"buy")-SUMIFS(H71:H374,D71:D374,Table1[[#This Row],[Name of the Fund]],E71:E374,"sell")&lt;0.001,0,IF(SUMIFS(H$1:H70,D$1:D70,Table1[[#This Row],[Name of the Fund]],E$1:E70,"buy")-SUMIFS(H71:H374,D71:D374,Table1[[#This Row],[Name of the Fund]],E71:E374,"sell")&gt;Table1[[#This Row],[Units]],Table1[[#This Row],[Units]],SUMIFS(H$1:H70,D$1:D70,Table1[[#This Row],[Name of the Fund]],E$1:E70,"buy")-SUMIFS(H71:H374,D71:D374,Table1[[#This Row],[Name of the Fund]],E71:E374,"sell"))))*Table1[[#This Row],[NAV]]</f>
        <v>0</v>
      </c>
    </row>
    <row r="71" spans="1:14" x14ac:dyDescent="0.15">
      <c r="A71" s="51">
        <f t="shared" si="3"/>
        <v>44501</v>
      </c>
      <c r="B71" s="46">
        <v>44501</v>
      </c>
      <c r="C71" s="44">
        <v>77740036312</v>
      </c>
      <c r="D71" s="44" t="s">
        <v>2898</v>
      </c>
      <c r="E71" s="44" t="s">
        <v>2897</v>
      </c>
      <c r="F71" s="61">
        <v>9999.5</v>
      </c>
      <c r="H71" s="59">
        <v>287.565</v>
      </c>
      <c r="I71" s="59">
        <v>34.773000000000003</v>
      </c>
      <c r="J71" s="59">
        <v>35.084000000000003</v>
      </c>
      <c r="K71" s="67">
        <v>9999.5</v>
      </c>
      <c r="L71" s="57">
        <f>L70+Table1[[#This Row],[Invested Amt.]]-Table1[[#This Row],[Withdrawal Amt.]]</f>
        <v>366687.35040029994</v>
      </c>
      <c r="M71" s="60">
        <f t="shared" si="4"/>
        <v>287.565</v>
      </c>
      <c r="N71" s="57">
        <f>IF(Table1[[#This Row],[ Order]]="sell",0,IF(SUMIFS(H$1:H71,D$1:D71,Table1[[#This Row],[Name of the Fund]],E$1:E71,"buy")-SUMIFS(H72:H375,D72:D375,Table1[[#This Row],[Name of the Fund]],E72:E375,"sell")&lt;0.001,0,IF(SUMIFS(H$1:H71,D$1:D71,Table1[[#This Row],[Name of the Fund]],E$1:E71,"buy")-SUMIFS(H72:H375,D72:D375,Table1[[#This Row],[Name of the Fund]],E72:E375,"sell")&gt;Table1[[#This Row],[Units]],Table1[[#This Row],[Units]],SUMIFS(H$1:H71,D$1:D71,Table1[[#This Row],[Name of the Fund]],E$1:E71,"buy")-SUMIFS(H72:H375,D72:D375,Table1[[#This Row],[Name of the Fund]],E72:E375,"sell"))))*Table1[[#This Row],[NAV]]</f>
        <v>9999.4977450000006</v>
      </c>
    </row>
    <row r="72" spans="1:14" x14ac:dyDescent="0.15">
      <c r="A72" s="51">
        <f t="shared" si="3"/>
        <v>44501</v>
      </c>
      <c r="B72" s="46">
        <v>44501</v>
      </c>
      <c r="C72" s="44">
        <v>5103457485</v>
      </c>
      <c r="D72" s="44" t="s">
        <v>2899</v>
      </c>
      <c r="E72" s="44" t="s">
        <v>2897</v>
      </c>
      <c r="F72" s="61">
        <v>4999.75</v>
      </c>
      <c r="H72" s="59">
        <v>21.489000000000001</v>
      </c>
      <c r="I72" s="59">
        <v>232.66159999999999</v>
      </c>
      <c r="J72" s="59">
        <v>272.1635</v>
      </c>
      <c r="K72" s="67">
        <v>4999.75</v>
      </c>
      <c r="L72" s="57">
        <f>L71+Table1[[#This Row],[Invested Amt.]]-Table1[[#This Row],[Withdrawal Amt.]]</f>
        <v>371687.10040029994</v>
      </c>
      <c r="M72" s="60">
        <f t="shared" si="4"/>
        <v>21.489000000000001</v>
      </c>
      <c r="N72" s="57">
        <f>IF(Table1[[#This Row],[ Order]]="sell",0,IF(SUMIFS(H$1:H72,D$1:D72,Table1[[#This Row],[Name of the Fund]],E$1:E72,"buy")-SUMIFS(H73:H376,D73:D376,Table1[[#This Row],[Name of the Fund]],E73:E376,"sell")&lt;0.001,0,IF(SUMIFS(H$1:H72,D$1:D72,Table1[[#This Row],[Name of the Fund]],E$1:E72,"buy")-SUMIFS(H73:H376,D73:D376,Table1[[#This Row],[Name of the Fund]],E73:E376,"sell")&gt;Table1[[#This Row],[Units]],Table1[[#This Row],[Units]],SUMIFS(H$1:H72,D$1:D72,Table1[[#This Row],[Name of the Fund]],E$1:E72,"buy")-SUMIFS(H73:H376,D73:D376,Table1[[#This Row],[Name of the Fund]],E73:E376,"sell"))))*Table1[[#This Row],[NAV]]</f>
        <v>4999.6651223999997</v>
      </c>
    </row>
    <row r="73" spans="1:14" x14ac:dyDescent="0.15">
      <c r="A73" s="51">
        <f t="shared" si="3"/>
        <v>44531</v>
      </c>
      <c r="B73" s="46">
        <v>44531</v>
      </c>
      <c r="C73" s="44" t="s">
        <v>2895</v>
      </c>
      <c r="D73" s="44" t="s">
        <v>2896</v>
      </c>
      <c r="E73" s="44" t="s">
        <v>2897</v>
      </c>
      <c r="F73" s="61">
        <v>4999.75</v>
      </c>
      <c r="H73" s="59">
        <v>165.77699999999999</v>
      </c>
      <c r="I73" s="59">
        <v>30.159500000000001</v>
      </c>
      <c r="J73" s="59">
        <v>30.056899999999999</v>
      </c>
      <c r="K73" s="67">
        <v>4999.75</v>
      </c>
      <c r="L73" s="57">
        <f>L72+Table1[[#This Row],[Invested Amt.]]-Table1[[#This Row],[Withdrawal Amt.]]</f>
        <v>376686.85040029994</v>
      </c>
      <c r="M73" s="60">
        <f t="shared" si="4"/>
        <v>165.77699999999999</v>
      </c>
      <c r="N73" s="57">
        <f>IF(Table1[[#This Row],[ Order]]="sell",0,IF(SUMIFS(H$1:H73,D$1:D73,Table1[[#This Row],[Name of the Fund]],E$1:E73,"buy")-SUMIFS(H74:H377,D74:D377,Table1[[#This Row],[Name of the Fund]],E74:E377,"sell")&lt;0.001,0,IF(SUMIFS(H$1:H73,D$1:D73,Table1[[#This Row],[Name of the Fund]],E$1:E73,"buy")-SUMIFS(H74:H377,D74:D377,Table1[[#This Row],[Name of the Fund]],E74:E377,"sell")&gt;Table1[[#This Row],[Units]],Table1[[#This Row],[Units]],SUMIFS(H$1:H73,D$1:D73,Table1[[#This Row],[Name of the Fund]],E$1:E73,"buy")-SUMIFS(H74:H377,D74:D377,Table1[[#This Row],[Name of the Fund]],E74:E377,"sell"))))*Table1[[#This Row],[NAV]]</f>
        <v>0</v>
      </c>
    </row>
    <row r="74" spans="1:14" x14ac:dyDescent="0.15">
      <c r="A74" s="51">
        <f t="shared" si="3"/>
        <v>44531</v>
      </c>
      <c r="B74" s="46">
        <v>44531</v>
      </c>
      <c r="C74" s="44">
        <v>77740036312</v>
      </c>
      <c r="D74" s="44" t="s">
        <v>2898</v>
      </c>
      <c r="E74" s="44" t="s">
        <v>2897</v>
      </c>
      <c r="F74" s="61">
        <v>9999.5</v>
      </c>
      <c r="H74" s="59">
        <v>298.03899999999999</v>
      </c>
      <c r="I74" s="59">
        <v>33.551000000000002</v>
      </c>
      <c r="J74" s="59">
        <v>35.084000000000003</v>
      </c>
      <c r="K74" s="67">
        <v>9999.5</v>
      </c>
      <c r="L74" s="57">
        <f>L73+Table1[[#This Row],[Invested Amt.]]-Table1[[#This Row],[Withdrawal Amt.]]</f>
        <v>386686.35040029994</v>
      </c>
      <c r="M74" s="60">
        <f t="shared" si="4"/>
        <v>298.03899999999999</v>
      </c>
      <c r="N74" s="57">
        <f>IF(Table1[[#This Row],[ Order]]="sell",0,IF(SUMIFS(H$1:H74,D$1:D74,Table1[[#This Row],[Name of the Fund]],E$1:E74,"buy")-SUMIFS(H75:H378,D75:D378,Table1[[#This Row],[Name of the Fund]],E75:E378,"sell")&lt;0.001,0,IF(SUMIFS(H$1:H74,D$1:D74,Table1[[#This Row],[Name of the Fund]],E$1:E74,"buy")-SUMIFS(H75:H378,D75:D378,Table1[[#This Row],[Name of the Fund]],E75:E378,"sell")&gt;Table1[[#This Row],[Units]],Table1[[#This Row],[Units]],SUMIFS(H$1:H74,D$1:D74,Table1[[#This Row],[Name of the Fund]],E$1:E74,"buy")-SUMIFS(H75:H378,D75:D378,Table1[[#This Row],[Name of the Fund]],E75:E378,"sell"))))*Table1[[#This Row],[NAV]]</f>
        <v>9999.5064889999994</v>
      </c>
    </row>
    <row r="75" spans="1:14" x14ac:dyDescent="0.15">
      <c r="A75" s="51">
        <f t="shared" si="3"/>
        <v>44531</v>
      </c>
      <c r="B75" s="46">
        <v>44531</v>
      </c>
      <c r="C75" s="44">
        <v>5103457485</v>
      </c>
      <c r="D75" s="44" t="s">
        <v>2899</v>
      </c>
      <c r="E75" s="44" t="s">
        <v>2897</v>
      </c>
      <c r="F75" s="61">
        <v>4999.75</v>
      </c>
      <c r="H75" s="59">
        <v>21.231000000000002</v>
      </c>
      <c r="I75" s="59">
        <v>235.49590000000001</v>
      </c>
      <c r="J75" s="59">
        <v>272.1635</v>
      </c>
      <c r="K75" s="67">
        <v>4999.75</v>
      </c>
      <c r="L75" s="57">
        <f>L74+Table1[[#This Row],[Invested Amt.]]-Table1[[#This Row],[Withdrawal Amt.]]</f>
        <v>391686.10040029994</v>
      </c>
      <c r="M75" s="60">
        <f t="shared" si="4"/>
        <v>21.231000000000002</v>
      </c>
      <c r="N75" s="57">
        <f>IF(Table1[[#This Row],[ Order]]="sell",0,IF(SUMIFS(H$1:H75,D$1:D75,Table1[[#This Row],[Name of the Fund]],E$1:E75,"buy")-SUMIFS(H76:H379,D76:D379,Table1[[#This Row],[Name of the Fund]],E76:E379,"sell")&lt;0.001,0,IF(SUMIFS(H$1:H75,D$1:D75,Table1[[#This Row],[Name of the Fund]],E$1:E75,"buy")-SUMIFS(H76:H379,D76:D379,Table1[[#This Row],[Name of the Fund]],E76:E379,"sell")&gt;Table1[[#This Row],[Units]],Table1[[#This Row],[Units]],SUMIFS(H$1:H75,D$1:D75,Table1[[#This Row],[Name of the Fund]],E$1:E75,"buy")-SUMIFS(H76:H379,D76:D379,Table1[[#This Row],[Name of the Fund]],E76:E379,"sell"))))*Table1[[#This Row],[NAV]]</f>
        <v>4999.8134529000008</v>
      </c>
    </row>
    <row r="76" spans="1:14" x14ac:dyDescent="0.15">
      <c r="A76" s="51">
        <f t="shared" si="3"/>
        <v>44562</v>
      </c>
      <c r="B76" s="46">
        <v>44564</v>
      </c>
      <c r="C76" s="44" t="s">
        <v>2895</v>
      </c>
      <c r="D76" s="44" t="s">
        <v>2896</v>
      </c>
      <c r="E76" s="44" t="s">
        <v>2897</v>
      </c>
      <c r="F76" s="61">
        <v>4999.75</v>
      </c>
      <c r="H76" s="59">
        <v>165.667</v>
      </c>
      <c r="I76" s="59">
        <v>30.179600000000001</v>
      </c>
      <c r="J76" s="59">
        <v>30.056899999999999</v>
      </c>
      <c r="K76" s="67">
        <v>4999.75</v>
      </c>
      <c r="L76" s="57">
        <f>L75+Table1[[#This Row],[Invested Amt.]]-Table1[[#This Row],[Withdrawal Amt.]]</f>
        <v>396685.85040029994</v>
      </c>
      <c r="M76" s="60">
        <f t="shared" si="4"/>
        <v>165.667</v>
      </c>
      <c r="N76" s="57">
        <f>IF(Table1[[#This Row],[ Order]]="sell",0,IF(SUMIFS(H$1:H76,D$1:D76,Table1[[#This Row],[Name of the Fund]],E$1:E76,"buy")-SUMIFS(H77:H380,D77:D380,Table1[[#This Row],[Name of the Fund]],E77:E380,"sell")&lt;0.001,0,IF(SUMIFS(H$1:H76,D$1:D76,Table1[[#This Row],[Name of the Fund]],E$1:E76,"buy")-SUMIFS(H77:H380,D77:D380,Table1[[#This Row],[Name of the Fund]],E77:E380,"sell")&gt;Table1[[#This Row],[Units]],Table1[[#This Row],[Units]],SUMIFS(H$1:H76,D$1:D76,Table1[[#This Row],[Name of the Fund]],E$1:E76,"buy")-SUMIFS(H77:H380,D77:D380,Table1[[#This Row],[Name of the Fund]],E77:E380,"sell"))))*Table1[[#This Row],[NAV]]</f>
        <v>0</v>
      </c>
    </row>
    <row r="77" spans="1:14" x14ac:dyDescent="0.15">
      <c r="A77" s="51">
        <f t="shared" si="3"/>
        <v>44562</v>
      </c>
      <c r="B77" s="46">
        <v>44564</v>
      </c>
      <c r="C77" s="44">
        <v>77740036312</v>
      </c>
      <c r="D77" s="44" t="s">
        <v>2898</v>
      </c>
      <c r="E77" s="44" t="s">
        <v>2897</v>
      </c>
      <c r="F77" s="61">
        <v>9999.5</v>
      </c>
      <c r="H77" s="59">
        <v>288.61900000000003</v>
      </c>
      <c r="I77" s="59">
        <v>34.646000000000001</v>
      </c>
      <c r="J77" s="59">
        <v>35.084000000000003</v>
      </c>
      <c r="K77" s="67">
        <v>9999.5</v>
      </c>
      <c r="L77" s="57">
        <f>L76+Table1[[#This Row],[Invested Amt.]]-Table1[[#This Row],[Withdrawal Amt.]]</f>
        <v>406685.35040029994</v>
      </c>
      <c r="M77" s="60">
        <f t="shared" si="4"/>
        <v>288.61900000000003</v>
      </c>
      <c r="N77" s="57">
        <f>IF(Table1[[#This Row],[ Order]]="sell",0,IF(SUMIFS(H$1:H77,D$1:D77,Table1[[#This Row],[Name of the Fund]],E$1:E77,"buy")-SUMIFS(H78:H381,D78:D381,Table1[[#This Row],[Name of the Fund]],E78:E381,"sell")&lt;0.001,0,IF(SUMIFS(H$1:H77,D$1:D77,Table1[[#This Row],[Name of the Fund]],E$1:E77,"buy")-SUMIFS(H78:H381,D78:D381,Table1[[#This Row],[Name of the Fund]],E78:E381,"sell")&gt;Table1[[#This Row],[Units]],Table1[[#This Row],[Units]],SUMIFS(H$1:H77,D$1:D77,Table1[[#This Row],[Name of the Fund]],E$1:E77,"buy")-SUMIFS(H78:H381,D78:D381,Table1[[#This Row],[Name of the Fund]],E78:E381,"sell"))))*Table1[[#This Row],[NAV]]</f>
        <v>9999.4938740000016</v>
      </c>
    </row>
    <row r="78" spans="1:14" x14ac:dyDescent="0.15">
      <c r="A78" s="51">
        <f t="shared" si="3"/>
        <v>44562</v>
      </c>
      <c r="B78" s="46">
        <v>44564</v>
      </c>
      <c r="C78" s="44">
        <v>5103457485</v>
      </c>
      <c r="D78" s="44" t="s">
        <v>2899</v>
      </c>
      <c r="E78" s="44" t="s">
        <v>2897</v>
      </c>
      <c r="F78" s="61">
        <v>4999.75</v>
      </c>
      <c r="H78" s="59">
        <v>20.888999999999999</v>
      </c>
      <c r="I78" s="59">
        <v>239.34610000000001</v>
      </c>
      <c r="J78" s="59">
        <v>272.1635</v>
      </c>
      <c r="K78" s="67">
        <v>4999.75</v>
      </c>
      <c r="L78" s="57">
        <f>L77+Table1[[#This Row],[Invested Amt.]]-Table1[[#This Row],[Withdrawal Amt.]]</f>
        <v>411685.10040029994</v>
      </c>
      <c r="M78" s="60">
        <f t="shared" si="4"/>
        <v>20.888999999999999</v>
      </c>
      <c r="N78" s="57">
        <f>IF(Table1[[#This Row],[ Order]]="sell",0,IF(SUMIFS(H$1:H78,D$1:D78,Table1[[#This Row],[Name of the Fund]],E$1:E78,"buy")-SUMIFS(H79:H382,D79:D382,Table1[[#This Row],[Name of the Fund]],E79:E382,"sell")&lt;0.001,0,IF(SUMIFS(H$1:H78,D$1:D78,Table1[[#This Row],[Name of the Fund]],E$1:E78,"buy")-SUMIFS(H79:H382,D79:D382,Table1[[#This Row],[Name of the Fund]],E79:E382,"sell")&gt;Table1[[#This Row],[Units]],Table1[[#This Row],[Units]],SUMIFS(H$1:H78,D$1:D78,Table1[[#This Row],[Name of the Fund]],E$1:E78,"buy")-SUMIFS(H79:H382,D79:D382,Table1[[#This Row],[Name of the Fund]],E79:E382,"sell"))))*Table1[[#This Row],[NAV]]</f>
        <v>4999.7006829000002</v>
      </c>
    </row>
    <row r="79" spans="1:14" x14ac:dyDescent="0.15">
      <c r="A79" s="51">
        <f t="shared" si="3"/>
        <v>44593</v>
      </c>
      <c r="B79" s="46">
        <v>44593</v>
      </c>
      <c r="C79" s="44" t="s">
        <v>2895</v>
      </c>
      <c r="D79" s="44" t="s">
        <v>2896</v>
      </c>
      <c r="E79" s="44" t="s">
        <v>2897</v>
      </c>
      <c r="F79" s="61">
        <v>4999.75</v>
      </c>
      <c r="H79" s="59">
        <v>166.34299999999999</v>
      </c>
      <c r="I79" s="59">
        <v>30.056899999999999</v>
      </c>
      <c r="J79" s="59">
        <v>30.056899999999999</v>
      </c>
      <c r="K79" s="67">
        <v>4999.75</v>
      </c>
      <c r="L79" s="57">
        <f>L78+Table1[[#This Row],[Invested Amt.]]-Table1[[#This Row],[Withdrawal Amt.]]</f>
        <v>416684.85040029994</v>
      </c>
      <c r="M79" s="60">
        <f t="shared" si="4"/>
        <v>166.34299999999999</v>
      </c>
      <c r="N79" s="57">
        <f>IF(Table1[[#This Row],[ Order]]="sell",0,IF(SUMIFS(H$1:H79,D$1:D79,Table1[[#This Row],[Name of the Fund]],E$1:E79,"buy")-SUMIFS(H80:H383,D80:D383,Table1[[#This Row],[Name of the Fund]],E80:E383,"sell")&lt;0.001,0,IF(SUMIFS(H$1:H79,D$1:D79,Table1[[#This Row],[Name of the Fund]],E$1:E79,"buy")-SUMIFS(H80:H383,D80:D383,Table1[[#This Row],[Name of the Fund]],E80:E383,"sell")&gt;Table1[[#This Row],[Units]],Table1[[#This Row],[Units]],SUMIFS(H$1:H79,D$1:D79,Table1[[#This Row],[Name of the Fund]],E$1:E79,"buy")-SUMIFS(H80:H383,D80:D383,Table1[[#This Row],[Name of the Fund]],E80:E383,"sell"))))*Table1[[#This Row],[NAV]]</f>
        <v>0</v>
      </c>
    </row>
    <row r="80" spans="1:14" x14ac:dyDescent="0.15">
      <c r="A80" s="51">
        <f t="shared" si="3"/>
        <v>44593</v>
      </c>
      <c r="B80" s="46">
        <v>44593</v>
      </c>
      <c r="C80" s="44">
        <v>77740036312</v>
      </c>
      <c r="D80" s="44" t="s">
        <v>2898</v>
      </c>
      <c r="E80" s="44" t="s">
        <v>2897</v>
      </c>
      <c r="F80" s="61">
        <v>9999.5</v>
      </c>
      <c r="H80" s="59">
        <v>291.57299999999998</v>
      </c>
      <c r="I80" s="59">
        <v>34.295000000000002</v>
      </c>
      <c r="J80" s="59">
        <v>35.084000000000003</v>
      </c>
      <c r="K80" s="67">
        <v>9999.5</v>
      </c>
      <c r="L80" s="57">
        <f>L79+Table1[[#This Row],[Invested Amt.]]-Table1[[#This Row],[Withdrawal Amt.]]</f>
        <v>426684.35040029994</v>
      </c>
      <c r="M80" s="60">
        <f t="shared" si="4"/>
        <v>291.57299999999998</v>
      </c>
      <c r="N80" s="57">
        <f>IF(Table1[[#This Row],[ Order]]="sell",0,IF(SUMIFS(H$1:H80,D$1:D80,Table1[[#This Row],[Name of the Fund]],E$1:E80,"buy")-SUMIFS(H81:H384,D81:D384,Table1[[#This Row],[Name of the Fund]],E81:E384,"sell")&lt;0.001,0,IF(SUMIFS(H$1:H80,D$1:D80,Table1[[#This Row],[Name of the Fund]],E$1:E80,"buy")-SUMIFS(H81:H384,D81:D384,Table1[[#This Row],[Name of the Fund]],E81:E384,"sell")&gt;Table1[[#This Row],[Units]],Table1[[#This Row],[Units]],SUMIFS(H$1:H80,D$1:D80,Table1[[#This Row],[Name of the Fund]],E$1:E80,"buy")-SUMIFS(H81:H384,D81:D384,Table1[[#This Row],[Name of the Fund]],E81:E384,"sell"))))*Table1[[#This Row],[NAV]]</f>
        <v>9999.4960350000001</v>
      </c>
    </row>
    <row r="81" spans="1:14" x14ac:dyDescent="0.15">
      <c r="A81" s="51">
        <f t="shared" si="3"/>
        <v>44593</v>
      </c>
      <c r="B81" s="46">
        <v>44593</v>
      </c>
      <c r="C81" s="44">
        <v>5103457485</v>
      </c>
      <c r="D81" s="44" t="s">
        <v>2899</v>
      </c>
      <c r="E81" s="44" t="s">
        <v>2897</v>
      </c>
      <c r="F81" s="61">
        <v>4999.75</v>
      </c>
      <c r="H81" s="59">
        <v>20.581</v>
      </c>
      <c r="I81" s="59">
        <v>242.93219999999999</v>
      </c>
      <c r="J81" s="59">
        <v>272.1635</v>
      </c>
      <c r="K81" s="67">
        <v>4999.75</v>
      </c>
      <c r="L81" s="57">
        <f>L80+Table1[[#This Row],[Invested Amt.]]-Table1[[#This Row],[Withdrawal Amt.]]</f>
        <v>431684.10040029994</v>
      </c>
      <c r="M81" s="60">
        <f t="shared" si="4"/>
        <v>20.581</v>
      </c>
      <c r="N81" s="57">
        <f>IF(Table1[[#This Row],[ Order]]="sell",0,IF(SUMIFS(H$1:H81,D$1:D81,Table1[[#This Row],[Name of the Fund]],E$1:E81,"buy")-SUMIFS(H82:H385,D82:D385,Table1[[#This Row],[Name of the Fund]],E82:E385,"sell")&lt;0.001,0,IF(SUMIFS(H$1:H81,D$1:D81,Table1[[#This Row],[Name of the Fund]],E$1:E81,"buy")-SUMIFS(H82:H385,D82:D385,Table1[[#This Row],[Name of the Fund]],E82:E385,"sell")&gt;Table1[[#This Row],[Units]],Table1[[#This Row],[Units]],SUMIFS(H$1:H81,D$1:D81,Table1[[#This Row],[Name of the Fund]],E$1:E81,"buy")-SUMIFS(H82:H385,D82:D385,Table1[[#This Row],[Name of the Fund]],E82:E385,"sell"))))*Table1[[#This Row],[NAV]]</f>
        <v>4999.7876081999993</v>
      </c>
    </row>
    <row r="82" spans="1:14" x14ac:dyDescent="0.15">
      <c r="A82" s="51">
        <f t="shared" ref="A82:A106" si="5">DATE(YEAR(B82),MONTH(B82),1)</f>
        <v>44621</v>
      </c>
      <c r="B82" s="46">
        <v>44622</v>
      </c>
      <c r="C82" s="44" t="s">
        <v>2895</v>
      </c>
      <c r="D82" s="44" t="s">
        <v>2896</v>
      </c>
      <c r="E82" s="44" t="s">
        <v>2897</v>
      </c>
      <c r="F82" s="61">
        <v>4999.75</v>
      </c>
      <c r="H82" s="59">
        <v>164.798</v>
      </c>
      <c r="I82" s="59">
        <v>30.3386</v>
      </c>
      <c r="J82" s="59">
        <v>30.650500000000001</v>
      </c>
      <c r="K82" s="67">
        <v>4999.75</v>
      </c>
      <c r="L82" s="57">
        <f>L81+Table1[[#This Row],[Invested Amt.]]-Table1[[#This Row],[Withdrawal Amt.]]</f>
        <v>436683.85040029994</v>
      </c>
      <c r="M82" s="60">
        <f t="shared" si="4"/>
        <v>164.798</v>
      </c>
      <c r="N82" s="57">
        <f>IF(Table1[[#This Row],[ Order]]="sell",0,IF(SUMIFS(H$1:H82,D$1:D82,Table1[[#This Row],[Name of the Fund]],E$1:E82,"buy")-SUMIFS(H83:H386,D83:D386,Table1[[#This Row],[Name of the Fund]],E83:E386,"sell")&lt;0.001,0,IF(SUMIFS(H$1:H82,D$1:D82,Table1[[#This Row],[Name of the Fund]],E$1:E82,"buy")-SUMIFS(H83:H386,D83:D386,Table1[[#This Row],[Name of the Fund]],E83:E386,"sell")&gt;Table1[[#This Row],[Units]],Table1[[#This Row],[Units]],SUMIFS(H$1:H82,D$1:D82,Table1[[#This Row],[Name of the Fund]],E$1:E82,"buy")-SUMIFS(H83:H386,D83:D386,Table1[[#This Row],[Name of the Fund]],E83:E386,"sell"))))*Table1[[#This Row],[NAV]]</f>
        <v>0</v>
      </c>
    </row>
    <row r="83" spans="1:14" x14ac:dyDescent="0.15">
      <c r="A83" s="51">
        <f t="shared" si="5"/>
        <v>44621</v>
      </c>
      <c r="B83" s="46">
        <v>44622</v>
      </c>
      <c r="C83" s="44">
        <v>77740036312</v>
      </c>
      <c r="D83" s="44" t="s">
        <v>2898</v>
      </c>
      <c r="E83" s="44" t="s">
        <v>2897</v>
      </c>
      <c r="F83" s="61">
        <v>9999.5</v>
      </c>
      <c r="H83" s="59">
        <v>312.50400000000002</v>
      </c>
      <c r="I83" s="59">
        <v>31.998000000000001</v>
      </c>
      <c r="J83" s="59">
        <v>35.084000000000003</v>
      </c>
      <c r="K83" s="67">
        <v>9999.5</v>
      </c>
      <c r="L83" s="57">
        <f>L82+Table1[[#This Row],[Invested Amt.]]-Table1[[#This Row],[Withdrawal Amt.]]</f>
        <v>446683.35040029994</v>
      </c>
      <c r="M83" s="60">
        <f t="shared" si="4"/>
        <v>312.50400000000002</v>
      </c>
      <c r="N83" s="57">
        <f>IF(Table1[[#This Row],[ Order]]="sell",0,IF(SUMIFS(H$1:H83,D$1:D83,Table1[[#This Row],[Name of the Fund]],E$1:E83,"buy")-SUMIFS(H84:H387,D84:D387,Table1[[#This Row],[Name of the Fund]],E84:E387,"sell")&lt;0.001,0,IF(SUMIFS(H$1:H83,D$1:D83,Table1[[#This Row],[Name of the Fund]],E$1:E83,"buy")-SUMIFS(H84:H387,D84:D387,Table1[[#This Row],[Name of the Fund]],E84:E387,"sell")&gt;Table1[[#This Row],[Units]],Table1[[#This Row],[Units]],SUMIFS(H$1:H83,D$1:D83,Table1[[#This Row],[Name of the Fund]],E$1:E83,"buy")-SUMIFS(H84:H387,D84:D387,Table1[[#This Row],[Name of the Fund]],E84:E387,"sell"))))*Table1[[#This Row],[NAV]]</f>
        <v>9999.5029920000015</v>
      </c>
    </row>
    <row r="84" spans="1:14" x14ac:dyDescent="0.15">
      <c r="A84" s="51">
        <f t="shared" si="5"/>
        <v>44621</v>
      </c>
      <c r="B84" s="46">
        <v>44622</v>
      </c>
      <c r="C84" s="44">
        <v>5103457485</v>
      </c>
      <c r="D84" s="44" t="s">
        <v>2899</v>
      </c>
      <c r="E84" s="44" t="s">
        <v>2897</v>
      </c>
      <c r="F84" s="61">
        <v>4999.75</v>
      </c>
      <c r="H84" s="59">
        <v>22.343</v>
      </c>
      <c r="I84" s="59">
        <v>223.7724</v>
      </c>
      <c r="J84" s="59">
        <v>272.1635</v>
      </c>
      <c r="K84" s="67">
        <v>4999.75</v>
      </c>
      <c r="L84" s="57">
        <f>L83+Table1[[#This Row],[Invested Amt.]]-Table1[[#This Row],[Withdrawal Amt.]]</f>
        <v>451683.10040029994</v>
      </c>
      <c r="M84" s="60">
        <f t="shared" si="4"/>
        <v>22.343</v>
      </c>
      <c r="N84" s="57">
        <f>IF(Table1[[#This Row],[ Order]]="sell",0,IF(SUMIFS(H$1:H84,D$1:D84,Table1[[#This Row],[Name of the Fund]],E$1:E84,"buy")-SUMIFS(H85:H388,D85:D388,Table1[[#This Row],[Name of the Fund]],E85:E388,"sell")&lt;0.001,0,IF(SUMIFS(H$1:H84,D$1:D84,Table1[[#This Row],[Name of the Fund]],E$1:E84,"buy")-SUMIFS(H85:H388,D85:D388,Table1[[#This Row],[Name of the Fund]],E85:E388,"sell")&gt;Table1[[#This Row],[Units]],Table1[[#This Row],[Units]],SUMIFS(H$1:H84,D$1:D84,Table1[[#This Row],[Name of the Fund]],E$1:E84,"buy")-SUMIFS(H85:H388,D85:D388,Table1[[#This Row],[Name of the Fund]],E85:E388,"sell"))))*Table1[[#This Row],[NAV]]</f>
        <v>4999.7467331999997</v>
      </c>
    </row>
    <row r="85" spans="1:14" x14ac:dyDescent="0.15">
      <c r="A85" s="51">
        <f t="shared" si="5"/>
        <v>44652</v>
      </c>
      <c r="B85" s="46">
        <v>44656</v>
      </c>
      <c r="C85" s="44" t="s">
        <v>2895</v>
      </c>
      <c r="D85" s="44" t="s">
        <v>2896</v>
      </c>
      <c r="E85" s="44" t="s">
        <v>2897</v>
      </c>
      <c r="F85" s="61">
        <v>4999.75</v>
      </c>
      <c r="H85" s="59">
        <v>164.02099999999999</v>
      </c>
      <c r="I85" s="59">
        <v>30.482399999999998</v>
      </c>
      <c r="J85" s="59">
        <v>30.650500000000001</v>
      </c>
      <c r="K85" s="67">
        <v>4999.75</v>
      </c>
      <c r="L85" s="57">
        <f>L84+Table1[[#This Row],[Invested Amt.]]-Table1[[#This Row],[Withdrawal Amt.]]</f>
        <v>456682.85040029994</v>
      </c>
      <c r="M85" s="60">
        <f t="shared" si="4"/>
        <v>164.02099999999999</v>
      </c>
      <c r="N85" s="57">
        <f>IF(Table1[[#This Row],[ Order]]="sell",0,IF(SUMIFS(H$1:H85,D$1:D85,Table1[[#This Row],[Name of the Fund]],E$1:E85,"buy")-SUMIFS(H86:H389,D86:D389,Table1[[#This Row],[Name of the Fund]],E86:E389,"sell")&lt;0.001,0,IF(SUMIFS(H$1:H85,D$1:D85,Table1[[#This Row],[Name of the Fund]],E$1:E85,"buy")-SUMIFS(H86:H389,D86:D389,Table1[[#This Row],[Name of the Fund]],E86:E389,"sell")&gt;Table1[[#This Row],[Units]],Table1[[#This Row],[Units]],SUMIFS(H$1:H85,D$1:D85,Table1[[#This Row],[Name of the Fund]],E$1:E85,"buy")-SUMIFS(H86:H389,D86:D389,Table1[[#This Row],[Name of the Fund]],E86:E389,"sell"))))*Table1[[#This Row],[NAV]]</f>
        <v>0</v>
      </c>
    </row>
    <row r="86" spans="1:14" x14ac:dyDescent="0.15">
      <c r="A86" s="51">
        <f t="shared" si="5"/>
        <v>44652</v>
      </c>
      <c r="B86" s="46">
        <v>44656</v>
      </c>
      <c r="C86" s="44">
        <v>77740036312</v>
      </c>
      <c r="D86" s="44" t="s">
        <v>2898</v>
      </c>
      <c r="E86" s="44" t="s">
        <v>2897</v>
      </c>
      <c r="F86" s="61">
        <v>9999.5</v>
      </c>
      <c r="H86" s="59">
        <v>289.80700000000002</v>
      </c>
      <c r="I86" s="59">
        <v>34.503999999999998</v>
      </c>
      <c r="J86" s="59">
        <v>35.084000000000003</v>
      </c>
      <c r="K86" s="67">
        <v>9999.5</v>
      </c>
      <c r="L86" s="57">
        <f>L85+Table1[[#This Row],[Invested Amt.]]-Table1[[#This Row],[Withdrawal Amt.]]</f>
        <v>466682.35040029994</v>
      </c>
      <c r="M86" s="60">
        <f t="shared" si="4"/>
        <v>289.80700000000002</v>
      </c>
      <c r="N86" s="57">
        <f>IF(Table1[[#This Row],[ Order]]="sell",0,IF(SUMIFS(H$1:H86,D$1:D86,Table1[[#This Row],[Name of the Fund]],E$1:E86,"buy")-SUMIFS(H87:H390,D87:D390,Table1[[#This Row],[Name of the Fund]],E87:E390,"sell")&lt;0.001,0,IF(SUMIFS(H$1:H86,D$1:D86,Table1[[#This Row],[Name of the Fund]],E$1:E86,"buy")-SUMIFS(H87:H390,D87:D390,Table1[[#This Row],[Name of the Fund]],E87:E390,"sell")&gt;Table1[[#This Row],[Units]],Table1[[#This Row],[Units]],SUMIFS(H$1:H86,D$1:D86,Table1[[#This Row],[Name of the Fund]],E$1:E86,"buy")-SUMIFS(H87:H390,D87:D390,Table1[[#This Row],[Name of the Fund]],E87:E390,"sell"))))*Table1[[#This Row],[NAV]]</f>
        <v>9999.5007279999991</v>
      </c>
    </row>
    <row r="87" spans="1:14" x14ac:dyDescent="0.15">
      <c r="A87" s="51">
        <f t="shared" si="5"/>
        <v>44652</v>
      </c>
      <c r="B87" s="46">
        <v>44656</v>
      </c>
      <c r="C87" s="44">
        <v>5103457485</v>
      </c>
      <c r="D87" s="44" t="s">
        <v>2899</v>
      </c>
      <c r="E87" s="44" t="s">
        <v>2897</v>
      </c>
      <c r="F87" s="61">
        <v>4999.75</v>
      </c>
      <c r="H87" s="59">
        <v>19.789000000000001</v>
      </c>
      <c r="I87" s="59">
        <v>252.64699999999999</v>
      </c>
      <c r="J87" s="59">
        <v>272.1635</v>
      </c>
      <c r="K87" s="67">
        <v>4999.75</v>
      </c>
      <c r="L87" s="57">
        <f>L86+Table1[[#This Row],[Invested Amt.]]-Table1[[#This Row],[Withdrawal Amt.]]</f>
        <v>471682.10040029994</v>
      </c>
      <c r="M87" s="60">
        <f t="shared" si="4"/>
        <v>19.789000000000001</v>
      </c>
      <c r="N87" s="57">
        <f>IF(Table1[[#This Row],[ Order]]="sell",0,IF(SUMIFS(H$1:H87,D$1:D87,Table1[[#This Row],[Name of the Fund]],E$1:E87,"buy")-SUMIFS(H88:H391,D88:D391,Table1[[#This Row],[Name of the Fund]],E88:E391,"sell")&lt;0.001,0,IF(SUMIFS(H$1:H87,D$1:D87,Table1[[#This Row],[Name of the Fund]],E$1:E87,"buy")-SUMIFS(H88:H391,D88:D391,Table1[[#This Row],[Name of the Fund]],E88:E391,"sell")&gt;Table1[[#This Row],[Units]],Table1[[#This Row],[Units]],SUMIFS(H$1:H87,D$1:D87,Table1[[#This Row],[Name of the Fund]],E$1:E87,"buy")-SUMIFS(H88:H391,D88:D391,Table1[[#This Row],[Name of the Fund]],E88:E391,"sell"))))*Table1[[#This Row],[NAV]]</f>
        <v>4999.6314830000001</v>
      </c>
    </row>
    <row r="88" spans="1:14" x14ac:dyDescent="0.15">
      <c r="A88" s="51">
        <f t="shared" si="5"/>
        <v>44682</v>
      </c>
      <c r="B88" s="46">
        <v>44685</v>
      </c>
      <c r="C88" s="44" t="s">
        <v>2895</v>
      </c>
      <c r="D88" s="44" t="s">
        <v>2896</v>
      </c>
      <c r="E88" s="44" t="s">
        <v>2897</v>
      </c>
      <c r="F88" s="61">
        <v>4999.75</v>
      </c>
      <c r="H88" s="59">
        <v>167.92699999999999</v>
      </c>
      <c r="I88" s="59">
        <v>29.773299999999999</v>
      </c>
      <c r="J88" s="59">
        <v>30.650500000000001</v>
      </c>
      <c r="K88" s="67">
        <v>4999.75</v>
      </c>
      <c r="L88" s="57">
        <f>L87+Table1[[#This Row],[Invested Amt.]]-Table1[[#This Row],[Withdrawal Amt.]]</f>
        <v>476681.85040029994</v>
      </c>
      <c r="M88" s="60">
        <f t="shared" si="4"/>
        <v>167.92699999999999</v>
      </c>
      <c r="N88" s="57">
        <f>IF(Table1[[#This Row],[ Order]]="sell",0,IF(SUMIFS(H$1:H88,D$1:D88,Table1[[#This Row],[Name of the Fund]],E$1:E88,"buy")-SUMIFS(H89:H392,D89:D392,Table1[[#This Row],[Name of the Fund]],E89:E392,"sell")&lt;0.001,0,IF(SUMIFS(H$1:H88,D$1:D88,Table1[[#This Row],[Name of the Fund]],E$1:E88,"buy")-SUMIFS(H89:H392,D89:D392,Table1[[#This Row],[Name of the Fund]],E89:E392,"sell")&gt;Table1[[#This Row],[Units]],Table1[[#This Row],[Units]],SUMIFS(H$1:H88,D$1:D88,Table1[[#This Row],[Name of the Fund]],E$1:E88,"buy")-SUMIFS(H89:H392,D89:D392,Table1[[#This Row],[Name of the Fund]],E89:E392,"sell"))))*Table1[[#This Row],[NAV]]</f>
        <v>0</v>
      </c>
    </row>
    <row r="89" spans="1:14" x14ac:dyDescent="0.15">
      <c r="A89" s="51">
        <f t="shared" si="5"/>
        <v>44682</v>
      </c>
      <c r="B89" s="46">
        <v>44685</v>
      </c>
      <c r="C89" s="44">
        <v>77740036312</v>
      </c>
      <c r="D89" s="44" t="s">
        <v>2898</v>
      </c>
      <c r="E89" s="44" t="s">
        <v>2897</v>
      </c>
      <c r="F89" s="61">
        <v>9999.5</v>
      </c>
      <c r="H89" s="59">
        <v>309.649</v>
      </c>
      <c r="I89" s="59">
        <v>32.292999999999999</v>
      </c>
      <c r="J89" s="59">
        <v>35.084000000000003</v>
      </c>
      <c r="K89" s="67">
        <v>9999.5</v>
      </c>
      <c r="L89" s="57">
        <f>L88+Table1[[#This Row],[Invested Amt.]]-Table1[[#This Row],[Withdrawal Amt.]]</f>
        <v>486681.35040029994</v>
      </c>
      <c r="M89" s="60">
        <f t="shared" si="4"/>
        <v>309.649</v>
      </c>
      <c r="N89" s="57">
        <f>IF(Table1[[#This Row],[ Order]]="sell",0,IF(SUMIFS(H$1:H89,D$1:D89,Table1[[#This Row],[Name of the Fund]],E$1:E89,"buy")-SUMIFS(H90:H393,D90:D393,Table1[[#This Row],[Name of the Fund]],E90:E393,"sell")&lt;0.001,0,IF(SUMIFS(H$1:H89,D$1:D89,Table1[[#This Row],[Name of the Fund]],E$1:E89,"buy")-SUMIFS(H90:H393,D90:D393,Table1[[#This Row],[Name of the Fund]],E90:E393,"sell")&gt;Table1[[#This Row],[Units]],Table1[[#This Row],[Units]],SUMIFS(H$1:H89,D$1:D89,Table1[[#This Row],[Name of the Fund]],E$1:E89,"buy")-SUMIFS(H90:H393,D90:D393,Table1[[#This Row],[Name of the Fund]],E90:E393,"sell"))))*Table1[[#This Row],[NAV]]</f>
        <v>9999.4951569999994</v>
      </c>
    </row>
    <row r="90" spans="1:14" x14ac:dyDescent="0.15">
      <c r="A90" s="51">
        <f t="shared" si="5"/>
        <v>44682</v>
      </c>
      <c r="B90" s="46">
        <v>44685</v>
      </c>
      <c r="C90" s="44">
        <v>5103457485</v>
      </c>
      <c r="D90" s="44" t="s">
        <v>2899</v>
      </c>
      <c r="E90" s="44" t="s">
        <v>2897</v>
      </c>
      <c r="F90" s="61">
        <v>4999.75</v>
      </c>
      <c r="H90" s="59">
        <v>20.952999999999999</v>
      </c>
      <c r="I90" s="59">
        <v>238.6215</v>
      </c>
      <c r="J90" s="59">
        <v>272.1635</v>
      </c>
      <c r="K90" s="67">
        <v>4999.75</v>
      </c>
      <c r="L90" s="57">
        <f>L89+Table1[[#This Row],[Invested Amt.]]-Table1[[#This Row],[Withdrawal Amt.]]</f>
        <v>491681.10040029994</v>
      </c>
      <c r="M90" s="60">
        <f t="shared" si="4"/>
        <v>20.952999999999999</v>
      </c>
      <c r="N90" s="57">
        <f>IF(Table1[[#This Row],[ Order]]="sell",0,IF(SUMIFS(H$1:H90,D$1:D90,Table1[[#This Row],[Name of the Fund]],E$1:E90,"buy")-SUMIFS(H91:H394,D91:D394,Table1[[#This Row],[Name of the Fund]],E91:E394,"sell")&lt;0.001,0,IF(SUMIFS(H$1:H90,D$1:D90,Table1[[#This Row],[Name of the Fund]],E$1:E90,"buy")-SUMIFS(H91:H394,D91:D394,Table1[[#This Row],[Name of the Fund]],E91:E394,"sell")&gt;Table1[[#This Row],[Units]],Table1[[#This Row],[Units]],SUMIFS(H$1:H90,D$1:D90,Table1[[#This Row],[Name of the Fund]],E$1:E90,"buy")-SUMIFS(H91:H394,D91:D394,Table1[[#This Row],[Name of the Fund]],E91:E394,"sell"))))*Table1[[#This Row],[NAV]]</f>
        <v>4999.8362895</v>
      </c>
    </row>
    <row r="91" spans="1:14" x14ac:dyDescent="0.15">
      <c r="A91" s="51">
        <f t="shared" si="5"/>
        <v>44713</v>
      </c>
      <c r="B91" s="46">
        <v>44714</v>
      </c>
      <c r="C91" s="44" t="s">
        <v>2895</v>
      </c>
      <c r="D91" s="44" t="s">
        <v>2896</v>
      </c>
      <c r="E91" s="44" t="s">
        <v>2897</v>
      </c>
      <c r="F91" s="61">
        <v>4999.75</v>
      </c>
      <c r="H91" s="59">
        <v>168.55600000000001</v>
      </c>
      <c r="I91" s="59">
        <v>29.662199999999999</v>
      </c>
      <c r="J91" s="59">
        <v>30.650500000000001</v>
      </c>
      <c r="K91" s="67">
        <v>4999.75</v>
      </c>
      <c r="L91" s="57">
        <f>L90+Table1[[#This Row],[Invested Amt.]]-Table1[[#This Row],[Withdrawal Amt.]]</f>
        <v>496680.85040029994</v>
      </c>
      <c r="M91" s="60">
        <f t="shared" si="4"/>
        <v>168.55600000000001</v>
      </c>
      <c r="N91" s="57">
        <f>IF(Table1[[#This Row],[ Order]]="sell",0,IF(SUMIFS(H$1:H91,D$1:D91,Table1[[#This Row],[Name of the Fund]],E$1:E91,"buy")-SUMIFS(H92:H395,D92:D395,Table1[[#This Row],[Name of the Fund]],E92:E395,"sell")&lt;0.001,0,IF(SUMIFS(H$1:H91,D$1:D91,Table1[[#This Row],[Name of the Fund]],E$1:E91,"buy")-SUMIFS(H92:H395,D92:D395,Table1[[#This Row],[Name of the Fund]],E92:E395,"sell")&gt;Table1[[#This Row],[Units]],Table1[[#This Row],[Units]],SUMIFS(H$1:H91,D$1:D91,Table1[[#This Row],[Name of the Fund]],E$1:E91,"buy")-SUMIFS(H92:H395,D92:D395,Table1[[#This Row],[Name of the Fund]],E92:E395,"sell"))))*Table1[[#This Row],[NAV]]</f>
        <v>0</v>
      </c>
    </row>
    <row r="92" spans="1:14" x14ac:dyDescent="0.15">
      <c r="A92" s="51">
        <f t="shared" si="5"/>
        <v>44713</v>
      </c>
      <c r="B92" s="46">
        <v>44714</v>
      </c>
      <c r="C92" s="44">
        <v>77740036312</v>
      </c>
      <c r="D92" s="44" t="s">
        <v>2898</v>
      </c>
      <c r="E92" s="44" t="s">
        <v>2897</v>
      </c>
      <c r="F92" s="61">
        <v>9999.5</v>
      </c>
      <c r="H92" s="59">
        <v>311.89</v>
      </c>
      <c r="I92" s="59">
        <v>32.061</v>
      </c>
      <c r="J92" s="59">
        <v>35.084000000000003</v>
      </c>
      <c r="K92" s="67">
        <v>9999.5</v>
      </c>
      <c r="L92" s="57">
        <f>L91+Table1[[#This Row],[Invested Amt.]]-Table1[[#This Row],[Withdrawal Amt.]]</f>
        <v>506680.35040029994</v>
      </c>
      <c r="M92" s="60">
        <f t="shared" si="4"/>
        <v>311.89</v>
      </c>
      <c r="N92" s="57">
        <f>IF(Table1[[#This Row],[ Order]]="sell",0,IF(SUMIFS(H$1:H92,D$1:D92,Table1[[#This Row],[Name of the Fund]],E$1:E92,"buy")-SUMIFS(H93:H396,D93:D396,Table1[[#This Row],[Name of the Fund]],E93:E396,"sell")&lt;0.001,0,IF(SUMIFS(H$1:H92,D$1:D92,Table1[[#This Row],[Name of the Fund]],E$1:E92,"buy")-SUMIFS(H93:H396,D93:D396,Table1[[#This Row],[Name of the Fund]],E93:E396,"sell")&gt;Table1[[#This Row],[Units]],Table1[[#This Row],[Units]],SUMIFS(H$1:H92,D$1:D92,Table1[[#This Row],[Name of the Fund]],E$1:E92,"buy")-SUMIFS(H93:H396,D93:D396,Table1[[#This Row],[Name of the Fund]],E93:E396,"sell"))))*Table1[[#This Row],[NAV]]</f>
        <v>9999.5052899999991</v>
      </c>
    </row>
    <row r="93" spans="1:14" x14ac:dyDescent="0.15">
      <c r="A93" s="51">
        <f t="shared" si="5"/>
        <v>44713</v>
      </c>
      <c r="B93" s="46">
        <v>44714</v>
      </c>
      <c r="C93" s="44">
        <v>5103457485</v>
      </c>
      <c r="D93" s="44" t="s">
        <v>2899</v>
      </c>
      <c r="E93" s="44" t="s">
        <v>2897</v>
      </c>
      <c r="F93" s="61">
        <v>4999.75</v>
      </c>
      <c r="H93" s="59">
        <v>21.23</v>
      </c>
      <c r="I93" s="59">
        <v>235.50710000000001</v>
      </c>
      <c r="J93" s="59">
        <v>272.1635</v>
      </c>
      <c r="K93" s="67">
        <v>4999.75</v>
      </c>
      <c r="L93" s="57">
        <f>L92+Table1[[#This Row],[Invested Amt.]]-Table1[[#This Row],[Withdrawal Amt.]]</f>
        <v>511680.10040029994</v>
      </c>
      <c r="M93" s="60">
        <f t="shared" si="4"/>
        <v>21.23</v>
      </c>
      <c r="N93" s="57">
        <f>IF(Table1[[#This Row],[ Order]]="sell",0,IF(SUMIFS(H$1:H93,D$1:D93,Table1[[#This Row],[Name of the Fund]],E$1:E93,"buy")-SUMIFS(H94:H397,D94:D397,Table1[[#This Row],[Name of the Fund]],E94:E397,"sell")&lt;0.001,0,IF(SUMIFS(H$1:H93,D$1:D93,Table1[[#This Row],[Name of the Fund]],E$1:E93,"buy")-SUMIFS(H94:H397,D94:D397,Table1[[#This Row],[Name of the Fund]],E94:E397,"sell")&gt;Table1[[#This Row],[Units]],Table1[[#This Row],[Units]],SUMIFS(H$1:H93,D$1:D93,Table1[[#This Row],[Name of the Fund]],E$1:E93,"buy")-SUMIFS(H94:H397,D94:D397,Table1[[#This Row],[Name of the Fund]],E94:E397,"sell"))))*Table1[[#This Row],[NAV]]</f>
        <v>4999.8157330000004</v>
      </c>
    </row>
    <row r="94" spans="1:14" x14ac:dyDescent="0.15">
      <c r="A94" s="51">
        <f t="shared" si="5"/>
        <v>44713</v>
      </c>
      <c r="B94" s="46">
        <v>44732</v>
      </c>
      <c r="C94" s="44">
        <v>1017935132</v>
      </c>
      <c r="D94" s="44" t="s">
        <v>2901</v>
      </c>
      <c r="E94" s="44" t="s">
        <v>2902</v>
      </c>
      <c r="F94" s="61"/>
      <c r="G94" s="61">
        <v>37354.36</v>
      </c>
      <c r="H94" s="59">
        <v>953.9</v>
      </c>
      <c r="I94" s="59">
        <v>39.159999999999997</v>
      </c>
      <c r="J94" s="59">
        <v>45.57</v>
      </c>
      <c r="K94" s="67">
        <v>37354.36</v>
      </c>
      <c r="L94" s="57">
        <f>L93+Table1[[#This Row],[Invested Amt.]]-Table1[[#This Row],[Withdrawal Amt.]]</f>
        <v>474325.74040029995</v>
      </c>
      <c r="M94" s="60">
        <f t="shared" si="4"/>
        <v>-953.9</v>
      </c>
      <c r="N94" s="57">
        <f>IF(Table1[[#This Row],[ Order]]="sell",0,IF(SUMIFS(H$1:H94,D$1:D94,Table1[[#This Row],[Name of the Fund]],E$1:E94,"buy")-SUMIFS(H95:H398,D95:D398,Table1[[#This Row],[Name of the Fund]],E95:E398,"sell")&lt;0.001,0,IF(SUMIFS(H$1:H94,D$1:D94,Table1[[#This Row],[Name of the Fund]],E$1:E94,"buy")-SUMIFS(H95:H398,D95:D398,Table1[[#This Row],[Name of the Fund]],E95:E398,"sell")&gt;Table1[[#This Row],[Units]],Table1[[#This Row],[Units]],SUMIFS(H$1:H94,D$1:D94,Table1[[#This Row],[Name of the Fund]],E$1:E94,"buy")-SUMIFS(H95:H398,D95:D398,Table1[[#This Row],[Name of the Fund]],E95:E398,"sell"))))*Table1[[#This Row],[NAV]]</f>
        <v>0</v>
      </c>
    </row>
    <row r="95" spans="1:14" x14ac:dyDescent="0.15">
      <c r="A95" s="51">
        <f t="shared" si="5"/>
        <v>44743</v>
      </c>
      <c r="B95" s="46">
        <v>44743</v>
      </c>
      <c r="C95" s="44">
        <v>77740036312</v>
      </c>
      <c r="D95" s="44" t="s">
        <v>2898</v>
      </c>
      <c r="E95" s="44" t="s">
        <v>2897</v>
      </c>
      <c r="F95" s="61">
        <v>9999.5</v>
      </c>
      <c r="H95" s="59">
        <v>325.99299999999999</v>
      </c>
      <c r="I95" s="59">
        <v>30.673999999999999</v>
      </c>
      <c r="J95" s="59">
        <v>35.084000000000003</v>
      </c>
      <c r="K95" s="67">
        <v>9999.5</v>
      </c>
      <c r="L95" s="57">
        <f>L94+Table1[[#This Row],[Invested Amt.]]-Table1[[#This Row],[Withdrawal Amt.]]</f>
        <v>484325.24040029995</v>
      </c>
      <c r="M95" s="60">
        <f t="shared" si="4"/>
        <v>325.99299999999999</v>
      </c>
      <c r="N95" s="57">
        <f>IF(Table1[[#This Row],[ Order]]="sell",0,IF(SUMIFS(H$1:H95,D$1:D95,Table1[[#This Row],[Name of the Fund]],E$1:E95,"buy")-SUMIFS(H96:H399,D96:D399,Table1[[#This Row],[Name of the Fund]],E96:E399,"sell")&lt;0.001,0,IF(SUMIFS(H$1:H95,D$1:D95,Table1[[#This Row],[Name of the Fund]],E$1:E95,"buy")-SUMIFS(H96:H399,D96:D399,Table1[[#This Row],[Name of the Fund]],E96:E399,"sell")&gt;Table1[[#This Row],[Units]],Table1[[#This Row],[Units]],SUMIFS(H$1:H95,D$1:D95,Table1[[#This Row],[Name of the Fund]],E$1:E95,"buy")-SUMIFS(H96:H399,D96:D399,Table1[[#This Row],[Name of the Fund]],E96:E399,"sell"))))*Table1[[#This Row],[NAV]]</f>
        <v>9999.5092819999991</v>
      </c>
    </row>
    <row r="96" spans="1:14" x14ac:dyDescent="0.15">
      <c r="A96" s="51">
        <f t="shared" si="5"/>
        <v>44743</v>
      </c>
      <c r="B96" s="46">
        <v>44743</v>
      </c>
      <c r="C96" s="44">
        <v>5103457485</v>
      </c>
      <c r="D96" s="44" t="s">
        <v>2899</v>
      </c>
      <c r="E96" s="44" t="s">
        <v>2897</v>
      </c>
      <c r="F96" s="61">
        <v>9999.5</v>
      </c>
      <c r="H96" s="59">
        <v>45.491999999999997</v>
      </c>
      <c r="I96" s="59">
        <v>219.80940000000001</v>
      </c>
      <c r="J96" s="59">
        <v>272.1635</v>
      </c>
      <c r="K96" s="67">
        <v>9999.5</v>
      </c>
      <c r="L96" s="57">
        <f>L95+Table1[[#This Row],[Invested Amt.]]-Table1[[#This Row],[Withdrawal Amt.]]</f>
        <v>494324.74040029995</v>
      </c>
      <c r="M96" s="60">
        <f t="shared" si="4"/>
        <v>45.491999999999997</v>
      </c>
      <c r="N96" s="57">
        <f>IF(Table1[[#This Row],[ Order]]="sell",0,IF(SUMIFS(H$1:H96,D$1:D96,Table1[[#This Row],[Name of the Fund]],E$1:E96,"buy")-SUMIFS(H97:H400,D97:D400,Table1[[#This Row],[Name of the Fund]],E97:E400,"sell")&lt;0.001,0,IF(SUMIFS(H$1:H96,D$1:D96,Table1[[#This Row],[Name of the Fund]],E$1:E96,"buy")-SUMIFS(H97:H400,D97:D400,Table1[[#This Row],[Name of the Fund]],E97:E400,"sell")&gt;Table1[[#This Row],[Units]],Table1[[#This Row],[Units]],SUMIFS(H$1:H96,D$1:D96,Table1[[#This Row],[Name of the Fund]],E$1:E96,"buy")-SUMIFS(H97:H400,D97:D400,Table1[[#This Row],[Name of the Fund]],E97:E400,"sell"))))*Table1[[#This Row],[NAV]]</f>
        <v>9999.5692247999996</v>
      </c>
    </row>
    <row r="97" spans="1:14" x14ac:dyDescent="0.15">
      <c r="A97" s="51">
        <f t="shared" si="5"/>
        <v>44774</v>
      </c>
      <c r="B97" s="46">
        <v>44774</v>
      </c>
      <c r="C97" s="44">
        <v>77740036312</v>
      </c>
      <c r="D97" s="44" t="s">
        <v>2898</v>
      </c>
      <c r="E97" s="44" t="s">
        <v>2897</v>
      </c>
      <c r="F97" s="61">
        <v>9999.5</v>
      </c>
      <c r="H97" s="59">
        <v>298.48399999999998</v>
      </c>
      <c r="I97" s="59">
        <v>33.500999999999998</v>
      </c>
      <c r="J97" s="59">
        <v>35.084000000000003</v>
      </c>
      <c r="K97" s="67">
        <v>9999.5</v>
      </c>
      <c r="L97" s="57">
        <f>L96+Table1[[#This Row],[Invested Amt.]]-Table1[[#This Row],[Withdrawal Amt.]]</f>
        <v>504324.24040029995</v>
      </c>
      <c r="M97" s="60">
        <f t="shared" si="4"/>
        <v>298.48399999999998</v>
      </c>
      <c r="N97" s="57">
        <f>IF(Table1[[#This Row],[ Order]]="sell",0,IF(SUMIFS(H$1:H97,D$1:D97,Table1[[#This Row],[Name of the Fund]],E$1:E97,"buy")-SUMIFS(H98:H401,D98:D401,Table1[[#This Row],[Name of the Fund]],E98:E401,"sell")&lt;0.001,0,IF(SUMIFS(H$1:H97,D$1:D97,Table1[[#This Row],[Name of the Fund]],E$1:E97,"buy")-SUMIFS(H98:H401,D98:D401,Table1[[#This Row],[Name of the Fund]],E98:E401,"sell")&gt;Table1[[#This Row],[Units]],Table1[[#This Row],[Units]],SUMIFS(H$1:H97,D$1:D97,Table1[[#This Row],[Name of the Fund]],E$1:E97,"buy")-SUMIFS(H98:H401,D98:D401,Table1[[#This Row],[Name of the Fund]],E98:E401,"sell"))))*Table1[[#This Row],[NAV]]</f>
        <v>9999.5124839999989</v>
      </c>
    </row>
    <row r="98" spans="1:14" x14ac:dyDescent="0.15">
      <c r="A98" s="51">
        <f t="shared" si="5"/>
        <v>44774</v>
      </c>
      <c r="B98" s="46">
        <v>44774</v>
      </c>
      <c r="C98" s="44">
        <v>5103457485</v>
      </c>
      <c r="D98" s="44" t="s">
        <v>2899</v>
      </c>
      <c r="E98" s="44" t="s">
        <v>2897</v>
      </c>
      <c r="F98" s="61">
        <v>9999.5</v>
      </c>
      <c r="H98" s="59">
        <v>40.649000000000001</v>
      </c>
      <c r="I98" s="59">
        <v>245.9974</v>
      </c>
      <c r="J98" s="59">
        <v>272.1635</v>
      </c>
      <c r="K98" s="67">
        <v>9999.5</v>
      </c>
      <c r="L98" s="57">
        <f>L97+Table1[[#This Row],[Invested Amt.]]-Table1[[#This Row],[Withdrawal Amt.]]</f>
        <v>514323.74040029995</v>
      </c>
      <c r="M98" s="60">
        <f t="shared" si="4"/>
        <v>40.649000000000001</v>
      </c>
      <c r="N98" s="57">
        <f>IF(Table1[[#This Row],[ Order]]="sell",0,IF(SUMIFS(H$1:H98,D$1:D98,Table1[[#This Row],[Name of the Fund]],E$1:E98,"buy")-SUMIFS(H99:H402,D99:D402,Table1[[#This Row],[Name of the Fund]],E99:E402,"sell")&lt;0.001,0,IF(SUMIFS(H$1:H98,D$1:D98,Table1[[#This Row],[Name of the Fund]],E$1:E98,"buy")-SUMIFS(H99:H402,D99:D402,Table1[[#This Row],[Name of the Fund]],E99:E402,"sell")&gt;Table1[[#This Row],[Units]],Table1[[#This Row],[Units]],SUMIFS(H$1:H98,D$1:D98,Table1[[#This Row],[Name of the Fund]],E$1:E98,"buy")-SUMIFS(H99:H402,D99:D402,Table1[[#This Row],[Name of the Fund]],E99:E402,"sell"))))*Table1[[#This Row],[NAV]]</f>
        <v>9999.5483125999999</v>
      </c>
    </row>
    <row r="99" spans="1:14" x14ac:dyDescent="0.15">
      <c r="A99" s="51">
        <f t="shared" si="5"/>
        <v>44805</v>
      </c>
      <c r="B99" s="46">
        <v>44805</v>
      </c>
      <c r="C99" s="44">
        <v>77740036312</v>
      </c>
      <c r="D99" s="44" t="s">
        <v>2898</v>
      </c>
      <c r="E99" s="44" t="s">
        <v>2897</v>
      </c>
      <c r="F99" s="61">
        <v>9999.5</v>
      </c>
      <c r="H99" s="59">
        <v>294.65800000000002</v>
      </c>
      <c r="I99" s="59">
        <v>33.936</v>
      </c>
      <c r="J99" s="59">
        <v>35.084000000000003</v>
      </c>
      <c r="K99" s="67">
        <v>9999.5</v>
      </c>
      <c r="L99" s="57">
        <f>L98+Table1[[#This Row],[Invested Amt.]]-Table1[[#This Row],[Withdrawal Amt.]]</f>
        <v>524323.2404002999</v>
      </c>
      <c r="M99" s="60">
        <f t="shared" si="4"/>
        <v>294.65800000000002</v>
      </c>
      <c r="N99" s="57">
        <f>IF(Table1[[#This Row],[ Order]]="sell",0,IF(SUMIFS(H$1:H99,D$1:D99,Table1[[#This Row],[Name of the Fund]],E$1:E99,"buy")-SUMIFS(H100:H403,D100:D403,Table1[[#This Row],[Name of the Fund]],E100:E403,"sell")&lt;0.001,0,IF(SUMIFS(H$1:H99,D$1:D99,Table1[[#This Row],[Name of the Fund]],E$1:E99,"buy")-SUMIFS(H100:H403,D100:D403,Table1[[#This Row],[Name of the Fund]],E100:E403,"sell")&gt;Table1[[#This Row],[Units]],Table1[[#This Row],[Units]],SUMIFS(H$1:H99,D$1:D99,Table1[[#This Row],[Name of the Fund]],E$1:E99,"buy")-SUMIFS(H100:H403,D100:D403,Table1[[#This Row],[Name of the Fund]],E100:E403,"sell"))))*Table1[[#This Row],[NAV]]</f>
        <v>9999.5138880000013</v>
      </c>
    </row>
    <row r="100" spans="1:14" x14ac:dyDescent="0.15">
      <c r="A100" s="51">
        <f t="shared" si="5"/>
        <v>44805</v>
      </c>
      <c r="B100" s="46">
        <v>44805</v>
      </c>
      <c r="C100" s="44">
        <v>5103457485</v>
      </c>
      <c r="D100" s="44" t="s">
        <v>2899</v>
      </c>
      <c r="E100" s="44" t="s">
        <v>2897</v>
      </c>
      <c r="F100" s="61">
        <v>9999.5</v>
      </c>
      <c r="H100" s="59">
        <v>38.883000000000003</v>
      </c>
      <c r="I100" s="59">
        <v>257.17070000000001</v>
      </c>
      <c r="J100" s="59">
        <v>272.1635</v>
      </c>
      <c r="K100" s="67">
        <v>9999.5</v>
      </c>
      <c r="L100" s="57">
        <f>L99+Table1[[#This Row],[Invested Amt.]]-Table1[[#This Row],[Withdrawal Amt.]]</f>
        <v>534322.7404002999</v>
      </c>
      <c r="M100" s="60">
        <f t="shared" si="4"/>
        <v>38.883000000000003</v>
      </c>
      <c r="N100" s="57">
        <f>IF(Table1[[#This Row],[ Order]]="sell",0,IF(SUMIFS(H$1:H100,D$1:D100,Table1[[#This Row],[Name of the Fund]],E$1:E100,"buy")-SUMIFS(H101:H404,D101:D404,Table1[[#This Row],[Name of the Fund]],E101:E404,"sell")&lt;0.001,0,IF(SUMIFS(H$1:H100,D$1:D100,Table1[[#This Row],[Name of the Fund]],E$1:E100,"buy")-SUMIFS(H101:H404,D101:D404,Table1[[#This Row],[Name of the Fund]],E101:E404,"sell")&gt;Table1[[#This Row],[Units]],Table1[[#This Row],[Units]],SUMIFS(H$1:H100,D$1:D100,Table1[[#This Row],[Name of the Fund]],E$1:E100,"buy")-SUMIFS(H101:H404,D101:D404,Table1[[#This Row],[Name of the Fund]],E101:E404,"sell"))))*Table1[[#This Row],[NAV]]</f>
        <v>9999.568328100002</v>
      </c>
    </row>
    <row r="101" spans="1:14" x14ac:dyDescent="0.15">
      <c r="A101" s="51">
        <f t="shared" si="5"/>
        <v>44835</v>
      </c>
      <c r="B101" s="46">
        <v>44838</v>
      </c>
      <c r="C101" s="44">
        <v>77740036312</v>
      </c>
      <c r="D101" s="44" t="s">
        <v>2898</v>
      </c>
      <c r="E101" s="44" t="s">
        <v>2897</v>
      </c>
      <c r="F101" s="61">
        <v>9999.5</v>
      </c>
      <c r="H101" s="59">
        <v>299.71800000000002</v>
      </c>
      <c r="I101" s="59">
        <v>33.363</v>
      </c>
      <c r="J101" s="59">
        <v>35.084000000000003</v>
      </c>
      <c r="K101" s="67">
        <v>9999.5</v>
      </c>
      <c r="L101" s="57">
        <f>L100+Table1[[#This Row],[Invested Amt.]]-Table1[[#This Row],[Withdrawal Amt.]]</f>
        <v>544322.2404002999</v>
      </c>
      <c r="M101" s="60">
        <f t="shared" si="4"/>
        <v>299.71800000000002</v>
      </c>
      <c r="N101" s="57">
        <f>IF(Table1[[#This Row],[ Order]]="sell",0,IF(SUMIFS(H$1:H101,D$1:D101,Table1[[#This Row],[Name of the Fund]],E$1:E101,"buy")-SUMIFS(H102:H405,D102:D405,Table1[[#This Row],[Name of the Fund]],E102:E405,"sell")&lt;0.001,0,IF(SUMIFS(H$1:H101,D$1:D101,Table1[[#This Row],[Name of the Fund]],E$1:E101,"buy")-SUMIFS(H102:H405,D102:D405,Table1[[#This Row],[Name of the Fund]],E102:E405,"sell")&gt;Table1[[#This Row],[Units]],Table1[[#This Row],[Units]],SUMIFS(H$1:H101,D$1:D101,Table1[[#This Row],[Name of the Fund]],E$1:E101,"buy")-SUMIFS(H102:H405,D102:D405,Table1[[#This Row],[Name of the Fund]],E102:E405,"sell"))))*Table1[[#This Row],[NAV]]</f>
        <v>9999.491634</v>
      </c>
    </row>
    <row r="102" spans="1:14" x14ac:dyDescent="0.15">
      <c r="A102" s="51">
        <f t="shared" si="5"/>
        <v>44835</v>
      </c>
      <c r="B102" s="46">
        <v>44838</v>
      </c>
      <c r="C102" s="44">
        <v>5103457485</v>
      </c>
      <c r="D102" s="44" t="s">
        <v>2899</v>
      </c>
      <c r="E102" s="44" t="s">
        <v>2897</v>
      </c>
      <c r="F102" s="61">
        <v>9999.5</v>
      </c>
      <c r="H102" s="59">
        <v>38.341000000000001</v>
      </c>
      <c r="I102" s="59">
        <v>260.80410000000001</v>
      </c>
      <c r="J102" s="59">
        <v>272.1635</v>
      </c>
      <c r="K102" s="67">
        <v>9999.5</v>
      </c>
      <c r="L102" s="57">
        <f>L101+Table1[[#This Row],[Invested Amt.]]-Table1[[#This Row],[Withdrawal Amt.]]</f>
        <v>554321.7404002999</v>
      </c>
      <c r="M102" s="60">
        <f t="shared" si="4"/>
        <v>38.341000000000001</v>
      </c>
      <c r="N102" s="57">
        <f>IF(Table1[[#This Row],[ Order]]="sell",0,IF(SUMIFS(H$1:H102,D$1:D102,Table1[[#This Row],[Name of the Fund]],E$1:E102,"buy")-SUMIFS(H103:H406,D103:D406,Table1[[#This Row],[Name of the Fund]],E103:E406,"sell")&lt;0.001,0,IF(SUMIFS(H$1:H102,D$1:D102,Table1[[#This Row],[Name of the Fund]],E$1:E102,"buy")-SUMIFS(H103:H406,D103:D406,Table1[[#This Row],[Name of the Fund]],E103:E406,"sell")&gt;Table1[[#This Row],[Units]],Table1[[#This Row],[Units]],SUMIFS(H$1:H102,D$1:D102,Table1[[#This Row],[Name of the Fund]],E$1:E102,"buy")-SUMIFS(H103:H406,D103:D406,Table1[[#This Row],[Name of the Fund]],E103:E406,"sell"))))*Table1[[#This Row],[NAV]]</f>
        <v>9999.4899980999999</v>
      </c>
    </row>
    <row r="103" spans="1:14" x14ac:dyDescent="0.15">
      <c r="A103" s="51">
        <f t="shared" si="5"/>
        <v>44866</v>
      </c>
      <c r="B103" s="46">
        <v>44876</v>
      </c>
      <c r="C103" s="44" t="s">
        <v>2895</v>
      </c>
      <c r="D103" s="44" t="s">
        <v>2896</v>
      </c>
      <c r="E103" s="44" t="s">
        <v>2902</v>
      </c>
      <c r="F103" s="61"/>
      <c r="G103" s="61">
        <v>76829.08</v>
      </c>
      <c r="H103" s="59">
        <v>2515.9180000000001</v>
      </c>
      <c r="I103" s="59">
        <v>30.537199999999999</v>
      </c>
      <c r="J103" s="59">
        <v>30.650500000000001</v>
      </c>
      <c r="K103" s="67">
        <v>76829.08</v>
      </c>
      <c r="L103" s="57">
        <f>L102+Table1[[#This Row],[Invested Amt.]]-Table1[[#This Row],[Withdrawal Amt.]]</f>
        <v>477492.66040029988</v>
      </c>
      <c r="M103" s="60">
        <f t="shared" si="4"/>
        <v>-2515.9180000000001</v>
      </c>
      <c r="N103" s="57">
        <f>IF(Table1[[#This Row],[ Order]]="sell",0,IF(SUMIFS(H$1:H103,D$1:D103,Table1[[#This Row],[Name of the Fund]],E$1:E103,"buy")-SUMIFS(H104:H407,D104:D407,Table1[[#This Row],[Name of the Fund]],E104:E407,"sell")&lt;0.001,0,IF(SUMIFS(H$1:H103,D$1:D103,Table1[[#This Row],[Name of the Fund]],E$1:E103,"buy")-SUMIFS(H104:H407,D104:D407,Table1[[#This Row],[Name of the Fund]],E104:E407,"sell")&gt;Table1[[#This Row],[Units]],Table1[[#This Row],[Units]],SUMIFS(H$1:H103,D$1:D103,Table1[[#This Row],[Name of the Fund]],E$1:E103,"buy")-SUMIFS(H104:H407,D104:D407,Table1[[#This Row],[Name of the Fund]],E104:E407,"sell"))))*Table1[[#This Row],[NAV]]</f>
        <v>0</v>
      </c>
    </row>
    <row r="104" spans="1:14" x14ac:dyDescent="0.15">
      <c r="A104" s="51">
        <f t="shared" si="5"/>
        <v>44866</v>
      </c>
      <c r="B104" s="46">
        <v>44876</v>
      </c>
      <c r="C104" s="44" t="s">
        <v>2905</v>
      </c>
      <c r="D104" s="44" t="s">
        <v>2906</v>
      </c>
      <c r="E104" s="44" t="s">
        <v>2902</v>
      </c>
      <c r="F104" s="61"/>
      <c r="G104" s="61">
        <v>208975.83</v>
      </c>
      <c r="H104" s="59">
        <v>2297.9</v>
      </c>
      <c r="I104" s="59">
        <v>90.942999999999998</v>
      </c>
      <c r="J104" s="59">
        <v>91.855999999999995</v>
      </c>
      <c r="K104" s="67">
        <v>208975.83</v>
      </c>
      <c r="L104" s="57">
        <f>L103+Table1[[#This Row],[Invested Amt.]]-Table1[[#This Row],[Withdrawal Amt.]]</f>
        <v>268516.83040029986</v>
      </c>
      <c r="M104" s="60">
        <f t="shared" si="4"/>
        <v>-2297.9</v>
      </c>
      <c r="N104" s="57">
        <f>IF(Table1[[#This Row],[ Order]]="sell",0,IF(SUMIFS(H$1:H104,D$1:D104,Table1[[#This Row],[Name of the Fund]],E$1:E104,"buy")-SUMIFS(H105:H408,D105:D408,Table1[[#This Row],[Name of the Fund]],E105:E408,"sell")&lt;0.001,0,IF(SUMIFS(H$1:H104,D$1:D104,Table1[[#This Row],[Name of the Fund]],E$1:E104,"buy")-SUMIFS(H105:H408,D105:D408,Table1[[#This Row],[Name of the Fund]],E105:E408,"sell")&gt;Table1[[#This Row],[Units]],Table1[[#This Row],[Units]],SUMIFS(H$1:H104,D$1:D104,Table1[[#This Row],[Name of the Fund]],E$1:E104,"buy")-SUMIFS(H105:H408,D105:D408,Table1[[#This Row],[Name of the Fund]],E105:E408,"sell"))))*Table1[[#This Row],[NAV]]</f>
        <v>0</v>
      </c>
    </row>
    <row r="105" spans="1:14" x14ac:dyDescent="0.15">
      <c r="A105" s="51">
        <f t="shared" si="5"/>
        <v>44866</v>
      </c>
      <c r="B105" s="46">
        <v>44879</v>
      </c>
      <c r="C105" s="44">
        <v>77740036312</v>
      </c>
      <c r="D105" s="44" t="s">
        <v>2898</v>
      </c>
      <c r="E105" s="44" t="s">
        <v>2897</v>
      </c>
      <c r="F105" s="61">
        <v>9999.5</v>
      </c>
      <c r="H105" s="59">
        <v>286.91300000000001</v>
      </c>
      <c r="I105" s="59">
        <v>34.851999999999997</v>
      </c>
      <c r="J105" s="59">
        <v>35.084000000000003</v>
      </c>
      <c r="K105" s="67">
        <v>9999.5</v>
      </c>
      <c r="L105" s="57">
        <f>L104+Table1[[#This Row],[Invested Amt.]]-Table1[[#This Row],[Withdrawal Amt.]]</f>
        <v>278516.33040029986</v>
      </c>
      <c r="M105" s="60">
        <f t="shared" si="4"/>
        <v>286.91300000000001</v>
      </c>
      <c r="N105" s="57">
        <f>IF(Table1[[#This Row],[ Order]]="sell",0,IF(SUMIFS(H$1:H105,D$1:D105,Table1[[#This Row],[Name of the Fund]],E$1:E105,"buy")-SUMIFS(H106:H409,D106:D409,Table1[[#This Row],[Name of the Fund]],E106:E409,"sell")&lt;0.001,0,IF(SUMIFS(H$1:H105,D$1:D105,Table1[[#This Row],[Name of the Fund]],E$1:E105,"buy")-SUMIFS(H106:H409,D106:D409,Table1[[#This Row],[Name of the Fund]],E106:E409,"sell")&gt;Table1[[#This Row],[Units]],Table1[[#This Row],[Units]],SUMIFS(H$1:H105,D$1:D105,Table1[[#This Row],[Name of the Fund]],E$1:E105,"buy")-SUMIFS(H106:H409,D106:D409,Table1[[#This Row],[Name of the Fund]],E106:E409,"sell"))))*Table1[[#This Row],[NAV]]</f>
        <v>9999.491876</v>
      </c>
    </row>
    <row r="106" spans="1:14" x14ac:dyDescent="0.15">
      <c r="A106" s="51">
        <f t="shared" si="5"/>
        <v>44866</v>
      </c>
      <c r="B106" s="46">
        <v>44879</v>
      </c>
      <c r="C106" s="44">
        <v>5103457485</v>
      </c>
      <c r="D106" s="44" t="s">
        <v>2899</v>
      </c>
      <c r="E106" s="44" t="s">
        <v>2897</v>
      </c>
      <c r="F106" s="61">
        <v>9999.5</v>
      </c>
      <c r="H106" s="59">
        <v>36.628999999999998</v>
      </c>
      <c r="I106" s="59">
        <v>272.99239999999998</v>
      </c>
      <c r="J106" s="59">
        <v>272.1635</v>
      </c>
      <c r="K106" s="67">
        <v>9999.5</v>
      </c>
      <c r="L106" s="57">
        <f>L105+Table1[[#This Row],[Invested Amt.]]-Table1[[#This Row],[Withdrawal Amt.]]</f>
        <v>288515.83040029986</v>
      </c>
      <c r="M106" s="60">
        <f t="shared" si="4"/>
        <v>36.628999999999998</v>
      </c>
      <c r="N106" s="57">
        <f ca="1">IF(Table1[[#This Row],[ Order]]="sell",0,IF(SUMIFS(H$1:H106,D$1:D106,Table1[[#This Row],[Name of the Fund]],E$1:E106,"buy")-SUMIFS(H107:H410,D107:D410,Table1[[#This Row],[Name of the Fund]],E107:E410,"sell")&lt;0.001,0,IF(SUMIFS(H$1:H106,D$1:D106,Table1[[#This Row],[Name of the Fund]],E$1:E106,"buy")-SUMIFS(H107:H410,D107:D410,Table1[[#This Row],[Name of the Fund]],E107:E410,"sell")&gt;Table1[[#This Row],[Units]],Table1[[#This Row],[Units]],SUMIFS(H$1:H106,D$1:D106,Table1[[#This Row],[Name of the Fund]],E$1:E106,"buy")-SUMIFS(H107:H410,D107:D410,Table1[[#This Row],[Name of the Fund]],E107:E410,"sell"))))*Table1[[#This Row],[NAV]]</f>
        <v>9999.4386195999978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4619-3EB0-42DC-BD4A-D62C59996484}">
  <dimension ref="A1:L12"/>
  <sheetViews>
    <sheetView workbookViewId="0"/>
  </sheetViews>
  <sheetFormatPr defaultRowHeight="12.75" x14ac:dyDescent="0.15"/>
  <cols>
    <col min="1" max="1" width="10.3828125" bestFit="1" customWidth="1"/>
  </cols>
  <sheetData>
    <row r="1" spans="1:12" x14ac:dyDescent="0.15">
      <c r="A1" t="s">
        <v>2916</v>
      </c>
      <c r="B1" t="s">
        <v>2917</v>
      </c>
      <c r="C1" t="s">
        <v>2918</v>
      </c>
      <c r="D1" t="s">
        <v>2919</v>
      </c>
      <c r="E1" t="s">
        <v>2920</v>
      </c>
      <c r="F1" t="s">
        <v>2921</v>
      </c>
      <c r="G1" t="s">
        <v>2922</v>
      </c>
      <c r="H1" t="s">
        <v>2922</v>
      </c>
      <c r="I1" t="s">
        <v>2921</v>
      </c>
      <c r="J1" t="s">
        <v>2919</v>
      </c>
      <c r="K1" t="s">
        <v>2920</v>
      </c>
      <c r="L1" t="s">
        <v>2921</v>
      </c>
    </row>
    <row r="2" spans="1:12" x14ac:dyDescent="0.15">
      <c r="A2" t="s">
        <v>2923</v>
      </c>
      <c r="B2" t="s">
        <v>2924</v>
      </c>
    </row>
    <row r="3" spans="1:12" x14ac:dyDescent="0.15">
      <c r="A3" t="s">
        <v>2925</v>
      </c>
    </row>
    <row r="9" spans="1:12" x14ac:dyDescent="0.15">
      <c r="A9" s="47">
        <v>44256</v>
      </c>
      <c r="B9" t="s">
        <v>2914</v>
      </c>
      <c r="C9">
        <v>3</v>
      </c>
      <c r="D9">
        <v>4248</v>
      </c>
      <c r="E9">
        <v>90.27</v>
      </c>
      <c r="F9">
        <v>0</v>
      </c>
      <c r="G9">
        <v>0</v>
      </c>
      <c r="H9">
        <v>2998</v>
      </c>
      <c r="I9">
        <v>63.71</v>
      </c>
      <c r="J9">
        <v>1250</v>
      </c>
    </row>
    <row r="10" spans="1:12" x14ac:dyDescent="0.15">
      <c r="A10" s="48">
        <v>44287</v>
      </c>
      <c r="B10" t="s">
        <v>2915</v>
      </c>
      <c r="C10">
        <v>3</v>
      </c>
      <c r="D10">
        <v>442887.97</v>
      </c>
      <c r="E10">
        <v>9411.3700000000008</v>
      </c>
      <c r="F10">
        <v>0</v>
      </c>
      <c r="G10">
        <v>0</v>
      </c>
      <c r="H10">
        <v>281013.51</v>
      </c>
      <c r="I10">
        <v>5971.54</v>
      </c>
      <c r="J10">
        <v>81023</v>
      </c>
    </row>
    <row r="11" spans="1:12" x14ac:dyDescent="0.15">
      <c r="A11" s="47">
        <v>44287</v>
      </c>
      <c r="B11" t="s">
        <v>2914</v>
      </c>
      <c r="C11">
        <v>2</v>
      </c>
      <c r="D11">
        <v>4248</v>
      </c>
      <c r="E11">
        <v>60.18</v>
      </c>
      <c r="F11">
        <v>0</v>
      </c>
      <c r="G11">
        <v>0</v>
      </c>
      <c r="H11">
        <v>2998</v>
      </c>
      <c r="I11">
        <v>42.47</v>
      </c>
      <c r="J11">
        <v>1250</v>
      </c>
    </row>
    <row r="12" spans="1:12" x14ac:dyDescent="0.15">
      <c r="A12" s="47">
        <v>44317</v>
      </c>
      <c r="B12" t="s">
        <v>2914</v>
      </c>
      <c r="C12">
        <v>1</v>
      </c>
      <c r="D12">
        <v>4248</v>
      </c>
      <c r="E12">
        <v>30.09</v>
      </c>
      <c r="F12">
        <v>0</v>
      </c>
      <c r="G12">
        <v>0</v>
      </c>
      <c r="H12">
        <v>2998</v>
      </c>
      <c r="I12">
        <v>21.24</v>
      </c>
      <c r="J12"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1235</TotalTime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MF Portfolio</vt:lpstr>
      <vt:lpstr>bank</vt:lpstr>
      <vt:lpstr>investment</vt:lpstr>
      <vt:lpstr>MF</vt:lpstr>
      <vt:lpstr>PF</vt:lpstr>
      <vt:lpstr>investment!_FilterDatabase</vt:lpstr>
      <vt:lpstr>bank!_FilterDatabase_0</vt:lpstr>
      <vt:lpstr>investment!_FilterDatabase_0</vt:lpstr>
      <vt:lpstr>bank!_FilterDatabase_0_0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Mishra Swastik</dc:creator>
  <dc:description/>
  <cp:lastModifiedBy>Mishra, Swastik</cp:lastModifiedBy>
  <cp:revision>102</cp:revision>
  <dcterms:created xsi:type="dcterms:W3CDTF">2016-05-06T14:24:22Z</dcterms:created>
  <dcterms:modified xsi:type="dcterms:W3CDTF">2022-11-26T06:51:49Z</dcterms:modified>
  <dc:language>en-IN</dc:language>
</cp:coreProperties>
</file>