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pallabita_saha_student_kuleuven_be/Documents/KU Leuven/Experiments_Data_analysis/Modelling/"/>
    </mc:Choice>
  </mc:AlternateContent>
  <xr:revisionPtr revIDLastSave="21" documentId="8_{7FF3CF57-F517-44A3-BEFD-5EDDE5525DA3}" xr6:coauthVersionLast="47" xr6:coauthVersionMax="47" xr10:uidLastSave="{EBBD633C-528B-46CF-BFFD-E937E1498536}"/>
  <bookViews>
    <workbookView xWindow="-108" yWindow="-108" windowWidth="23256" windowHeight="13176" activeTab="1" xr2:uid="{36D53F4B-5450-4C7A-A661-18B70327BEE3}"/>
  </bookViews>
  <sheets>
    <sheet name="HPLC" sheetId="1" r:id="rId1"/>
    <sheet name="16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1" i="2" l="1"/>
  <c r="Q61" i="2" s="1"/>
  <c r="J61" i="2"/>
  <c r="P61" i="2" s="1"/>
  <c r="I61" i="2"/>
  <c r="O61" i="2" s="1"/>
  <c r="K60" i="2"/>
  <c r="Q60" i="2" s="1"/>
  <c r="J60" i="2"/>
  <c r="P60" i="2" s="1"/>
  <c r="I60" i="2"/>
  <c r="O60" i="2" s="1"/>
  <c r="K59" i="2"/>
  <c r="Q59" i="2" s="1"/>
  <c r="J59" i="2"/>
  <c r="P59" i="2" s="1"/>
  <c r="I59" i="2"/>
  <c r="O59" i="2" s="1"/>
  <c r="P58" i="2"/>
  <c r="O58" i="2"/>
  <c r="K58" i="2"/>
  <c r="Q58" i="2" s="1"/>
  <c r="J58" i="2"/>
  <c r="I58" i="2"/>
  <c r="K57" i="2"/>
  <c r="Q57" i="2" s="1"/>
  <c r="J57" i="2"/>
  <c r="P57" i="2" s="1"/>
  <c r="I57" i="2"/>
  <c r="O57" i="2" s="1"/>
  <c r="Q56" i="2"/>
  <c r="K56" i="2"/>
  <c r="J56" i="2"/>
  <c r="P56" i="2" s="1"/>
  <c r="I56" i="2"/>
  <c r="O56" i="2" s="1"/>
  <c r="K55" i="2"/>
  <c r="Q55" i="2" s="1"/>
  <c r="J55" i="2"/>
  <c r="P55" i="2" s="1"/>
  <c r="I55" i="2"/>
  <c r="O55" i="2" s="1"/>
  <c r="K54" i="2"/>
  <c r="Q54" i="2" s="1"/>
  <c r="J54" i="2"/>
  <c r="P54" i="2" s="1"/>
  <c r="I54" i="2"/>
  <c r="O54" i="2" s="1"/>
  <c r="K53" i="2"/>
  <c r="Q53" i="2" s="1"/>
  <c r="J53" i="2"/>
  <c r="P53" i="2" s="1"/>
  <c r="I53" i="2"/>
  <c r="O53" i="2" s="1"/>
  <c r="K51" i="2"/>
  <c r="Q51" i="2" s="1"/>
  <c r="J51" i="2"/>
  <c r="P51" i="2" s="1"/>
  <c r="I51" i="2"/>
  <c r="O51" i="2" s="1"/>
  <c r="K50" i="2"/>
  <c r="Q50" i="2" s="1"/>
  <c r="J50" i="2"/>
  <c r="P50" i="2" s="1"/>
  <c r="I50" i="2"/>
  <c r="O50" i="2" s="1"/>
  <c r="Q49" i="2"/>
  <c r="P49" i="2"/>
  <c r="K49" i="2"/>
  <c r="J49" i="2"/>
  <c r="I49" i="2"/>
  <c r="O49" i="2" s="1"/>
  <c r="K48" i="2"/>
  <c r="Q48" i="2" s="1"/>
  <c r="J48" i="2"/>
  <c r="P48" i="2" s="1"/>
  <c r="I48" i="2"/>
  <c r="O48" i="2" s="1"/>
  <c r="P47" i="2"/>
  <c r="K47" i="2"/>
  <c r="Q47" i="2" s="1"/>
  <c r="J47" i="2"/>
  <c r="I47" i="2"/>
  <c r="O47" i="2" s="1"/>
  <c r="K46" i="2"/>
  <c r="Q46" i="2" s="1"/>
  <c r="J46" i="2"/>
  <c r="P46" i="2" s="1"/>
  <c r="I46" i="2"/>
  <c r="O46" i="2" s="1"/>
  <c r="K45" i="2"/>
  <c r="Q45" i="2" s="1"/>
  <c r="J45" i="2"/>
  <c r="P45" i="2" s="1"/>
  <c r="I45" i="2"/>
  <c r="O45" i="2" s="1"/>
  <c r="K44" i="2"/>
  <c r="Q44" i="2" s="1"/>
  <c r="J44" i="2"/>
  <c r="P44" i="2" s="1"/>
  <c r="I44" i="2"/>
  <c r="O44" i="2" s="1"/>
  <c r="K43" i="2"/>
  <c r="Q43" i="2" s="1"/>
  <c r="J43" i="2"/>
  <c r="P43" i="2" s="1"/>
  <c r="I43" i="2"/>
  <c r="O43" i="2" s="1"/>
  <c r="K41" i="2"/>
  <c r="Q41" i="2" s="1"/>
  <c r="J41" i="2"/>
  <c r="P41" i="2" s="1"/>
  <c r="I41" i="2"/>
  <c r="O41" i="2" s="1"/>
  <c r="K40" i="2"/>
  <c r="Q40" i="2" s="1"/>
  <c r="J40" i="2"/>
  <c r="P40" i="2" s="1"/>
  <c r="I40" i="2"/>
  <c r="O40" i="2" s="1"/>
  <c r="K39" i="2"/>
  <c r="Q39" i="2" s="1"/>
  <c r="J39" i="2"/>
  <c r="P39" i="2" s="1"/>
  <c r="I39" i="2"/>
  <c r="O39" i="2" s="1"/>
  <c r="K38" i="2"/>
  <c r="Q38" i="2" s="1"/>
  <c r="J38" i="2"/>
  <c r="P38" i="2" s="1"/>
  <c r="I38" i="2"/>
  <c r="O38" i="2" s="1"/>
  <c r="Q37" i="2"/>
  <c r="P37" i="2"/>
  <c r="K37" i="2"/>
  <c r="J37" i="2"/>
  <c r="I37" i="2"/>
  <c r="O37" i="2" s="1"/>
  <c r="K36" i="2"/>
  <c r="Q36" i="2" s="1"/>
  <c r="J36" i="2"/>
  <c r="P36" i="2" s="1"/>
  <c r="I36" i="2"/>
  <c r="O36" i="2" s="1"/>
  <c r="K35" i="2"/>
  <c r="Q35" i="2" s="1"/>
  <c r="J35" i="2"/>
  <c r="P35" i="2" s="1"/>
  <c r="I35" i="2"/>
  <c r="O35" i="2" s="1"/>
  <c r="K34" i="2"/>
  <c r="Q34" i="2" s="1"/>
  <c r="J34" i="2"/>
  <c r="P34" i="2" s="1"/>
  <c r="I34" i="2"/>
  <c r="O34" i="2" s="1"/>
  <c r="P33" i="2"/>
  <c r="O33" i="2"/>
  <c r="K33" i="2"/>
  <c r="Q33" i="2" s="1"/>
  <c r="J33" i="2"/>
  <c r="I33" i="2"/>
  <c r="P31" i="2"/>
  <c r="K31" i="2"/>
  <c r="Q31" i="2" s="1"/>
  <c r="J31" i="2"/>
  <c r="I31" i="2"/>
  <c r="O31" i="2" s="1"/>
  <c r="K30" i="2"/>
  <c r="Q30" i="2" s="1"/>
  <c r="J30" i="2"/>
  <c r="P30" i="2" s="1"/>
  <c r="I30" i="2"/>
  <c r="O30" i="2" s="1"/>
  <c r="K29" i="2"/>
  <c r="Q29" i="2" s="1"/>
  <c r="J29" i="2"/>
  <c r="P29" i="2" s="1"/>
  <c r="I29" i="2"/>
  <c r="O29" i="2" s="1"/>
  <c r="K28" i="2"/>
  <c r="Q28" i="2" s="1"/>
  <c r="J28" i="2"/>
  <c r="P28" i="2" s="1"/>
  <c r="I28" i="2"/>
  <c r="O28" i="2" s="1"/>
  <c r="K27" i="2"/>
  <c r="Q27" i="2" s="1"/>
  <c r="J27" i="2"/>
  <c r="P27" i="2" s="1"/>
  <c r="I27" i="2"/>
  <c r="O27" i="2" s="1"/>
  <c r="K26" i="2"/>
  <c r="Q26" i="2" s="1"/>
  <c r="J26" i="2"/>
  <c r="P26" i="2" s="1"/>
  <c r="I26" i="2"/>
  <c r="O26" i="2" s="1"/>
  <c r="K25" i="2"/>
  <c r="Q25" i="2" s="1"/>
  <c r="J25" i="2"/>
  <c r="P25" i="2" s="1"/>
  <c r="I25" i="2"/>
  <c r="O25" i="2" s="1"/>
  <c r="P24" i="2"/>
  <c r="K24" i="2"/>
  <c r="Q24" i="2" s="1"/>
  <c r="J24" i="2"/>
  <c r="I24" i="2"/>
  <c r="O24" i="2" s="1"/>
  <c r="K23" i="2"/>
  <c r="Q23" i="2" s="1"/>
  <c r="J23" i="2"/>
  <c r="P23" i="2" s="1"/>
  <c r="I23" i="2"/>
  <c r="O23" i="2" s="1"/>
  <c r="K21" i="2"/>
  <c r="Q21" i="2" s="1"/>
  <c r="J21" i="2"/>
  <c r="P21" i="2" s="1"/>
  <c r="I21" i="2"/>
  <c r="O21" i="2" s="1"/>
  <c r="P20" i="2"/>
  <c r="K20" i="2"/>
  <c r="Q20" i="2" s="1"/>
  <c r="J20" i="2"/>
  <c r="I20" i="2"/>
  <c r="O20" i="2" s="1"/>
  <c r="P19" i="2"/>
  <c r="K19" i="2"/>
  <c r="Q19" i="2" s="1"/>
  <c r="J19" i="2"/>
  <c r="I19" i="2"/>
  <c r="O19" i="2" s="1"/>
  <c r="K18" i="2"/>
  <c r="Q18" i="2" s="1"/>
  <c r="J18" i="2"/>
  <c r="P18" i="2" s="1"/>
  <c r="I18" i="2"/>
  <c r="O18" i="2" s="1"/>
  <c r="K17" i="2"/>
  <c r="Q17" i="2" s="1"/>
  <c r="J17" i="2"/>
  <c r="P17" i="2" s="1"/>
  <c r="I17" i="2"/>
  <c r="O17" i="2" s="1"/>
  <c r="K15" i="2"/>
  <c r="Q15" i="2" s="1"/>
  <c r="J15" i="2"/>
  <c r="P15" i="2" s="1"/>
  <c r="I15" i="2"/>
  <c r="O15" i="2" s="1"/>
  <c r="P14" i="2"/>
  <c r="K14" i="2"/>
  <c r="Q14" i="2" s="1"/>
  <c r="J14" i="2"/>
  <c r="I14" i="2"/>
  <c r="O14" i="2" s="1"/>
  <c r="K13" i="2"/>
  <c r="Q13" i="2" s="1"/>
  <c r="J13" i="2"/>
  <c r="P13" i="2" s="1"/>
  <c r="I13" i="2"/>
  <c r="O13" i="2" s="1"/>
  <c r="K11" i="2"/>
  <c r="Q11" i="2" s="1"/>
  <c r="J11" i="2"/>
  <c r="P11" i="2" s="1"/>
  <c r="I11" i="2"/>
  <c r="O11" i="2" s="1"/>
  <c r="Q10" i="2"/>
  <c r="K10" i="2"/>
  <c r="J10" i="2"/>
  <c r="P10" i="2" s="1"/>
  <c r="I10" i="2"/>
  <c r="O10" i="2" s="1"/>
  <c r="K9" i="2"/>
  <c r="Q9" i="2" s="1"/>
  <c r="J9" i="2"/>
  <c r="P9" i="2" s="1"/>
  <c r="I9" i="2"/>
  <c r="O9" i="2" s="1"/>
  <c r="K8" i="2"/>
  <c r="Q8" i="2" s="1"/>
  <c r="J8" i="2"/>
  <c r="P8" i="2" s="1"/>
  <c r="I8" i="2"/>
  <c r="O8" i="2" s="1"/>
  <c r="K7" i="2"/>
  <c r="Q7" i="2" s="1"/>
  <c r="J7" i="2"/>
  <c r="P7" i="2" s="1"/>
  <c r="I7" i="2"/>
  <c r="O7" i="2" s="1"/>
  <c r="K5" i="2"/>
  <c r="Q5" i="2" s="1"/>
  <c r="J5" i="2"/>
  <c r="P5" i="2" s="1"/>
  <c r="I5" i="2"/>
  <c r="O5" i="2" s="1"/>
  <c r="P4" i="2"/>
  <c r="K4" i="2"/>
  <c r="Q4" i="2" s="1"/>
  <c r="J4" i="2"/>
  <c r="I4" i="2"/>
  <c r="O4" i="2" s="1"/>
  <c r="K3" i="2"/>
  <c r="Q3" i="2" s="1"/>
  <c r="J3" i="2"/>
  <c r="P3" i="2" s="1"/>
  <c r="I3" i="2"/>
  <c r="O3" i="2" s="1"/>
</calcChain>
</file>

<file path=xl/sharedStrings.xml><?xml version="1.0" encoding="utf-8"?>
<sst xmlns="http://schemas.openxmlformats.org/spreadsheetml/2006/main" count="92" uniqueCount="81">
  <si>
    <t>C2V2</t>
  </si>
  <si>
    <t>Time point</t>
  </si>
  <si>
    <t>trehalose</t>
  </si>
  <si>
    <t>glucose</t>
  </si>
  <si>
    <t>C2V6</t>
  </si>
  <si>
    <t>C2V9</t>
  </si>
  <si>
    <t>P1_B2</t>
  </si>
  <si>
    <t>P1_F2</t>
  </si>
  <si>
    <t>P2_B2</t>
  </si>
  <si>
    <t>P3_D2</t>
  </si>
  <si>
    <t>P5_B2</t>
  </si>
  <si>
    <t>P6_D2</t>
  </si>
  <si>
    <t>P9_B2</t>
  </si>
  <si>
    <t>P11_F2</t>
  </si>
  <si>
    <t>P17_H2</t>
  </si>
  <si>
    <t>P1_B4</t>
  </si>
  <si>
    <t>P1_F4</t>
  </si>
  <si>
    <t>P2_B4</t>
  </si>
  <si>
    <t>P3_D4</t>
  </si>
  <si>
    <t>P5_B4</t>
  </si>
  <si>
    <t>P6_D4</t>
  </si>
  <si>
    <t>P9_B4</t>
  </si>
  <si>
    <t>P11_F4</t>
  </si>
  <si>
    <t>P17_H4</t>
  </si>
  <si>
    <t>P1_B6</t>
  </si>
  <si>
    <t>P1_F6</t>
  </si>
  <si>
    <t>P2_B6</t>
  </si>
  <si>
    <t>P3_D6</t>
  </si>
  <si>
    <t>P5_B6</t>
  </si>
  <si>
    <t>P6_D6</t>
  </si>
  <si>
    <t>P9_B6</t>
  </si>
  <si>
    <t>P11_F6</t>
  </si>
  <si>
    <t>P17_H6</t>
  </si>
  <si>
    <t>P1_B7</t>
  </si>
  <si>
    <t>P1_F7</t>
  </si>
  <si>
    <t>P2_B7</t>
  </si>
  <si>
    <t>P3_D7</t>
  </si>
  <si>
    <t>P5_B7</t>
  </si>
  <si>
    <t>P6_D7</t>
  </si>
  <si>
    <t>P9_B7</t>
  </si>
  <si>
    <t>P11_F7</t>
  </si>
  <si>
    <t>P17_H7</t>
  </si>
  <si>
    <t>P1_B9</t>
  </si>
  <si>
    <t>P1_F9</t>
  </si>
  <si>
    <t>P2_B9</t>
  </si>
  <si>
    <t>P3_D9</t>
  </si>
  <si>
    <t>P5_B9</t>
  </si>
  <si>
    <t>P6_D9</t>
  </si>
  <si>
    <t>P9_B9</t>
  </si>
  <si>
    <t>P11_F9</t>
  </si>
  <si>
    <t>P17_H9</t>
  </si>
  <si>
    <t>P1_B11</t>
  </si>
  <si>
    <t>P1_F11</t>
  </si>
  <si>
    <t>P2_B11</t>
  </si>
  <si>
    <t>P3_D11</t>
  </si>
  <si>
    <t>P5_B11</t>
  </si>
  <si>
    <t>P6_D11</t>
  </si>
  <si>
    <t>P9_B11</t>
  </si>
  <si>
    <t>P11_F11</t>
  </si>
  <si>
    <t>P17_H11</t>
  </si>
  <si>
    <t>Reads</t>
  </si>
  <si>
    <t>Normalized</t>
  </si>
  <si>
    <t>Vessel</t>
  </si>
  <si>
    <t>Sample_ID</t>
  </si>
  <si>
    <t>TimePoint</t>
  </si>
  <si>
    <t>Roseburia intestinalis</t>
  </si>
  <si>
    <t>Blautia hydrogenotrophica</t>
  </si>
  <si>
    <t>Bacteroides thetaiotaomicron</t>
  </si>
  <si>
    <t>Total events/ml vessel</t>
  </si>
  <si>
    <t>AVERAGE</t>
  </si>
  <si>
    <t>pyruvic acid</t>
  </si>
  <si>
    <t>succinic acid</t>
  </si>
  <si>
    <t>lactic acid</t>
  </si>
  <si>
    <t>formic acid</t>
  </si>
  <si>
    <t>acetic acid</t>
  </si>
  <si>
    <t>butyric acid</t>
  </si>
  <si>
    <t>Units: g/L</t>
  </si>
  <si>
    <t>Metabolic Concentrations</t>
  </si>
  <si>
    <t>Vessel Numbers</t>
  </si>
  <si>
    <t>Flow Cytometry Cell counts</t>
  </si>
  <si>
    <t>Absolute abundances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</si>
</sst>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2" fontId="0" fillId="0" borderId="0" xfId="0" applyNumberFormat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164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85BAB-F9A1-48A3-BDE7-B4214B194653}">
  <dimension ref="A1:J33"/>
  <sheetViews>
    <sheetView workbookViewId="0">
      <selection activeCell="L5" sqref="L5"/>
    </sheetView>
  </sheetViews>
  <sheetFormatPr defaultRowHeight="14.4" x14ac:dyDescent="0.3"/>
  <cols>
    <col min="1" max="1" width="14" bestFit="1" customWidth="1"/>
    <col min="2" max="2" width="9.6640625" bestFit="1" customWidth="1"/>
    <col min="3" max="3" width="22.44140625" bestFit="1" customWidth="1"/>
    <col min="4" max="5" width="11" bestFit="1" customWidth="1"/>
    <col min="6" max="6" width="11.109375" bestFit="1" customWidth="1"/>
    <col min="7" max="7" width="9.109375" bestFit="1" customWidth="1"/>
    <col min="8" max="8" width="10.109375" bestFit="1" customWidth="1"/>
    <col min="9" max="9" width="10" bestFit="1" customWidth="1"/>
    <col min="10" max="10" width="10.33203125" bestFit="1" customWidth="1"/>
    <col min="13" max="13" width="14.5546875" bestFit="1" customWidth="1"/>
  </cols>
  <sheetData>
    <row r="1" spans="1:10" x14ac:dyDescent="0.3">
      <c r="A1" t="s">
        <v>78</v>
      </c>
      <c r="C1" s="20" t="s">
        <v>77</v>
      </c>
      <c r="D1" s="21"/>
      <c r="E1" s="21" t="s">
        <v>76</v>
      </c>
      <c r="F1" s="21"/>
      <c r="G1" s="21"/>
      <c r="H1" s="21"/>
      <c r="I1" s="21"/>
      <c r="J1" s="22"/>
    </row>
    <row r="2" spans="1:10" x14ac:dyDescent="0.3">
      <c r="A2" s="14" t="s">
        <v>0</v>
      </c>
      <c r="B2" t="s">
        <v>1</v>
      </c>
      <c r="C2" s="23" t="s">
        <v>2</v>
      </c>
      <c r="D2" s="24" t="s">
        <v>3</v>
      </c>
      <c r="E2" s="24" t="s">
        <v>70</v>
      </c>
      <c r="F2" s="24" t="s">
        <v>71</v>
      </c>
      <c r="G2" s="24" t="s">
        <v>72</v>
      </c>
      <c r="H2" s="24" t="s">
        <v>73</v>
      </c>
      <c r="I2" s="24" t="s">
        <v>74</v>
      </c>
      <c r="J2" s="25" t="s">
        <v>75</v>
      </c>
    </row>
    <row r="3" spans="1:10" x14ac:dyDescent="0.3">
      <c r="A3" s="14"/>
      <c r="B3" s="1">
        <v>0</v>
      </c>
      <c r="C3" s="12">
        <v>233.31662</v>
      </c>
      <c r="D3" s="13">
        <v>1685.1749600000001</v>
      </c>
      <c r="E3" s="13">
        <v>999.70779000000005</v>
      </c>
      <c r="F3" s="13">
        <v>100.99523000000001</v>
      </c>
      <c r="G3" s="13">
        <v>36.069560000000003</v>
      </c>
      <c r="H3" s="13">
        <v>57.231229999999996</v>
      </c>
      <c r="I3" s="13">
        <v>186.95650000000001</v>
      </c>
      <c r="J3" s="12">
        <v>6.0359699999999998</v>
      </c>
    </row>
    <row r="4" spans="1:10" x14ac:dyDescent="0.3">
      <c r="A4" s="14"/>
      <c r="B4" s="1">
        <v>10</v>
      </c>
      <c r="C4" s="12">
        <v>156.21600000000001</v>
      </c>
      <c r="D4" s="13">
        <v>83.181030000000007</v>
      </c>
      <c r="E4" s="13">
        <v>45.174140000000001</v>
      </c>
      <c r="F4" s="13">
        <v>634.25859000000003</v>
      </c>
      <c r="G4" s="13">
        <v>34.722079999999998</v>
      </c>
      <c r="H4" s="13">
        <v>75.684889999999996</v>
      </c>
      <c r="I4" s="13">
        <v>814.97380999999996</v>
      </c>
      <c r="J4" s="12">
        <v>153.53063</v>
      </c>
    </row>
    <row r="5" spans="1:10" x14ac:dyDescent="0.3">
      <c r="A5" s="14"/>
      <c r="B5" s="2">
        <v>22</v>
      </c>
      <c r="C5" s="12">
        <v>167.89485999999999</v>
      </c>
      <c r="D5" s="13">
        <v>6.8629499999999997</v>
      </c>
      <c r="E5" s="13">
        <v>14.68904</v>
      </c>
      <c r="F5" s="13">
        <v>414.86971999999997</v>
      </c>
      <c r="G5" s="13">
        <v>33.347479999999997</v>
      </c>
      <c r="H5" s="13">
        <v>49.578749999999999</v>
      </c>
      <c r="I5" s="13">
        <v>430.18581</v>
      </c>
      <c r="J5" s="12">
        <v>665.29741000000001</v>
      </c>
    </row>
    <row r="6" spans="1:10" x14ac:dyDescent="0.3">
      <c r="A6" s="14"/>
      <c r="B6" s="1">
        <v>52</v>
      </c>
      <c r="C6" s="12">
        <v>44.038629999999998</v>
      </c>
      <c r="D6" s="13">
        <v>5.6202500000000004</v>
      </c>
      <c r="E6" s="13">
        <v>14.67407</v>
      </c>
      <c r="F6" s="13">
        <v>286.52197999999999</v>
      </c>
      <c r="G6" s="13">
        <v>20.174430000000001</v>
      </c>
      <c r="H6" s="13">
        <v>61.830199999999998</v>
      </c>
      <c r="I6" s="13">
        <v>419.53131000000002</v>
      </c>
      <c r="J6" s="12">
        <v>977.05595000000005</v>
      </c>
    </row>
    <row r="7" spans="1:10" x14ac:dyDescent="0.3">
      <c r="A7" s="14"/>
      <c r="B7" s="1">
        <v>94</v>
      </c>
      <c r="C7" s="12">
        <v>94.98657</v>
      </c>
      <c r="D7" s="13">
        <v>16.636610000000001</v>
      </c>
      <c r="E7" s="13">
        <v>15.762639999999999</v>
      </c>
      <c r="F7" s="13">
        <v>225.95094</v>
      </c>
      <c r="G7" s="13">
        <v>13.49478</v>
      </c>
      <c r="H7" s="13">
        <v>65.230059999999995</v>
      </c>
      <c r="I7" s="13">
        <v>339.98516000000001</v>
      </c>
      <c r="J7" s="12">
        <v>1133.59573</v>
      </c>
    </row>
    <row r="8" spans="1:10" x14ac:dyDescent="0.3">
      <c r="A8" s="14"/>
      <c r="B8" s="2">
        <v>124</v>
      </c>
      <c r="C8" s="12">
        <v>110.31568</v>
      </c>
      <c r="D8" s="13">
        <v>15.84388</v>
      </c>
      <c r="E8" s="13">
        <v>15.212820000000001</v>
      </c>
      <c r="F8" s="13">
        <v>248.3056</v>
      </c>
      <c r="G8" s="13">
        <v>13.143980000000001</v>
      </c>
      <c r="H8" s="13">
        <v>59.484589999999997</v>
      </c>
      <c r="I8" s="13">
        <v>214.51177000000001</v>
      </c>
      <c r="J8" s="12">
        <v>1080.43317</v>
      </c>
    </row>
    <row r="9" spans="1:10" x14ac:dyDescent="0.3">
      <c r="A9" s="14"/>
      <c r="B9" s="1">
        <v>190</v>
      </c>
      <c r="C9" s="12">
        <v>38.788600000000002</v>
      </c>
      <c r="D9" s="13">
        <v>15.364459999999999</v>
      </c>
      <c r="E9" s="13">
        <v>14.02694</v>
      </c>
      <c r="F9" s="13">
        <v>167.31189000000001</v>
      </c>
      <c r="G9" s="13">
        <v>13.316929999999999</v>
      </c>
      <c r="H9" s="13">
        <v>63.067279999999997</v>
      </c>
      <c r="I9" s="13">
        <v>535.30251999999996</v>
      </c>
      <c r="J9" s="12">
        <v>1198.29018</v>
      </c>
    </row>
    <row r="10" spans="1:10" x14ac:dyDescent="0.3">
      <c r="A10" s="14"/>
      <c r="B10" s="1">
        <v>250</v>
      </c>
      <c r="C10" s="12">
        <v>37.127899999999997</v>
      </c>
      <c r="D10" s="13">
        <v>6.4616199999999999</v>
      </c>
      <c r="E10" s="13">
        <v>11.23288</v>
      </c>
      <c r="F10" s="13">
        <v>138.50165999999999</v>
      </c>
      <c r="G10" s="13">
        <v>13.86542</v>
      </c>
      <c r="H10" s="13">
        <v>89.523570000000007</v>
      </c>
      <c r="I10" s="13">
        <v>447.96170999999998</v>
      </c>
      <c r="J10" s="12">
        <v>1304.44814</v>
      </c>
    </row>
    <row r="11" spans="1:10" x14ac:dyDescent="0.3">
      <c r="A11" s="14"/>
      <c r="B11" s="1">
        <v>400</v>
      </c>
      <c r="C11" s="12">
        <v>36.793239999999997</v>
      </c>
      <c r="D11" s="13">
        <v>5.7539899999999999</v>
      </c>
      <c r="E11" s="13">
        <v>8.3589500000000001</v>
      </c>
      <c r="F11" s="13">
        <v>129.79868999999999</v>
      </c>
      <c r="G11" s="13">
        <v>11.632</v>
      </c>
      <c r="H11" s="13">
        <v>48.537660000000002</v>
      </c>
      <c r="I11" s="13">
        <v>500.53744</v>
      </c>
      <c r="J11" s="12">
        <v>1222.13888</v>
      </c>
    </row>
    <row r="12" spans="1:10" x14ac:dyDescent="0.3">
      <c r="C12" s="13"/>
      <c r="D12" s="13"/>
      <c r="E12" s="13"/>
      <c r="F12" s="13"/>
      <c r="G12" s="13"/>
      <c r="H12" s="13"/>
      <c r="I12" s="13"/>
      <c r="J12" s="13"/>
    </row>
    <row r="13" spans="1:10" x14ac:dyDescent="0.3">
      <c r="A13" s="14" t="s">
        <v>4</v>
      </c>
      <c r="B13" t="s">
        <v>1</v>
      </c>
      <c r="C13" s="13"/>
      <c r="D13" s="13"/>
      <c r="E13" s="13"/>
      <c r="F13" s="13"/>
      <c r="G13" s="13"/>
      <c r="H13" s="13"/>
      <c r="I13" s="13"/>
      <c r="J13" s="13"/>
    </row>
    <row r="14" spans="1:10" x14ac:dyDescent="0.3">
      <c r="A14" s="14"/>
      <c r="B14" s="1">
        <v>0</v>
      </c>
      <c r="C14" s="12">
        <v>245.2963</v>
      </c>
      <c r="D14" s="13">
        <v>1771.81538</v>
      </c>
      <c r="E14" s="13">
        <v>1046.2671600000001</v>
      </c>
      <c r="F14" s="13">
        <v>106.23165</v>
      </c>
      <c r="G14" s="13">
        <v>37.654499999999999</v>
      </c>
      <c r="H14" s="13">
        <v>60.763939999999998</v>
      </c>
      <c r="I14" s="13">
        <v>188.64641</v>
      </c>
      <c r="J14" s="12">
        <v>7.8563499999999999</v>
      </c>
    </row>
    <row r="15" spans="1:10" x14ac:dyDescent="0.3">
      <c r="A15" s="14"/>
      <c r="B15" s="1">
        <v>10</v>
      </c>
      <c r="C15" s="12">
        <v>125.67610999999999</v>
      </c>
      <c r="D15" s="13">
        <v>13.35252</v>
      </c>
      <c r="E15" s="13">
        <v>13.61106</v>
      </c>
      <c r="F15" s="13">
        <v>494.56419</v>
      </c>
      <c r="G15" s="13">
        <v>20.930389999999999</v>
      </c>
      <c r="H15" s="13">
        <v>58.255929999999999</v>
      </c>
      <c r="I15" s="13">
        <v>804.39013999999997</v>
      </c>
      <c r="J15" s="12">
        <v>349.59983999999997</v>
      </c>
    </row>
    <row r="16" spans="1:10" x14ac:dyDescent="0.3">
      <c r="A16" s="14"/>
      <c r="B16" s="2">
        <v>22</v>
      </c>
      <c r="C16" s="12">
        <v>138.49118000000001</v>
      </c>
      <c r="D16" s="13">
        <v>15.02205</v>
      </c>
      <c r="E16" s="13">
        <v>14.546110000000001</v>
      </c>
      <c r="F16" s="13">
        <v>380.14989000000003</v>
      </c>
      <c r="G16" s="13">
        <v>23.906189999999999</v>
      </c>
      <c r="H16" s="13">
        <v>49.806870000000004</v>
      </c>
      <c r="I16" s="13">
        <v>375.43928</v>
      </c>
      <c r="J16" s="12">
        <v>824.06515999999999</v>
      </c>
    </row>
    <row r="17" spans="1:10" x14ac:dyDescent="0.3">
      <c r="A17" s="14"/>
      <c r="B17" s="1">
        <v>52</v>
      </c>
      <c r="C17" s="12">
        <v>39.706600000000002</v>
      </c>
      <c r="D17" s="13">
        <v>15.79796</v>
      </c>
      <c r="E17" s="13">
        <v>14.38218</v>
      </c>
      <c r="F17" s="13">
        <v>249.98705000000001</v>
      </c>
      <c r="G17" s="13">
        <v>19.172239999999999</v>
      </c>
      <c r="H17" s="13">
        <v>54.637909999999998</v>
      </c>
      <c r="I17" s="13">
        <v>476.07341000000002</v>
      </c>
      <c r="J17" s="12">
        <v>903.68967999999995</v>
      </c>
    </row>
    <row r="18" spans="1:10" x14ac:dyDescent="0.3">
      <c r="A18" s="14"/>
      <c r="B18" s="1">
        <v>94</v>
      </c>
      <c r="C18" s="12">
        <v>39.970039999999997</v>
      </c>
      <c r="D18" s="13">
        <v>15.826409999999999</v>
      </c>
      <c r="E18" s="13">
        <v>15.81969</v>
      </c>
      <c r="F18" s="13">
        <v>194.01664</v>
      </c>
      <c r="G18" s="13">
        <v>17.30461</v>
      </c>
      <c r="H18" s="13">
        <v>83.875680000000003</v>
      </c>
      <c r="I18" s="13">
        <v>437.06272999999999</v>
      </c>
      <c r="J18" s="12">
        <v>1115.4679599999999</v>
      </c>
    </row>
    <row r="19" spans="1:10" x14ac:dyDescent="0.3">
      <c r="A19" s="14"/>
      <c r="B19" s="2">
        <v>124</v>
      </c>
      <c r="C19" s="12">
        <v>35.841209999999997</v>
      </c>
      <c r="D19" s="13">
        <v>15.18116</v>
      </c>
      <c r="E19" s="13">
        <v>15.221080000000001</v>
      </c>
      <c r="F19" s="13">
        <v>153.29508000000001</v>
      </c>
      <c r="G19" s="13">
        <v>20.5</v>
      </c>
      <c r="H19" s="13">
        <v>59.387320000000003</v>
      </c>
      <c r="I19" s="13">
        <v>434.59706999999997</v>
      </c>
      <c r="J19" s="12">
        <v>1078.79151</v>
      </c>
    </row>
    <row r="20" spans="1:10" x14ac:dyDescent="0.3">
      <c r="A20" s="14"/>
      <c r="B20" s="1">
        <v>190</v>
      </c>
      <c r="C20" s="12">
        <v>39.683770000000003</v>
      </c>
      <c r="D20" s="13">
        <v>15.87885</v>
      </c>
      <c r="E20" s="13">
        <v>14.37401</v>
      </c>
      <c r="F20" s="13">
        <v>136.32055</v>
      </c>
      <c r="G20" s="13">
        <v>15.19252</v>
      </c>
      <c r="H20" s="13">
        <v>64.610929999999996</v>
      </c>
      <c r="I20" s="13">
        <v>427.75281999999999</v>
      </c>
      <c r="J20" s="12">
        <v>1209.72153</v>
      </c>
    </row>
    <row r="21" spans="1:10" x14ac:dyDescent="0.3">
      <c r="A21" s="14"/>
      <c r="B21" s="1">
        <v>250</v>
      </c>
      <c r="C21" s="12">
        <v>36.904249999999998</v>
      </c>
      <c r="D21" s="13">
        <v>15.04031</v>
      </c>
      <c r="E21" s="13">
        <v>12.126609999999999</v>
      </c>
      <c r="F21" s="13">
        <v>121.26526</v>
      </c>
      <c r="G21" s="13">
        <v>20.951429999999998</v>
      </c>
      <c r="H21" s="13">
        <v>58.443919999999999</v>
      </c>
      <c r="I21" s="13">
        <v>430.50796000000003</v>
      </c>
      <c r="J21" s="12">
        <v>1196.68065</v>
      </c>
    </row>
    <row r="22" spans="1:10" x14ac:dyDescent="0.3">
      <c r="A22" s="14"/>
      <c r="B22" s="1">
        <v>400</v>
      </c>
      <c r="C22" s="12">
        <v>36.776229999999998</v>
      </c>
      <c r="D22" s="13">
        <v>7.3471799999999998</v>
      </c>
      <c r="E22" s="13">
        <v>10.77936</v>
      </c>
      <c r="F22" s="13">
        <v>117.24438000000001</v>
      </c>
      <c r="G22" s="13">
        <v>17.016850000000002</v>
      </c>
      <c r="H22" s="13">
        <v>53.375300000000003</v>
      </c>
      <c r="I22" s="13">
        <v>592.60451999999998</v>
      </c>
      <c r="J22" s="12">
        <v>1186.6979100000001</v>
      </c>
    </row>
    <row r="23" spans="1:10" x14ac:dyDescent="0.3">
      <c r="C23" s="13"/>
      <c r="D23" s="13"/>
      <c r="E23" s="13"/>
      <c r="F23" s="13"/>
      <c r="G23" s="13"/>
      <c r="H23" s="13"/>
      <c r="I23" s="13"/>
      <c r="J23" s="13"/>
    </row>
    <row r="24" spans="1:10" x14ac:dyDescent="0.3">
      <c r="A24" s="14" t="s">
        <v>5</v>
      </c>
      <c r="B24" t="s">
        <v>1</v>
      </c>
      <c r="C24" s="13"/>
      <c r="D24" s="13"/>
      <c r="E24" s="13"/>
      <c r="F24" s="13"/>
      <c r="G24" s="13"/>
      <c r="H24" s="13"/>
      <c r="I24" s="13"/>
      <c r="J24" s="13"/>
    </row>
    <row r="25" spans="1:10" x14ac:dyDescent="0.3">
      <c r="A25" s="14"/>
      <c r="B25" s="1">
        <v>0</v>
      </c>
      <c r="C25" s="12">
        <v>240.33661000000001</v>
      </c>
      <c r="D25" s="13">
        <v>1738.50809</v>
      </c>
      <c r="E25" s="13">
        <v>1025.37931</v>
      </c>
      <c r="F25" s="13">
        <v>103.66733000000001</v>
      </c>
      <c r="G25" s="13">
        <v>37.163359999999997</v>
      </c>
      <c r="H25" s="13">
        <v>58.753149999999998</v>
      </c>
      <c r="I25" s="13">
        <v>183.553</v>
      </c>
      <c r="J25" s="12">
        <v>6.8402399999999997</v>
      </c>
    </row>
    <row r="26" spans="1:10" x14ac:dyDescent="0.3">
      <c r="A26" s="14"/>
      <c r="B26" s="1">
        <v>10</v>
      </c>
      <c r="C26" s="12">
        <v>152.93835000000001</v>
      </c>
      <c r="D26" s="13">
        <v>63.46434</v>
      </c>
      <c r="E26" s="13">
        <v>32.800719999999998</v>
      </c>
      <c r="F26" s="13">
        <v>609.48001999999997</v>
      </c>
      <c r="G26" s="13">
        <v>31.476330000000001</v>
      </c>
      <c r="H26" s="13">
        <v>72.992459999999994</v>
      </c>
      <c r="I26" s="13">
        <v>801.46511999999996</v>
      </c>
      <c r="J26" s="12">
        <v>192.08484000000001</v>
      </c>
    </row>
    <row r="27" spans="1:10" x14ac:dyDescent="0.3">
      <c r="A27" s="14"/>
      <c r="B27" s="2">
        <v>22</v>
      </c>
      <c r="C27" s="12">
        <v>158.87638999999999</v>
      </c>
      <c r="D27" s="13">
        <v>13.74076</v>
      </c>
      <c r="E27" s="13">
        <v>13.896179999999999</v>
      </c>
      <c r="F27" s="13">
        <v>389.97014000000001</v>
      </c>
      <c r="G27" s="13">
        <v>30.537240000000001</v>
      </c>
      <c r="H27" s="13">
        <v>45.524799999999999</v>
      </c>
      <c r="I27" s="13">
        <v>385.87416000000002</v>
      </c>
      <c r="J27" s="12">
        <v>663.65291000000002</v>
      </c>
    </row>
    <row r="28" spans="1:10" x14ac:dyDescent="0.3">
      <c r="A28" s="14"/>
      <c r="B28" s="1">
        <v>52</v>
      </c>
      <c r="C28" s="12">
        <v>41.089460000000003</v>
      </c>
      <c r="D28" s="13">
        <v>5.4556899999999997</v>
      </c>
      <c r="E28" s="13">
        <v>14.48057</v>
      </c>
      <c r="F28" s="13">
        <v>283.63215000000002</v>
      </c>
      <c r="G28" s="13">
        <v>19.61103</v>
      </c>
      <c r="H28" s="13">
        <v>59.154339999999998</v>
      </c>
      <c r="I28" s="13">
        <v>418.67336</v>
      </c>
      <c r="J28" s="12">
        <v>1003.9680499999999</v>
      </c>
    </row>
    <row r="29" spans="1:10" x14ac:dyDescent="0.3">
      <c r="A29" s="14"/>
      <c r="B29" s="1">
        <v>94</v>
      </c>
      <c r="C29" s="12">
        <v>95.320179999999993</v>
      </c>
      <c r="D29" s="13">
        <v>17.137160000000002</v>
      </c>
      <c r="E29" s="13">
        <v>15.69881</v>
      </c>
      <c r="F29" s="13">
        <v>223.64941999999999</v>
      </c>
      <c r="G29" s="13">
        <v>13.73902</v>
      </c>
      <c r="H29" s="13">
        <v>65.626339999999999</v>
      </c>
      <c r="I29" s="13">
        <v>333.30606999999998</v>
      </c>
      <c r="J29" s="12">
        <v>1172.7984300000001</v>
      </c>
    </row>
    <row r="30" spans="1:10" x14ac:dyDescent="0.3">
      <c r="A30" s="14"/>
      <c r="B30" s="2">
        <v>124</v>
      </c>
      <c r="C30" s="12">
        <v>141.43574000000001</v>
      </c>
      <c r="D30" s="13">
        <v>15.895759999999999</v>
      </c>
      <c r="E30" s="13">
        <v>15.631779999999999</v>
      </c>
      <c r="F30" s="13">
        <v>268.10727000000003</v>
      </c>
      <c r="G30" s="13">
        <v>12.255800000000001</v>
      </c>
      <c r="H30" s="13">
        <v>65.69256</v>
      </c>
      <c r="I30" s="13">
        <v>211.49035000000001</v>
      </c>
      <c r="J30" s="12">
        <v>1111.1618000000001</v>
      </c>
    </row>
    <row r="31" spans="1:10" x14ac:dyDescent="0.3">
      <c r="A31" s="14"/>
      <c r="B31" s="1">
        <v>190</v>
      </c>
      <c r="C31" s="12">
        <v>41.722189999999998</v>
      </c>
      <c r="D31" s="13">
        <v>17.32958</v>
      </c>
      <c r="E31" s="13">
        <v>14.11806</v>
      </c>
      <c r="F31" s="13">
        <v>287.86497000000003</v>
      </c>
      <c r="G31" s="13">
        <v>25.818529999999999</v>
      </c>
      <c r="H31" s="13">
        <v>60.38015</v>
      </c>
      <c r="I31" s="13">
        <v>464.66066000000001</v>
      </c>
      <c r="J31" s="12">
        <v>1148.80556</v>
      </c>
    </row>
    <row r="32" spans="1:10" x14ac:dyDescent="0.3">
      <c r="A32" s="14"/>
      <c r="B32" s="1">
        <v>250</v>
      </c>
      <c r="C32" s="12">
        <v>45.406750000000002</v>
      </c>
      <c r="D32" s="13">
        <v>14.8826</v>
      </c>
      <c r="E32" s="13">
        <v>9.2919300000000007</v>
      </c>
      <c r="F32" s="13">
        <v>397.69639000000001</v>
      </c>
      <c r="G32" s="13">
        <v>59.719209999999997</v>
      </c>
      <c r="H32" s="13">
        <v>52.967689999999997</v>
      </c>
      <c r="I32" s="13">
        <v>375.04050000000001</v>
      </c>
      <c r="J32" s="12">
        <v>1140.7845400000001</v>
      </c>
    </row>
    <row r="33" spans="1:10" x14ac:dyDescent="0.3">
      <c r="A33" s="14"/>
      <c r="B33" s="1">
        <v>400</v>
      </c>
      <c r="C33" s="12">
        <v>38.881520000000002</v>
      </c>
      <c r="D33" s="13">
        <v>17.54843</v>
      </c>
      <c r="E33" s="13">
        <v>8.0168800000000005</v>
      </c>
      <c r="F33" s="13">
        <v>287.87484000000001</v>
      </c>
      <c r="G33" s="13">
        <v>68.757710000000003</v>
      </c>
      <c r="H33" s="13">
        <v>51.042639999999999</v>
      </c>
      <c r="I33" s="13">
        <v>610.68375000000003</v>
      </c>
      <c r="J33" s="12">
        <v>1155.2519400000001</v>
      </c>
    </row>
  </sheetData>
  <mergeCells count="3">
    <mergeCell ref="A2:A11"/>
    <mergeCell ref="A13:A22"/>
    <mergeCell ref="A24:A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A7DE1-A72D-4A11-81EF-C51E10C3C173}">
  <dimension ref="A1:AO61"/>
  <sheetViews>
    <sheetView tabSelected="1" workbookViewId="0">
      <selection activeCell="O2" sqref="O2"/>
    </sheetView>
  </sheetViews>
  <sheetFormatPr defaultRowHeight="14.4" x14ac:dyDescent="0.3"/>
  <cols>
    <col min="1" max="1" width="6.109375" bestFit="1" customWidth="1"/>
    <col min="2" max="2" width="9.6640625" bestFit="1" customWidth="1"/>
    <col min="3" max="3" width="9.21875" bestFit="1" customWidth="1"/>
    <col min="5" max="5" width="18.44140625" bestFit="1" customWidth="1"/>
    <col min="6" max="6" width="22.88671875" bestFit="1" customWidth="1"/>
    <col min="7" max="7" width="25.88671875" bestFit="1" customWidth="1"/>
    <col min="9" max="9" width="18.44140625" bestFit="1" customWidth="1"/>
    <col min="10" max="10" width="22.88671875" bestFit="1" customWidth="1"/>
    <col min="11" max="11" width="25.88671875" bestFit="1" customWidth="1"/>
    <col min="13" max="13" width="23.5546875" bestFit="1" customWidth="1"/>
    <col min="15" max="15" width="18.44140625" bestFit="1" customWidth="1"/>
    <col min="16" max="16" width="22.88671875" bestFit="1" customWidth="1"/>
    <col min="17" max="17" width="25.88671875" bestFit="1" customWidth="1"/>
    <col min="38" max="38" width="8.6640625" bestFit="1" customWidth="1"/>
    <col min="39" max="39" width="18.44140625" bestFit="1" customWidth="1"/>
    <col min="40" max="40" width="22.88671875" bestFit="1" customWidth="1"/>
    <col min="41" max="41" width="25.88671875" bestFit="1" customWidth="1"/>
  </cols>
  <sheetData>
    <row r="1" spans="1:41" x14ac:dyDescent="0.3">
      <c r="A1" s="1"/>
      <c r="B1" s="1"/>
      <c r="C1" s="1"/>
      <c r="E1" s="18" t="s">
        <v>60</v>
      </c>
      <c r="F1" s="18"/>
      <c r="G1" s="18"/>
      <c r="H1" s="1"/>
      <c r="I1" s="18" t="s">
        <v>61</v>
      </c>
      <c r="J1" s="18"/>
      <c r="K1" s="18"/>
      <c r="L1" s="1"/>
      <c r="M1" s="8" t="s">
        <v>79</v>
      </c>
      <c r="O1" s="19" t="s">
        <v>80</v>
      </c>
      <c r="P1" s="19"/>
      <c r="Q1" s="19"/>
    </row>
    <row r="2" spans="1:41" ht="15" thickBot="1" x14ac:dyDescent="0.35">
      <c r="A2" s="1" t="s">
        <v>62</v>
      </c>
      <c r="B2" s="1" t="s">
        <v>63</v>
      </c>
      <c r="C2" s="1" t="s">
        <v>64</v>
      </c>
      <c r="E2" s="1" t="s">
        <v>65</v>
      </c>
      <c r="F2" s="1" t="s">
        <v>66</v>
      </c>
      <c r="G2" s="1" t="s">
        <v>67</v>
      </c>
      <c r="I2" s="1" t="s">
        <v>65</v>
      </c>
      <c r="J2" s="1" t="s">
        <v>66</v>
      </c>
      <c r="K2" s="1" t="s">
        <v>67</v>
      </c>
      <c r="L2" s="1"/>
      <c r="M2" s="9" t="s">
        <v>68</v>
      </c>
      <c r="O2" s="9" t="s">
        <v>65</v>
      </c>
      <c r="P2" s="9" t="s">
        <v>66</v>
      </c>
      <c r="Q2" s="9" t="s">
        <v>67</v>
      </c>
      <c r="AL2" t="s">
        <v>69</v>
      </c>
      <c r="AM2" t="s">
        <v>65</v>
      </c>
      <c r="AN2" t="s">
        <v>66</v>
      </c>
      <c r="AO2" t="s">
        <v>67</v>
      </c>
    </row>
    <row r="3" spans="1:41" x14ac:dyDescent="0.3">
      <c r="A3" s="15">
        <v>2</v>
      </c>
      <c r="B3" s="3" t="s">
        <v>6</v>
      </c>
      <c r="C3" s="3">
        <v>0</v>
      </c>
      <c r="D3" s="4"/>
      <c r="E3" s="3">
        <v>6953</v>
      </c>
      <c r="F3" s="3">
        <v>7983</v>
      </c>
      <c r="G3" s="3">
        <v>13037</v>
      </c>
      <c r="H3" s="4"/>
      <c r="I3" s="5">
        <f>E3/SUM(E3:G3)</f>
        <v>0.24856111250134058</v>
      </c>
      <c r="J3" s="5">
        <f>F3/SUM(E3:G3)</f>
        <v>0.28538233296392951</v>
      </c>
      <c r="K3" s="6">
        <f>G3/SUM(E3:G3)</f>
        <v>0.46605655453472994</v>
      </c>
      <c r="L3" s="7"/>
      <c r="M3" s="8">
        <v>64400000.000000007</v>
      </c>
      <c r="O3" s="9">
        <f t="shared" ref="O3:O61" si="0">M3*I3</f>
        <v>16007335.645086335</v>
      </c>
      <c r="P3" s="9">
        <f t="shared" ref="P3:P61" si="1">M3*J3</f>
        <v>18378622.242877062</v>
      </c>
      <c r="Q3" s="9">
        <f t="shared" ref="Q3:Q61" si="2">M3*K3</f>
        <v>30014042.112036612</v>
      </c>
    </row>
    <row r="4" spans="1:41" x14ac:dyDescent="0.3">
      <c r="A4" s="16"/>
      <c r="B4" s="1" t="s">
        <v>7</v>
      </c>
      <c r="C4" s="1">
        <v>10</v>
      </c>
      <c r="E4" s="1">
        <v>5026</v>
      </c>
      <c r="F4" s="1">
        <v>852</v>
      </c>
      <c r="G4" s="1">
        <v>23606</v>
      </c>
      <c r="I4" s="5">
        <f>E4/SUM(E4:G4)</f>
        <v>0.17046533713200379</v>
      </c>
      <c r="J4" s="5">
        <f>F4/SUM(E4:G4)</f>
        <v>2.8897028897028897E-2</v>
      </c>
      <c r="K4" s="6">
        <f>G4/SUM(E4:G4)</f>
        <v>0.80063763397096732</v>
      </c>
      <c r="L4" s="7"/>
      <c r="M4" s="8">
        <v>4224760000</v>
      </c>
      <c r="O4" s="9">
        <f t="shared" si="0"/>
        <v>720175137.70180428</v>
      </c>
      <c r="P4" s="9">
        <f t="shared" si="1"/>
        <v>122083011.8030118</v>
      </c>
      <c r="Q4" s="9">
        <f t="shared" si="2"/>
        <v>3382501850.4951839</v>
      </c>
    </row>
    <row r="5" spans="1:41" x14ac:dyDescent="0.3">
      <c r="A5" s="16"/>
      <c r="B5" s="1" t="s">
        <v>8</v>
      </c>
      <c r="C5" s="1">
        <v>22</v>
      </c>
      <c r="E5" s="1">
        <v>4310</v>
      </c>
      <c r="F5" s="1">
        <v>450</v>
      </c>
      <c r="G5" s="1">
        <v>11776</v>
      </c>
      <c r="I5" s="5">
        <f>E5/SUM(E5:G5)</f>
        <v>0.26064344460570876</v>
      </c>
      <c r="J5" s="5">
        <f>F5/SUM(E5:G5)</f>
        <v>2.7213352685050797E-2</v>
      </c>
      <c r="K5" s="6">
        <f>G5/SUM(E5:G5)</f>
        <v>0.71214320270924047</v>
      </c>
      <c r="L5" s="7"/>
      <c r="M5" s="8">
        <v>1652150000</v>
      </c>
      <c r="O5" s="9">
        <f t="shared" si="0"/>
        <v>430622067.00532174</v>
      </c>
      <c r="P5" s="9">
        <f t="shared" si="1"/>
        <v>44960540.638606675</v>
      </c>
      <c r="Q5" s="9">
        <f t="shared" si="2"/>
        <v>1176567392.3560717</v>
      </c>
    </row>
    <row r="6" spans="1:41" x14ac:dyDescent="0.3">
      <c r="A6" s="16"/>
      <c r="B6" s="1" t="s">
        <v>9</v>
      </c>
      <c r="C6" s="1">
        <v>52</v>
      </c>
      <c r="E6" s="1"/>
      <c r="F6" s="1"/>
      <c r="G6" s="1"/>
      <c r="I6" s="5"/>
      <c r="J6" s="5"/>
      <c r="K6" s="6"/>
      <c r="L6" s="7"/>
      <c r="M6" s="8">
        <v>2164980000</v>
      </c>
      <c r="O6" s="9">
        <v>0</v>
      </c>
      <c r="P6" s="9">
        <v>0</v>
      </c>
      <c r="Q6" s="9">
        <v>0</v>
      </c>
    </row>
    <row r="7" spans="1:41" x14ac:dyDescent="0.3">
      <c r="A7" s="16"/>
      <c r="B7" s="1" t="s">
        <v>10</v>
      </c>
      <c r="C7" s="1">
        <v>94</v>
      </c>
      <c r="E7" s="1">
        <v>3730</v>
      </c>
      <c r="F7" s="1">
        <v>261</v>
      </c>
      <c r="G7" s="1">
        <v>9471</v>
      </c>
      <c r="I7" s="5">
        <f>E7/SUM(E7:G7)</f>
        <v>0.27707621452978753</v>
      </c>
      <c r="J7" s="5">
        <f>F7/SUM(E7:G7)</f>
        <v>1.9387906700341701E-2</v>
      </c>
      <c r="K7" s="6">
        <f>G7/SUM(E7:G7)</f>
        <v>0.70353587876987078</v>
      </c>
      <c r="L7" s="7"/>
      <c r="M7" s="8">
        <v>596530000</v>
      </c>
      <c r="O7" s="9">
        <f t="shared" si="0"/>
        <v>165284274.25345415</v>
      </c>
      <c r="P7" s="9">
        <f t="shared" si="1"/>
        <v>11565467.983954836</v>
      </c>
      <c r="Q7" s="9">
        <f t="shared" si="2"/>
        <v>419680257.762591</v>
      </c>
    </row>
    <row r="8" spans="1:41" x14ac:dyDescent="0.3">
      <c r="A8" s="16"/>
      <c r="B8" s="1" t="s">
        <v>11</v>
      </c>
      <c r="C8" s="1">
        <v>124</v>
      </c>
      <c r="E8" s="1">
        <v>6992</v>
      </c>
      <c r="F8" s="1">
        <v>168</v>
      </c>
      <c r="G8" s="1">
        <v>14450</v>
      </c>
      <c r="I8" s="5">
        <f>E8/SUM(E8:G8)</f>
        <v>0.3235539102267469</v>
      </c>
      <c r="J8" s="5">
        <f>F8/SUM(E8:G8)</f>
        <v>7.7741786210087926E-3</v>
      </c>
      <c r="K8" s="6">
        <f>G8/SUM(E8:G8)</f>
        <v>0.66867191115224434</v>
      </c>
      <c r="L8" s="7"/>
      <c r="M8" s="8">
        <v>894680000</v>
      </c>
      <c r="O8" s="9">
        <f t="shared" si="0"/>
        <v>289477212.40166593</v>
      </c>
      <c r="P8" s="9">
        <f t="shared" si="1"/>
        <v>6955402.128644147</v>
      </c>
      <c r="Q8" s="9">
        <f t="shared" si="2"/>
        <v>598247385.46968997</v>
      </c>
    </row>
    <row r="9" spans="1:41" x14ac:dyDescent="0.3">
      <c r="A9" s="16"/>
      <c r="B9" s="1" t="s">
        <v>12</v>
      </c>
      <c r="C9" s="1">
        <v>190</v>
      </c>
      <c r="E9" s="1">
        <v>7174</v>
      </c>
      <c r="F9" s="1">
        <v>2083</v>
      </c>
      <c r="G9" s="1">
        <v>14477</v>
      </c>
      <c r="I9" s="5">
        <f>E9/SUM(E9:G9)</f>
        <v>0.30226679025870062</v>
      </c>
      <c r="J9" s="5">
        <f>F9/SUM(E9:G9)</f>
        <v>8.776438864076852E-2</v>
      </c>
      <c r="K9" s="6">
        <f>G9/SUM(E9:G9)</f>
        <v>0.60996882110053086</v>
      </c>
      <c r="L9" s="7"/>
      <c r="M9" s="8">
        <v>788920000</v>
      </c>
      <c r="O9" s="9">
        <f t="shared" si="0"/>
        <v>238464316.17089409</v>
      </c>
      <c r="P9" s="9">
        <f t="shared" si="1"/>
        <v>69239081.486475095</v>
      </c>
      <c r="Q9" s="9">
        <f t="shared" si="2"/>
        <v>481216602.3426308</v>
      </c>
    </row>
    <row r="10" spans="1:41" x14ac:dyDescent="0.3">
      <c r="A10" s="16"/>
      <c r="B10" s="1" t="s">
        <v>13</v>
      </c>
      <c r="C10" s="1">
        <v>250</v>
      </c>
      <c r="E10" s="1">
        <v>8541</v>
      </c>
      <c r="F10" s="1">
        <v>2189.6666666666665</v>
      </c>
      <c r="G10" s="1">
        <v>16655</v>
      </c>
      <c r="I10" s="5">
        <f>E10/SUM(E10:G10)</f>
        <v>0.31187847657533752</v>
      </c>
      <c r="J10" s="5">
        <f>F10/SUM(E10:G10)</f>
        <v>7.9956668330148375E-2</v>
      </c>
      <c r="K10" s="6">
        <f>G10/SUM(E10:G10)</f>
        <v>0.60816485509451423</v>
      </c>
      <c r="L10" s="7"/>
      <c r="M10" s="8">
        <v>731020000</v>
      </c>
      <c r="O10" s="9">
        <f t="shared" si="0"/>
        <v>227989403.94610325</v>
      </c>
      <c r="P10" s="9">
        <f t="shared" si="1"/>
        <v>58449923.682705067</v>
      </c>
      <c r="Q10" s="9">
        <f t="shared" si="2"/>
        <v>444580672.3711918</v>
      </c>
    </row>
    <row r="11" spans="1:41" ht="15" thickBot="1" x14ac:dyDescent="0.35">
      <c r="A11" s="17"/>
      <c r="B11" s="10" t="s">
        <v>14</v>
      </c>
      <c r="C11" s="10">
        <v>400</v>
      </c>
      <c r="D11" s="11"/>
      <c r="E11" s="10">
        <v>3169</v>
      </c>
      <c r="F11" s="10">
        <v>2409</v>
      </c>
      <c r="G11" s="10">
        <v>15897</v>
      </c>
      <c r="H11" s="11"/>
      <c r="I11" s="5">
        <f>E11/SUM(E11:G11)</f>
        <v>0.14756693830034925</v>
      </c>
      <c r="J11" s="5">
        <f>F11/SUM(E11:G11)</f>
        <v>0.11217694994179278</v>
      </c>
      <c r="K11" s="6">
        <f>G11/SUM(E11:G11)</f>
        <v>0.74025611175785799</v>
      </c>
      <c r="L11" s="7"/>
      <c r="M11" s="8">
        <v>948720000</v>
      </c>
      <c r="O11" s="9">
        <f t="shared" si="0"/>
        <v>139999705.70430735</v>
      </c>
      <c r="P11" s="9">
        <f t="shared" si="1"/>
        <v>106424515.94877765</v>
      </c>
      <c r="Q11" s="9">
        <f t="shared" si="2"/>
        <v>702295778.34691501</v>
      </c>
    </row>
    <row r="12" spans="1:41" ht="15" thickBot="1" x14ac:dyDescent="0.35">
      <c r="A12" s="1"/>
      <c r="B12" s="1"/>
      <c r="C12" s="1"/>
      <c r="E12" s="1"/>
      <c r="F12" s="1"/>
      <c r="G12" s="1"/>
      <c r="I12" s="5"/>
      <c r="J12" s="5"/>
      <c r="K12" s="6"/>
      <c r="L12" s="7"/>
      <c r="M12" s="8"/>
      <c r="O12" s="9"/>
      <c r="P12" s="9"/>
      <c r="Q12" s="9"/>
    </row>
    <row r="13" spans="1:41" x14ac:dyDescent="0.3">
      <c r="A13" s="15">
        <v>4</v>
      </c>
      <c r="B13" s="3" t="s">
        <v>15</v>
      </c>
      <c r="C13" s="3">
        <v>0</v>
      </c>
      <c r="D13" s="4"/>
      <c r="E13" s="3">
        <v>8737</v>
      </c>
      <c r="F13" s="3">
        <v>12412</v>
      </c>
      <c r="G13" s="3">
        <v>17024</v>
      </c>
      <c r="H13" s="4"/>
      <c r="I13" s="5">
        <f>E13/SUM(E13:G13)</f>
        <v>0.22887905063788541</v>
      </c>
      <c r="J13" s="5">
        <f>F13/SUM(E13:G13)</f>
        <v>0.32515128493961698</v>
      </c>
      <c r="K13" s="6">
        <f>G13/SUM(E13:G13)</f>
        <v>0.44596966442249758</v>
      </c>
      <c r="L13" s="7"/>
      <c r="M13" s="8">
        <v>72350000</v>
      </c>
      <c r="O13" s="9">
        <f t="shared" si="0"/>
        <v>16559399.31365101</v>
      </c>
      <c r="P13" s="9">
        <f t="shared" si="1"/>
        <v>23524695.465381287</v>
      </c>
      <c r="Q13" s="9">
        <f t="shared" si="2"/>
        <v>32265905.220967699</v>
      </c>
    </row>
    <row r="14" spans="1:41" x14ac:dyDescent="0.3">
      <c r="A14" s="16"/>
      <c r="B14" s="1" t="s">
        <v>16</v>
      </c>
      <c r="C14" s="1">
        <v>10</v>
      </c>
      <c r="E14" s="1">
        <v>5145</v>
      </c>
      <c r="F14" s="1">
        <v>887</v>
      </c>
      <c r="G14" s="1">
        <v>23136</v>
      </c>
      <c r="I14" s="5">
        <f>E14/SUM(E14:G14)</f>
        <v>0.17639193636862316</v>
      </c>
      <c r="J14" s="5">
        <f>F14/SUM(E14:G14)</f>
        <v>3.0410038398244653E-2</v>
      </c>
      <c r="K14" s="6">
        <f>G14/SUM(E14:G14)</f>
        <v>0.79319802523313221</v>
      </c>
      <c r="L14" s="7"/>
      <c r="M14" s="8">
        <v>3861500000</v>
      </c>
      <c r="O14" s="9">
        <f t="shared" si="0"/>
        <v>681137462.28743827</v>
      </c>
      <c r="P14" s="9">
        <f t="shared" si="1"/>
        <v>117428363.27482173</v>
      </c>
      <c r="Q14" s="9">
        <f t="shared" si="2"/>
        <v>3062934174.4377398</v>
      </c>
    </row>
    <row r="15" spans="1:41" x14ac:dyDescent="0.3">
      <c r="A15" s="16"/>
      <c r="B15" s="1" t="s">
        <v>17</v>
      </c>
      <c r="C15" s="1">
        <v>22</v>
      </c>
      <c r="E15" s="1">
        <v>4327</v>
      </c>
      <c r="F15" s="1">
        <v>414</v>
      </c>
      <c r="G15" s="1">
        <v>10524</v>
      </c>
      <c r="I15" s="5">
        <f>E15/SUM(E15:G15)</f>
        <v>0.28345889289223714</v>
      </c>
      <c r="J15" s="5">
        <f>F15/SUM(E15:G15)</f>
        <v>2.7120864723223059E-2</v>
      </c>
      <c r="K15" s="6">
        <f>G15/SUM(E15:G15)</f>
        <v>0.68942024238453981</v>
      </c>
      <c r="L15" s="7"/>
      <c r="M15" s="8">
        <v>2630470000</v>
      </c>
      <c r="O15" s="9">
        <f t="shared" si="0"/>
        <v>745630113.98624301</v>
      </c>
      <c r="P15" s="9">
        <f t="shared" si="1"/>
        <v>71340621.028496563</v>
      </c>
      <c r="Q15" s="9">
        <f t="shared" si="2"/>
        <v>1813499264.9852605</v>
      </c>
    </row>
    <row r="16" spans="1:41" x14ac:dyDescent="0.3">
      <c r="A16" s="16"/>
      <c r="B16" s="1" t="s">
        <v>18</v>
      </c>
      <c r="C16" s="1">
        <v>52</v>
      </c>
      <c r="E16" s="1"/>
      <c r="F16" s="1"/>
      <c r="G16" s="1"/>
      <c r="I16" s="5"/>
      <c r="J16" s="5"/>
      <c r="K16" s="6"/>
      <c r="L16" s="7"/>
      <c r="M16" s="8">
        <v>1930720000</v>
      </c>
      <c r="O16" s="9"/>
      <c r="P16" s="9"/>
      <c r="Q16" s="9"/>
    </row>
    <row r="17" spans="1:17" x14ac:dyDescent="0.3">
      <c r="A17" s="16"/>
      <c r="B17" s="1" t="s">
        <v>19</v>
      </c>
      <c r="C17" s="1">
        <v>94</v>
      </c>
      <c r="E17" s="1">
        <v>202</v>
      </c>
      <c r="F17" s="1">
        <v>18</v>
      </c>
      <c r="G17" s="1">
        <v>279</v>
      </c>
      <c r="I17" s="5">
        <f>E17/SUM(E17:G17)</f>
        <v>0.40480961923847697</v>
      </c>
      <c r="J17" s="5">
        <f>F17/SUM(E17:G17)</f>
        <v>3.6072144288577156E-2</v>
      </c>
      <c r="K17" s="6">
        <f>G17/SUM(E17:G17)</f>
        <v>0.5591182364729459</v>
      </c>
      <c r="L17" s="7"/>
      <c r="M17" s="8">
        <v>789100000</v>
      </c>
      <c r="O17" s="9">
        <f t="shared" si="0"/>
        <v>319435270.5410822</v>
      </c>
      <c r="P17" s="9">
        <f t="shared" si="1"/>
        <v>28464529.058116235</v>
      </c>
      <c r="Q17" s="9">
        <f t="shared" si="2"/>
        <v>441200200.4008016</v>
      </c>
    </row>
    <row r="18" spans="1:17" x14ac:dyDescent="0.3">
      <c r="A18" s="16"/>
      <c r="B18" s="1" t="s">
        <v>20</v>
      </c>
      <c r="C18" s="1">
        <v>124</v>
      </c>
      <c r="E18" s="1">
        <v>10316</v>
      </c>
      <c r="F18" s="1">
        <v>267</v>
      </c>
      <c r="G18" s="1">
        <v>22860</v>
      </c>
      <c r="I18" s="5">
        <f>E18/SUM(E18:G18)</f>
        <v>0.30846514965762639</v>
      </c>
      <c r="J18" s="5">
        <f>F18/SUM(E18:G18)</f>
        <v>7.983733516729959E-3</v>
      </c>
      <c r="K18" s="6">
        <f>G18/SUM(E18:G18)</f>
        <v>0.68355111682564362</v>
      </c>
      <c r="L18" s="7"/>
      <c r="M18" s="8">
        <v>839930000</v>
      </c>
      <c r="O18" s="9">
        <f t="shared" si="0"/>
        <v>259089133.15193012</v>
      </c>
      <c r="P18" s="9">
        <f t="shared" si="1"/>
        <v>6705777.2927069943</v>
      </c>
      <c r="Q18" s="9">
        <f t="shared" si="2"/>
        <v>574135089.55536282</v>
      </c>
    </row>
    <row r="19" spans="1:17" x14ac:dyDescent="0.3">
      <c r="A19" s="16"/>
      <c r="B19" s="1" t="s">
        <v>21</v>
      </c>
      <c r="C19" s="1">
        <v>190</v>
      </c>
      <c r="E19" s="1">
        <v>8070</v>
      </c>
      <c r="F19" s="1">
        <v>605.33333333333337</v>
      </c>
      <c r="G19" s="1">
        <v>17028</v>
      </c>
      <c r="I19" s="5">
        <f>E19/SUM(E19:G19)</f>
        <v>0.3139670600440928</v>
      </c>
      <c r="J19" s="5">
        <f>F19/SUM(E19:G19)</f>
        <v>2.3550771624951367E-2</v>
      </c>
      <c r="K19" s="6">
        <f>G19/SUM(E19:G19)</f>
        <v>0.66248216833095575</v>
      </c>
      <c r="L19" s="7"/>
      <c r="M19" s="8">
        <v>779760000</v>
      </c>
      <c r="O19" s="9">
        <f t="shared" si="0"/>
        <v>244818954.7399818</v>
      </c>
      <c r="P19" s="9">
        <f t="shared" si="1"/>
        <v>18363949.682272077</v>
      </c>
      <c r="Q19" s="9">
        <f t="shared" si="2"/>
        <v>516577095.57774603</v>
      </c>
    </row>
    <row r="20" spans="1:17" x14ac:dyDescent="0.3">
      <c r="A20" s="16"/>
      <c r="B20" s="1" t="s">
        <v>22</v>
      </c>
      <c r="C20" s="1">
        <v>250</v>
      </c>
      <c r="E20" s="1">
        <v>8399</v>
      </c>
      <c r="F20" s="1">
        <v>924.33333333333337</v>
      </c>
      <c r="G20" s="1">
        <v>19064</v>
      </c>
      <c r="I20" s="5">
        <f>E20/SUM(E20:G20)</f>
        <v>0.29587139804137991</v>
      </c>
      <c r="J20" s="5">
        <f>F20/SUM(E20:G20)</f>
        <v>3.2561471078650102E-2</v>
      </c>
      <c r="K20" s="6">
        <f>G20/SUM(E20:G20)</f>
        <v>0.67156713087996989</v>
      </c>
      <c r="L20" s="7"/>
      <c r="M20" s="8">
        <v>956410000</v>
      </c>
      <c r="O20" s="9">
        <f t="shared" si="0"/>
        <v>282974363.80075616</v>
      </c>
      <c r="P20" s="9">
        <f t="shared" si="1"/>
        <v>31142116.554331742</v>
      </c>
      <c r="Q20" s="9">
        <f t="shared" si="2"/>
        <v>642293519.644912</v>
      </c>
    </row>
    <row r="21" spans="1:17" ht="15" thickBot="1" x14ac:dyDescent="0.35">
      <c r="A21" s="17"/>
      <c r="B21" s="10" t="s">
        <v>23</v>
      </c>
      <c r="C21" s="10">
        <v>400</v>
      </c>
      <c r="D21" s="11"/>
      <c r="E21" s="10">
        <v>8342</v>
      </c>
      <c r="F21" s="10">
        <v>995.83333333333337</v>
      </c>
      <c r="G21" s="10">
        <v>13738</v>
      </c>
      <c r="H21" s="11"/>
      <c r="I21" s="5">
        <f>E21/SUM(E21:G21)</f>
        <v>0.36150373767650135</v>
      </c>
      <c r="J21" s="5">
        <f>F21/SUM(E21:G21)</f>
        <v>4.315481564407208E-2</v>
      </c>
      <c r="K21" s="6">
        <f>G21/SUM(E21:G21)</f>
        <v>0.59534144667942646</v>
      </c>
      <c r="L21" s="7"/>
      <c r="M21" s="8">
        <v>630620000</v>
      </c>
      <c r="O21" s="9">
        <f t="shared" si="0"/>
        <v>227971487.05355528</v>
      </c>
      <c r="P21" s="9">
        <f t="shared" si="1"/>
        <v>27214289.841464736</v>
      </c>
      <c r="Q21" s="9">
        <f t="shared" si="2"/>
        <v>375434223.10497993</v>
      </c>
    </row>
    <row r="22" spans="1:17" ht="15" thickBot="1" x14ac:dyDescent="0.35">
      <c r="A22" s="1"/>
      <c r="B22" s="1"/>
      <c r="C22" s="1"/>
      <c r="E22" s="1"/>
      <c r="F22" s="1"/>
      <c r="G22" s="1"/>
      <c r="I22" s="5"/>
      <c r="J22" s="5"/>
      <c r="K22" s="6"/>
      <c r="L22" s="1"/>
      <c r="M22" s="8"/>
      <c r="O22" s="9"/>
      <c r="P22" s="9"/>
      <c r="Q22" s="9"/>
    </row>
    <row r="23" spans="1:17" x14ac:dyDescent="0.3">
      <c r="A23" s="15">
        <v>6</v>
      </c>
      <c r="B23" s="3" t="s">
        <v>24</v>
      </c>
      <c r="C23" s="3">
        <v>0</v>
      </c>
      <c r="D23" s="4"/>
      <c r="E23" s="3">
        <v>7524</v>
      </c>
      <c r="F23" s="3">
        <v>10239</v>
      </c>
      <c r="G23" s="3">
        <v>15685</v>
      </c>
      <c r="H23" s="4"/>
      <c r="I23" s="5">
        <f t="shared" ref="I23:I31" si="3">E23/SUM(E23:G23)</f>
        <v>0.22494618512317627</v>
      </c>
      <c r="J23" s="5">
        <f t="shared" ref="J23:J31" si="4">F23/SUM(E23:G23)</f>
        <v>0.30611695766563024</v>
      </c>
      <c r="K23" s="6">
        <f t="shared" ref="K23:K31" si="5">G23/SUM(E23:G23)</f>
        <v>0.46893685721119349</v>
      </c>
      <c r="L23" s="7"/>
      <c r="M23" s="8">
        <v>124150000</v>
      </c>
      <c r="O23" s="9">
        <f t="shared" si="0"/>
        <v>27927068.883042332</v>
      </c>
      <c r="P23" s="9">
        <f t="shared" si="1"/>
        <v>38004420.294187993</v>
      </c>
      <c r="Q23" s="9">
        <f t="shared" si="2"/>
        <v>58218510.822769672</v>
      </c>
    </row>
    <row r="24" spans="1:17" x14ac:dyDescent="0.3">
      <c r="A24" s="16"/>
      <c r="B24" s="1" t="s">
        <v>25</v>
      </c>
      <c r="C24" s="1">
        <v>10</v>
      </c>
      <c r="E24" s="1">
        <v>6420</v>
      </c>
      <c r="F24" s="1">
        <v>950</v>
      </c>
      <c r="G24" s="1">
        <v>16788</v>
      </c>
      <c r="I24" s="5">
        <f t="shared" si="3"/>
        <v>0.26575047603278418</v>
      </c>
      <c r="J24" s="5">
        <f t="shared" si="4"/>
        <v>3.9324447388028809E-2</v>
      </c>
      <c r="K24" s="6">
        <f t="shared" si="5"/>
        <v>0.69492507657918701</v>
      </c>
      <c r="L24" s="7"/>
      <c r="M24" s="8">
        <v>3359400000</v>
      </c>
      <c r="O24" s="9">
        <f t="shared" si="0"/>
        <v>892762149.18453515</v>
      </c>
      <c r="P24" s="9">
        <f t="shared" si="1"/>
        <v>132106548.55534399</v>
      </c>
      <c r="Q24" s="9">
        <f t="shared" si="2"/>
        <v>2334531302.2601209</v>
      </c>
    </row>
    <row r="25" spans="1:17" x14ac:dyDescent="0.3">
      <c r="A25" s="16"/>
      <c r="B25" s="1" t="s">
        <v>26</v>
      </c>
      <c r="C25" s="1">
        <v>22</v>
      </c>
      <c r="E25" s="1">
        <v>4717</v>
      </c>
      <c r="F25" s="1">
        <v>807</v>
      </c>
      <c r="G25" s="1">
        <v>11613</v>
      </c>
      <c r="I25" s="5">
        <f t="shared" si="3"/>
        <v>0.27525237789578105</v>
      </c>
      <c r="J25" s="5">
        <f t="shared" si="4"/>
        <v>4.7091089455563985E-2</v>
      </c>
      <c r="K25" s="6">
        <f t="shared" si="5"/>
        <v>0.677656532648655</v>
      </c>
      <c r="L25" s="7"/>
      <c r="M25" s="8">
        <v>1168920000</v>
      </c>
      <c r="O25" s="9">
        <f t="shared" si="0"/>
        <v>321748009.56993639</v>
      </c>
      <c r="P25" s="9">
        <f t="shared" si="1"/>
        <v>55045716.286397852</v>
      </c>
      <c r="Q25" s="9">
        <f t="shared" si="2"/>
        <v>792126274.14366579</v>
      </c>
    </row>
    <row r="26" spans="1:17" x14ac:dyDescent="0.3">
      <c r="A26" s="16"/>
      <c r="B26" s="1" t="s">
        <v>27</v>
      </c>
      <c r="C26" s="1">
        <v>52</v>
      </c>
      <c r="E26" s="1">
        <v>4922</v>
      </c>
      <c r="F26" s="1">
        <v>498</v>
      </c>
      <c r="G26" s="1">
        <v>9120</v>
      </c>
      <c r="I26" s="5">
        <f t="shared" si="3"/>
        <v>0.33851444291609356</v>
      </c>
      <c r="J26" s="5">
        <f t="shared" si="4"/>
        <v>3.4250343878954606E-2</v>
      </c>
      <c r="K26" s="6">
        <f t="shared" si="5"/>
        <v>0.6272352132049519</v>
      </c>
      <c r="L26" s="7"/>
      <c r="M26" s="8">
        <v>930590000</v>
      </c>
      <c r="O26" s="9">
        <f t="shared" si="0"/>
        <v>315018155.4332875</v>
      </c>
      <c r="P26" s="9">
        <f t="shared" si="1"/>
        <v>31873027.510316368</v>
      </c>
      <c r="Q26" s="9">
        <f t="shared" si="2"/>
        <v>583698817.05639625</v>
      </c>
    </row>
    <row r="27" spans="1:17" x14ac:dyDescent="0.3">
      <c r="A27" s="16"/>
      <c r="B27" s="1" t="s">
        <v>28</v>
      </c>
      <c r="C27" s="1">
        <v>94</v>
      </c>
      <c r="E27" s="1">
        <v>5067</v>
      </c>
      <c r="F27" s="1">
        <v>258</v>
      </c>
      <c r="G27" s="1">
        <v>4661</v>
      </c>
      <c r="I27" s="5">
        <f t="shared" si="3"/>
        <v>0.50741037452433402</v>
      </c>
      <c r="J27" s="5">
        <f t="shared" si="4"/>
        <v>2.5836170638894453E-2</v>
      </c>
      <c r="K27" s="6">
        <f t="shared" si="5"/>
        <v>0.4667534548367715</v>
      </c>
      <c r="L27" s="7"/>
      <c r="M27" s="8">
        <v>503150000</v>
      </c>
      <c r="O27" s="9">
        <f t="shared" si="0"/>
        <v>255303529.94191867</v>
      </c>
      <c r="P27" s="9">
        <f t="shared" si="1"/>
        <v>12999469.256959744</v>
      </c>
      <c r="Q27" s="9">
        <f t="shared" si="2"/>
        <v>234847000.80112159</v>
      </c>
    </row>
    <row r="28" spans="1:17" x14ac:dyDescent="0.3">
      <c r="A28" s="16"/>
      <c r="B28" s="1" t="s">
        <v>29</v>
      </c>
      <c r="C28" s="1">
        <v>124</v>
      </c>
      <c r="E28" s="1">
        <v>11391</v>
      </c>
      <c r="F28" s="1">
        <v>644.66666666666663</v>
      </c>
      <c r="G28" s="1">
        <v>5029</v>
      </c>
      <c r="I28" s="5">
        <f t="shared" si="3"/>
        <v>0.66751963120678215</v>
      </c>
      <c r="J28" s="5">
        <f t="shared" si="4"/>
        <v>3.7777864593507057E-2</v>
      </c>
      <c r="K28" s="6">
        <f t="shared" si="5"/>
        <v>0.29470250419971095</v>
      </c>
      <c r="L28" s="7"/>
      <c r="M28" s="8">
        <v>462600000</v>
      </c>
      <c r="O28" s="9">
        <f t="shared" si="0"/>
        <v>308794581.3962574</v>
      </c>
      <c r="P28" s="9">
        <f t="shared" si="1"/>
        <v>17476040.160956364</v>
      </c>
      <c r="Q28" s="9">
        <f t="shared" si="2"/>
        <v>136329378.44278628</v>
      </c>
    </row>
    <row r="29" spans="1:17" x14ac:dyDescent="0.3">
      <c r="A29" s="16"/>
      <c r="B29" s="1" t="s">
        <v>30</v>
      </c>
      <c r="C29" s="1">
        <v>190</v>
      </c>
      <c r="E29" s="1">
        <v>3665</v>
      </c>
      <c r="F29" s="1">
        <v>1109</v>
      </c>
      <c r="G29" s="1">
        <v>16611</v>
      </c>
      <c r="I29" s="5">
        <f t="shared" si="3"/>
        <v>0.17138180967968203</v>
      </c>
      <c r="J29" s="5">
        <f t="shared" si="4"/>
        <v>5.1858779518353985E-2</v>
      </c>
      <c r="K29" s="6">
        <f t="shared" si="5"/>
        <v>0.77675941080196398</v>
      </c>
      <c r="L29" s="7"/>
      <c r="M29" s="8">
        <v>783120000</v>
      </c>
      <c r="O29" s="9">
        <f t="shared" si="0"/>
        <v>134212522.7963526</v>
      </c>
      <c r="P29" s="9">
        <f t="shared" si="1"/>
        <v>40611647.416413374</v>
      </c>
      <c r="Q29" s="9">
        <f t="shared" si="2"/>
        <v>608295829.78723407</v>
      </c>
    </row>
    <row r="30" spans="1:17" x14ac:dyDescent="0.3">
      <c r="A30" s="16"/>
      <c r="B30" s="1" t="s">
        <v>31</v>
      </c>
      <c r="C30" s="1">
        <v>250</v>
      </c>
      <c r="E30" s="1">
        <v>7110</v>
      </c>
      <c r="F30" s="1">
        <v>2047</v>
      </c>
      <c r="G30" s="1">
        <v>6913</v>
      </c>
      <c r="I30" s="5">
        <f t="shared" si="3"/>
        <v>0.44243932794026136</v>
      </c>
      <c r="J30" s="5">
        <f t="shared" si="4"/>
        <v>0.12738021157436216</v>
      </c>
      <c r="K30" s="6">
        <f t="shared" si="5"/>
        <v>0.4301804604853765</v>
      </c>
      <c r="L30" s="7"/>
      <c r="M30" s="8">
        <v>627700000</v>
      </c>
      <c r="O30" s="9">
        <f t="shared" si="0"/>
        <v>277719166.14810205</v>
      </c>
      <c r="P30" s="9">
        <f t="shared" si="1"/>
        <v>79956558.805227131</v>
      </c>
      <c r="Q30" s="9">
        <f t="shared" si="2"/>
        <v>270024275.04667085</v>
      </c>
    </row>
    <row r="31" spans="1:17" ht="15" thickBot="1" x14ac:dyDescent="0.35">
      <c r="A31" s="17"/>
      <c r="B31" s="10" t="s">
        <v>32</v>
      </c>
      <c r="C31" s="10">
        <v>400</v>
      </c>
      <c r="D31" s="11"/>
      <c r="E31" s="10">
        <v>11209</v>
      </c>
      <c r="F31" s="10">
        <v>660.33333333333337</v>
      </c>
      <c r="G31" s="10">
        <v>7044</v>
      </c>
      <c r="H31" s="11"/>
      <c r="I31" s="5">
        <f t="shared" si="3"/>
        <v>0.59265068734578774</v>
      </c>
      <c r="J31" s="5">
        <f t="shared" si="4"/>
        <v>3.4913641170250261E-2</v>
      </c>
      <c r="K31" s="6">
        <f t="shared" si="5"/>
        <v>0.37243567148396189</v>
      </c>
      <c r="L31" s="7"/>
      <c r="M31" s="8">
        <v>420210000</v>
      </c>
      <c r="O31" s="9">
        <f t="shared" si="0"/>
        <v>249037745.32957345</v>
      </c>
      <c r="P31" s="9">
        <f t="shared" si="1"/>
        <v>14671061.156150863</v>
      </c>
      <c r="Q31" s="9">
        <f t="shared" si="2"/>
        <v>156501193.51427564</v>
      </c>
    </row>
    <row r="32" spans="1:17" ht="15" thickBot="1" x14ac:dyDescent="0.35">
      <c r="A32" s="1"/>
      <c r="B32" s="1"/>
      <c r="C32" s="1"/>
      <c r="E32" s="1"/>
      <c r="F32" s="1"/>
      <c r="G32" s="1"/>
      <c r="I32" s="5"/>
      <c r="J32" s="5"/>
      <c r="K32" s="6"/>
      <c r="L32" s="1"/>
      <c r="M32" s="8"/>
      <c r="O32" s="9"/>
      <c r="P32" s="9"/>
      <c r="Q32" s="9"/>
    </row>
    <row r="33" spans="1:17" x14ac:dyDescent="0.3">
      <c r="A33" s="15">
        <v>7</v>
      </c>
      <c r="B33" s="3" t="s">
        <v>33</v>
      </c>
      <c r="C33" s="3">
        <v>0</v>
      </c>
      <c r="D33" s="4"/>
      <c r="E33" s="3">
        <v>8529</v>
      </c>
      <c r="F33" s="3">
        <v>11588</v>
      </c>
      <c r="G33" s="3">
        <v>17458</v>
      </c>
      <c r="H33" s="4"/>
      <c r="I33" s="5">
        <f>E33/SUM(E33:G33)</f>
        <v>0.22698602794411177</v>
      </c>
      <c r="J33" s="5">
        <f>F33/SUM(E33:G33)</f>
        <v>0.3083965402528277</v>
      </c>
      <c r="K33" s="6">
        <f>G33/SUM(E33:G33)</f>
        <v>0.46461743180306053</v>
      </c>
      <c r="L33" s="7"/>
      <c r="M33" s="8">
        <v>58515000</v>
      </c>
      <c r="O33" s="9">
        <f t="shared" si="0"/>
        <v>13282087.4251497</v>
      </c>
      <c r="P33" s="9">
        <f t="shared" si="1"/>
        <v>18045823.552894212</v>
      </c>
      <c r="Q33" s="9">
        <f t="shared" si="2"/>
        <v>27187089.021956086</v>
      </c>
    </row>
    <row r="34" spans="1:17" x14ac:dyDescent="0.3">
      <c r="A34" s="16"/>
      <c r="B34" s="1" t="s">
        <v>34</v>
      </c>
      <c r="C34" s="1">
        <v>10</v>
      </c>
      <c r="E34" s="1">
        <v>8125</v>
      </c>
      <c r="F34" s="1">
        <v>1135</v>
      </c>
      <c r="G34" s="1">
        <v>20678</v>
      </c>
      <c r="I34" s="5">
        <f>E34/SUM(E34:G34)</f>
        <v>0.27139421471040148</v>
      </c>
      <c r="J34" s="5">
        <f>F34/SUM(E34:G34)</f>
        <v>3.7911684147237626E-2</v>
      </c>
      <c r="K34" s="6">
        <f>G34/SUM(E34:G34)</f>
        <v>0.69069410114236085</v>
      </c>
      <c r="L34" s="7"/>
      <c r="M34" s="8">
        <v>2472010000</v>
      </c>
      <c r="O34" s="9">
        <f t="shared" si="0"/>
        <v>670889212.70625961</v>
      </c>
      <c r="P34" s="9">
        <f t="shared" si="1"/>
        <v>93718062.328812882</v>
      </c>
      <c r="Q34" s="9">
        <f t="shared" si="2"/>
        <v>1707402724.9649274</v>
      </c>
    </row>
    <row r="35" spans="1:17" x14ac:dyDescent="0.3">
      <c r="A35" s="16"/>
      <c r="B35" s="1" t="s">
        <v>35</v>
      </c>
      <c r="C35" s="1">
        <v>22</v>
      </c>
      <c r="E35" s="1">
        <v>3685</v>
      </c>
      <c r="F35" s="1">
        <v>555</v>
      </c>
      <c r="G35" s="1">
        <v>9930</v>
      </c>
      <c r="I35" s="5">
        <f>E35/SUM(E35:G35)</f>
        <v>0.26005645730416371</v>
      </c>
      <c r="J35" s="5">
        <f>F35/SUM(E35:G35)</f>
        <v>3.9167254763585041E-2</v>
      </c>
      <c r="K35" s="6">
        <f>G35/SUM(E35:G35)</f>
        <v>0.70077628793225122</v>
      </c>
      <c r="L35" s="7"/>
      <c r="M35" s="8">
        <v>992900000</v>
      </c>
      <c r="O35" s="9">
        <f t="shared" si="0"/>
        <v>258210056.45730415</v>
      </c>
      <c r="P35" s="9">
        <f t="shared" si="1"/>
        <v>38889167.254763588</v>
      </c>
      <c r="Q35" s="9">
        <f t="shared" si="2"/>
        <v>695800776.28793228</v>
      </c>
    </row>
    <row r="36" spans="1:17" x14ac:dyDescent="0.3">
      <c r="A36" s="16"/>
      <c r="B36" s="1" t="s">
        <v>36</v>
      </c>
      <c r="C36" s="1">
        <v>52</v>
      </c>
      <c r="E36" s="1">
        <v>5217</v>
      </c>
      <c r="F36" s="1">
        <v>363</v>
      </c>
      <c r="G36" s="1">
        <v>8898</v>
      </c>
      <c r="I36" s="5">
        <f>E36/SUM(E36:G36)</f>
        <v>0.36033982594280978</v>
      </c>
      <c r="J36" s="5">
        <f>F36/SUM(E36:G36)</f>
        <v>2.5072523829258186E-2</v>
      </c>
      <c r="K36" s="6">
        <f>G36/SUM(E36:G36)</f>
        <v>0.61458765022793205</v>
      </c>
      <c r="L36" s="7"/>
      <c r="M36" s="8">
        <v>1034099999.9999999</v>
      </c>
      <c r="O36" s="9">
        <f t="shared" si="0"/>
        <v>372627414.00745952</v>
      </c>
      <c r="P36" s="9">
        <f t="shared" si="1"/>
        <v>25927496.891835887</v>
      </c>
      <c r="Q36" s="9">
        <f t="shared" si="2"/>
        <v>635545089.10070443</v>
      </c>
    </row>
    <row r="37" spans="1:17" x14ac:dyDescent="0.3">
      <c r="A37" s="16"/>
      <c r="B37" s="1" t="s">
        <v>37</v>
      </c>
      <c r="C37" s="1">
        <v>94</v>
      </c>
      <c r="E37" s="1">
        <v>5407</v>
      </c>
      <c r="F37" s="1">
        <v>279</v>
      </c>
      <c r="G37" s="1">
        <v>5638</v>
      </c>
      <c r="I37" s="5">
        <f>E37/SUM(E37:G37)</f>
        <v>0.47748145531614272</v>
      </c>
      <c r="J37" s="5">
        <f>F37/SUM(E37:G37)</f>
        <v>2.4637937124690923E-2</v>
      </c>
      <c r="K37" s="6">
        <f>G37/SUM(E37:G37)</f>
        <v>0.49788060755916635</v>
      </c>
      <c r="L37" s="7"/>
      <c r="M37" s="8">
        <v>422700000</v>
      </c>
      <c r="O37" s="9">
        <f t="shared" si="0"/>
        <v>201831411.16213351</v>
      </c>
      <c r="P37" s="9">
        <f t="shared" si="1"/>
        <v>10414456.022606853</v>
      </c>
      <c r="Q37" s="9">
        <f t="shared" si="2"/>
        <v>210454132.81525961</v>
      </c>
    </row>
    <row r="38" spans="1:17" x14ac:dyDescent="0.3">
      <c r="A38" s="16"/>
      <c r="B38" s="1" t="s">
        <v>38</v>
      </c>
      <c r="C38" s="1">
        <v>124</v>
      </c>
      <c r="E38" s="1">
        <v>11513</v>
      </c>
      <c r="F38" s="1">
        <v>827.33333333333337</v>
      </c>
      <c r="G38" s="1">
        <v>9514</v>
      </c>
      <c r="I38" s="5">
        <f t="shared" ref="I38:I61" si="6">E38/SUM(E38:G38)</f>
        <v>0.52680627793115009</v>
      </c>
      <c r="J38" s="5">
        <f t="shared" ref="J38:J61" si="7">F38/SUM(E38:G38)</f>
        <v>3.78567179659259E-2</v>
      </c>
      <c r="K38" s="6">
        <f t="shared" ref="K38:K61" si="8">G38/SUM(E38:G38)</f>
        <v>0.43533700410292386</v>
      </c>
      <c r="L38" s="7"/>
      <c r="M38" s="8">
        <v>484100000</v>
      </c>
      <c r="O38" s="9">
        <f t="shared" si="0"/>
        <v>255026919.14646977</v>
      </c>
      <c r="P38" s="9">
        <f t="shared" si="1"/>
        <v>18326437.167304728</v>
      </c>
      <c r="Q38" s="9">
        <f t="shared" si="2"/>
        <v>210746643.68622544</v>
      </c>
    </row>
    <row r="39" spans="1:17" x14ac:dyDescent="0.3">
      <c r="A39" s="16"/>
      <c r="B39" s="1" t="s">
        <v>39</v>
      </c>
      <c r="C39" s="1">
        <v>190</v>
      </c>
      <c r="E39" s="1">
        <v>7825</v>
      </c>
      <c r="F39" s="1">
        <v>2634</v>
      </c>
      <c r="G39" s="1">
        <v>12855</v>
      </c>
      <c r="I39" s="5">
        <f t="shared" si="6"/>
        <v>0.33563524062794886</v>
      </c>
      <c r="J39" s="5">
        <f t="shared" si="7"/>
        <v>0.11297932572703097</v>
      </c>
      <c r="K39" s="6">
        <f t="shared" si="8"/>
        <v>0.55138543364502013</v>
      </c>
      <c r="L39" s="7"/>
      <c r="M39" s="8">
        <v>635000000</v>
      </c>
      <c r="O39" s="9">
        <f t="shared" si="0"/>
        <v>213128377.79874754</v>
      </c>
      <c r="P39" s="9">
        <f t="shared" si="1"/>
        <v>71741871.836664662</v>
      </c>
      <c r="Q39" s="9">
        <f t="shared" si="2"/>
        <v>350129750.36458778</v>
      </c>
    </row>
    <row r="40" spans="1:17" x14ac:dyDescent="0.3">
      <c r="A40" s="16"/>
      <c r="B40" s="1" t="s">
        <v>40</v>
      </c>
      <c r="C40" s="1">
        <v>250</v>
      </c>
      <c r="E40" s="1">
        <v>6600</v>
      </c>
      <c r="F40" s="1">
        <v>870.83333333333337</v>
      </c>
      <c r="G40" s="1">
        <v>9464</v>
      </c>
      <c r="I40" s="5">
        <f t="shared" si="6"/>
        <v>0.38972925626666932</v>
      </c>
      <c r="J40" s="5">
        <f t="shared" si="7"/>
        <v>5.1422610201852202E-2</v>
      </c>
      <c r="K40" s="6">
        <f t="shared" si="8"/>
        <v>0.55884813353147855</v>
      </c>
      <c r="L40" s="7"/>
      <c r="M40" s="8">
        <v>616400000</v>
      </c>
      <c r="O40" s="9">
        <f t="shared" si="0"/>
        <v>240229113.56277496</v>
      </c>
      <c r="P40" s="9">
        <f t="shared" si="1"/>
        <v>31696896.928421699</v>
      </c>
      <c r="Q40" s="9">
        <f t="shared" si="2"/>
        <v>344473989.50880337</v>
      </c>
    </row>
    <row r="41" spans="1:17" ht="15" thickBot="1" x14ac:dyDescent="0.35">
      <c r="A41" s="17"/>
      <c r="B41" s="10" t="s">
        <v>41</v>
      </c>
      <c r="C41" s="10">
        <v>400</v>
      </c>
      <c r="D41" s="11"/>
      <c r="E41" s="10">
        <v>7883</v>
      </c>
      <c r="F41" s="10">
        <v>510</v>
      </c>
      <c r="G41" s="10">
        <v>13334</v>
      </c>
      <c r="H41" s="11"/>
      <c r="I41" s="5">
        <f t="shared" si="6"/>
        <v>0.36282045381322781</v>
      </c>
      <c r="J41" s="5">
        <f t="shared" si="7"/>
        <v>2.3473097988677683E-2</v>
      </c>
      <c r="K41" s="6">
        <f t="shared" si="8"/>
        <v>0.6137064481980945</v>
      </c>
      <c r="L41" s="7"/>
      <c r="M41" s="8">
        <v>614050000</v>
      </c>
      <c r="O41" s="9">
        <f t="shared" si="0"/>
        <v>222789899.66401252</v>
      </c>
      <c r="P41" s="9">
        <f t="shared" si="1"/>
        <v>14413655.819947531</v>
      </c>
      <c r="Q41" s="9">
        <f t="shared" si="2"/>
        <v>376846444.51603991</v>
      </c>
    </row>
    <row r="42" spans="1:17" ht="15" thickBot="1" x14ac:dyDescent="0.35">
      <c r="A42" s="1"/>
      <c r="B42" s="1"/>
      <c r="C42" s="1"/>
      <c r="E42" s="1"/>
      <c r="F42" s="1"/>
      <c r="G42" s="1"/>
      <c r="I42" s="5"/>
      <c r="J42" s="5"/>
      <c r="K42" s="6"/>
      <c r="L42" s="1"/>
      <c r="M42" s="8"/>
      <c r="O42" s="9"/>
      <c r="P42" s="9"/>
      <c r="Q42" s="9"/>
    </row>
    <row r="43" spans="1:17" x14ac:dyDescent="0.3">
      <c r="A43" s="15">
        <v>9</v>
      </c>
      <c r="B43" s="3" t="s">
        <v>42</v>
      </c>
      <c r="C43" s="3">
        <v>0</v>
      </c>
      <c r="D43" s="4"/>
      <c r="E43" s="3">
        <v>5601</v>
      </c>
      <c r="F43" s="3">
        <v>7450</v>
      </c>
      <c r="G43" s="3">
        <v>11115</v>
      </c>
      <c r="H43" s="4"/>
      <c r="I43" s="5">
        <f t="shared" si="6"/>
        <v>0.23177191094926758</v>
      </c>
      <c r="J43" s="5">
        <f t="shared" si="7"/>
        <v>0.30828436646528179</v>
      </c>
      <c r="K43" s="6">
        <f t="shared" si="8"/>
        <v>0.45994372258545063</v>
      </c>
      <c r="L43" s="7"/>
      <c r="M43" s="8">
        <v>57150000</v>
      </c>
      <c r="O43" s="9">
        <f t="shared" si="0"/>
        <v>13245764.710750641</v>
      </c>
      <c r="P43" s="9">
        <f t="shared" si="1"/>
        <v>17618451.543490853</v>
      </c>
      <c r="Q43" s="9">
        <f t="shared" si="2"/>
        <v>26285783.745758504</v>
      </c>
    </row>
    <row r="44" spans="1:17" x14ac:dyDescent="0.3">
      <c r="A44" s="16"/>
      <c r="B44" s="1" t="s">
        <v>43</v>
      </c>
      <c r="C44" s="1">
        <v>10</v>
      </c>
      <c r="E44" s="1">
        <v>5914</v>
      </c>
      <c r="F44" s="1">
        <v>1026</v>
      </c>
      <c r="G44" s="1">
        <v>26025</v>
      </c>
      <c r="I44" s="5">
        <f t="shared" si="6"/>
        <v>0.17940239648111633</v>
      </c>
      <c r="J44" s="5">
        <f t="shared" si="7"/>
        <v>3.112391930835735E-2</v>
      </c>
      <c r="K44" s="6">
        <f t="shared" si="8"/>
        <v>0.78947368421052633</v>
      </c>
      <c r="L44" s="7"/>
      <c r="M44" s="8">
        <v>4736080000</v>
      </c>
      <c r="O44" s="9">
        <f t="shared" si="0"/>
        <v>849664101.92628539</v>
      </c>
      <c r="P44" s="9">
        <f t="shared" si="1"/>
        <v>147405371.75792506</v>
      </c>
      <c r="Q44" s="9">
        <f t="shared" si="2"/>
        <v>3739010526.3157897</v>
      </c>
    </row>
    <row r="45" spans="1:17" x14ac:dyDescent="0.3">
      <c r="A45" s="16"/>
      <c r="B45" s="1" t="s">
        <v>44</v>
      </c>
      <c r="C45" s="1">
        <v>22</v>
      </c>
      <c r="E45" s="1">
        <v>4522</v>
      </c>
      <c r="F45" s="1">
        <v>429</v>
      </c>
      <c r="G45" s="1">
        <v>12405</v>
      </c>
      <c r="I45" s="5">
        <f t="shared" si="6"/>
        <v>0.26054390412537454</v>
      </c>
      <c r="J45" s="5">
        <f t="shared" si="7"/>
        <v>2.4717676884074672E-2</v>
      </c>
      <c r="K45" s="6">
        <f t="shared" si="8"/>
        <v>0.71473841899055079</v>
      </c>
      <c r="L45" s="7"/>
      <c r="M45" s="8">
        <v>2208580000</v>
      </c>
      <c r="O45" s="9">
        <f t="shared" si="0"/>
        <v>575432055.7732197</v>
      </c>
      <c r="P45" s="9">
        <f t="shared" si="1"/>
        <v>54590966.81262964</v>
      </c>
      <c r="Q45" s="9">
        <f t="shared" si="2"/>
        <v>1578556977.4141507</v>
      </c>
    </row>
    <row r="46" spans="1:17" x14ac:dyDescent="0.3">
      <c r="A46" s="16"/>
      <c r="B46" s="1" t="s">
        <v>45</v>
      </c>
      <c r="C46" s="1">
        <v>52</v>
      </c>
      <c r="E46" s="1">
        <v>4780</v>
      </c>
      <c r="F46" s="1">
        <v>1575</v>
      </c>
      <c r="G46" s="1">
        <v>10044</v>
      </c>
      <c r="I46" s="5">
        <f t="shared" si="6"/>
        <v>0.29148118787730959</v>
      </c>
      <c r="J46" s="5">
        <f t="shared" si="7"/>
        <v>9.604244161229343E-2</v>
      </c>
      <c r="K46" s="6">
        <f t="shared" si="8"/>
        <v>0.61247637051039694</v>
      </c>
      <c r="L46" s="7"/>
      <c r="M46" s="8">
        <v>2025440000</v>
      </c>
      <c r="O46" s="9">
        <f t="shared" si="0"/>
        <v>590377657.17421794</v>
      </c>
      <c r="P46" s="9">
        <f t="shared" si="1"/>
        <v>194528202.93920362</v>
      </c>
      <c r="Q46" s="9">
        <f t="shared" si="2"/>
        <v>1240534139.8865783</v>
      </c>
    </row>
    <row r="47" spans="1:17" x14ac:dyDescent="0.3">
      <c r="A47" s="16"/>
      <c r="B47" s="1" t="s">
        <v>46</v>
      </c>
      <c r="C47" s="1">
        <v>94</v>
      </c>
      <c r="E47" s="1">
        <v>4930</v>
      </c>
      <c r="F47" s="1">
        <v>375</v>
      </c>
      <c r="G47" s="1">
        <v>11706</v>
      </c>
      <c r="I47" s="5">
        <f t="shared" si="6"/>
        <v>0.28981247428134738</v>
      </c>
      <c r="J47" s="5">
        <f t="shared" si="7"/>
        <v>2.2044559402739403E-2</v>
      </c>
      <c r="K47" s="6">
        <f t="shared" si="8"/>
        <v>0.68814296631591321</v>
      </c>
      <c r="L47" s="7"/>
      <c r="M47" s="8">
        <v>513030000</v>
      </c>
      <c r="O47" s="9">
        <f t="shared" si="0"/>
        <v>148682493.68055964</v>
      </c>
      <c r="P47" s="9">
        <f t="shared" si="1"/>
        <v>11309520.310387395</v>
      </c>
      <c r="Q47" s="9">
        <f t="shared" si="2"/>
        <v>353037986.00905293</v>
      </c>
    </row>
    <row r="48" spans="1:17" x14ac:dyDescent="0.3">
      <c r="A48" s="16"/>
      <c r="B48" s="1" t="s">
        <v>47</v>
      </c>
      <c r="C48" s="1">
        <v>124</v>
      </c>
      <c r="E48" s="1">
        <v>6245</v>
      </c>
      <c r="F48" s="1">
        <v>83</v>
      </c>
      <c r="G48" s="1">
        <v>10759</v>
      </c>
      <c r="I48" s="5">
        <f t="shared" si="6"/>
        <v>0.36548253057880259</v>
      </c>
      <c r="J48" s="5">
        <f t="shared" si="7"/>
        <v>4.8574940012875286E-3</v>
      </c>
      <c r="K48" s="6">
        <f t="shared" si="8"/>
        <v>0.62965997541990992</v>
      </c>
      <c r="L48" s="7"/>
      <c r="M48" s="8">
        <v>952600000</v>
      </c>
      <c r="O48" s="9">
        <f t="shared" si="0"/>
        <v>348158658.62936735</v>
      </c>
      <c r="P48" s="9">
        <f t="shared" si="1"/>
        <v>4627248.7856264999</v>
      </c>
      <c r="Q48" s="9">
        <f t="shared" si="2"/>
        <v>599814092.58500624</v>
      </c>
    </row>
    <row r="49" spans="1:17" x14ac:dyDescent="0.3">
      <c r="A49" s="16"/>
      <c r="B49" s="1" t="s">
        <v>48</v>
      </c>
      <c r="C49" s="1">
        <v>190</v>
      </c>
      <c r="E49" s="1">
        <v>7010</v>
      </c>
      <c r="F49" s="1">
        <v>657.66666666666663</v>
      </c>
      <c r="G49" s="1">
        <v>14697</v>
      </c>
      <c r="I49" s="5">
        <f t="shared" si="6"/>
        <v>0.31344084418875007</v>
      </c>
      <c r="J49" s="5">
        <f t="shared" si="7"/>
        <v>2.9406504307389628E-2</v>
      </c>
      <c r="K49" s="6">
        <f t="shared" si="8"/>
        <v>0.65715265150386026</v>
      </c>
      <c r="L49" s="7"/>
      <c r="M49" s="8">
        <v>582600000</v>
      </c>
      <c r="O49" s="9">
        <f t="shared" si="0"/>
        <v>182610635.82436579</v>
      </c>
      <c r="P49" s="9">
        <f t="shared" si="1"/>
        <v>17132229.409485199</v>
      </c>
      <c r="Q49" s="9">
        <f t="shared" si="2"/>
        <v>382857134.76614898</v>
      </c>
    </row>
    <row r="50" spans="1:17" x14ac:dyDescent="0.3">
      <c r="A50" s="16"/>
      <c r="B50" s="1" t="s">
        <v>49</v>
      </c>
      <c r="C50" s="1">
        <v>250</v>
      </c>
      <c r="E50" s="1">
        <v>5065</v>
      </c>
      <c r="F50" s="1">
        <v>367</v>
      </c>
      <c r="G50" s="1">
        <v>15367</v>
      </c>
      <c r="I50" s="5">
        <f t="shared" si="6"/>
        <v>0.24352132314053559</v>
      </c>
      <c r="J50" s="5">
        <f t="shared" si="7"/>
        <v>1.7645079090340882E-2</v>
      </c>
      <c r="K50" s="6">
        <f t="shared" si="8"/>
        <v>0.7388335977691235</v>
      </c>
      <c r="L50" s="7"/>
      <c r="M50" s="8">
        <v>778000000</v>
      </c>
      <c r="O50" s="9">
        <f t="shared" si="0"/>
        <v>189459589.4033367</v>
      </c>
      <c r="P50" s="9">
        <f t="shared" si="1"/>
        <v>13727871.532285206</v>
      </c>
      <c r="Q50" s="9">
        <f t="shared" si="2"/>
        <v>574812539.06437802</v>
      </c>
    </row>
    <row r="51" spans="1:17" ht="15" thickBot="1" x14ac:dyDescent="0.35">
      <c r="A51" s="17"/>
      <c r="B51" s="10" t="s">
        <v>50</v>
      </c>
      <c r="C51" s="10">
        <v>400</v>
      </c>
      <c r="D51" s="11"/>
      <c r="E51" s="10">
        <v>6010</v>
      </c>
      <c r="F51" s="10">
        <v>1104.5</v>
      </c>
      <c r="G51" s="10">
        <v>15485</v>
      </c>
      <c r="H51" s="11"/>
      <c r="I51" s="5">
        <f t="shared" si="6"/>
        <v>0.26593508705944824</v>
      </c>
      <c r="J51" s="5">
        <f t="shared" si="7"/>
        <v>4.8872762671740524E-2</v>
      </c>
      <c r="K51" s="6">
        <f t="shared" si="8"/>
        <v>0.68519215026881131</v>
      </c>
      <c r="L51" s="7"/>
      <c r="M51" s="8">
        <v>890000000</v>
      </c>
      <c r="O51" s="9">
        <f t="shared" si="0"/>
        <v>236682227.48290893</v>
      </c>
      <c r="P51" s="9">
        <f t="shared" si="1"/>
        <v>43496758.777849063</v>
      </c>
      <c r="Q51" s="9">
        <f t="shared" si="2"/>
        <v>609821013.73924208</v>
      </c>
    </row>
    <row r="52" spans="1:17" ht="15" thickBot="1" x14ac:dyDescent="0.35">
      <c r="A52" s="1"/>
      <c r="B52" s="1"/>
      <c r="C52" s="1"/>
      <c r="E52" s="1"/>
      <c r="F52" s="1"/>
      <c r="G52" s="1"/>
      <c r="I52" s="5"/>
      <c r="J52" s="5"/>
      <c r="K52" s="6"/>
      <c r="L52" s="1"/>
      <c r="M52" s="8"/>
      <c r="O52" s="9"/>
      <c r="P52" s="9"/>
      <c r="Q52" s="9"/>
    </row>
    <row r="53" spans="1:17" x14ac:dyDescent="0.3">
      <c r="A53" s="15">
        <v>11</v>
      </c>
      <c r="B53" s="3" t="s">
        <v>51</v>
      </c>
      <c r="C53" s="3">
        <v>0</v>
      </c>
      <c r="D53" s="4"/>
      <c r="E53" s="3">
        <v>5269</v>
      </c>
      <c r="F53" s="3">
        <v>7283</v>
      </c>
      <c r="G53" s="3">
        <v>10088</v>
      </c>
      <c r="H53" s="4"/>
      <c r="I53" s="5">
        <f t="shared" si="6"/>
        <v>0.23272968197879859</v>
      </c>
      <c r="J53" s="5">
        <f t="shared" si="7"/>
        <v>0.32168727915194345</v>
      </c>
      <c r="K53" s="6">
        <f t="shared" si="8"/>
        <v>0.44558303886925793</v>
      </c>
      <c r="L53" s="7"/>
      <c r="M53" s="8">
        <v>84315000</v>
      </c>
      <c r="O53" s="9">
        <f t="shared" si="0"/>
        <v>19622603.136042405</v>
      </c>
      <c r="P53" s="9">
        <f t="shared" si="1"/>
        <v>27123062.941696111</v>
      </c>
      <c r="Q53" s="9">
        <f t="shared" si="2"/>
        <v>37569333.922261484</v>
      </c>
    </row>
    <row r="54" spans="1:17" x14ac:dyDescent="0.3">
      <c r="A54" s="16"/>
      <c r="B54" s="1" t="s">
        <v>52</v>
      </c>
      <c r="C54" s="1">
        <v>10</v>
      </c>
      <c r="E54" s="1">
        <v>6442</v>
      </c>
      <c r="F54" s="1">
        <v>1080</v>
      </c>
      <c r="G54" s="1">
        <v>26342</v>
      </c>
      <c r="I54" s="5">
        <f t="shared" si="6"/>
        <v>0.19023151429246396</v>
      </c>
      <c r="J54" s="5">
        <f t="shared" si="7"/>
        <v>3.1892274982282066E-2</v>
      </c>
      <c r="K54" s="6">
        <f t="shared" si="8"/>
        <v>0.77787621072525392</v>
      </c>
      <c r="L54" s="7"/>
      <c r="M54" s="8">
        <v>4048885000</v>
      </c>
      <c r="O54" s="9">
        <f t="shared" si="0"/>
        <v>770225524.74604297</v>
      </c>
      <c r="P54" s="9">
        <f t="shared" si="1"/>
        <v>129128153.79163712</v>
      </c>
      <c r="Q54" s="9">
        <f t="shared" si="2"/>
        <v>3149531321.4623199</v>
      </c>
    </row>
    <row r="55" spans="1:17" x14ac:dyDescent="0.3">
      <c r="A55" s="16"/>
      <c r="B55" s="1" t="s">
        <v>53</v>
      </c>
      <c r="C55" s="1">
        <v>22</v>
      </c>
      <c r="E55" s="1">
        <v>3727</v>
      </c>
      <c r="F55" s="1">
        <v>348</v>
      </c>
      <c r="G55" s="1">
        <v>10836</v>
      </c>
      <c r="I55" s="5">
        <f t="shared" si="6"/>
        <v>0.24994970156260479</v>
      </c>
      <c r="J55" s="5">
        <f t="shared" si="7"/>
        <v>2.3338474951378176E-2</v>
      </c>
      <c r="K55" s="6">
        <f t="shared" si="8"/>
        <v>0.72671182348601704</v>
      </c>
      <c r="L55" s="7"/>
      <c r="M55" s="8">
        <v>1105840000</v>
      </c>
      <c r="O55" s="9">
        <f t="shared" si="0"/>
        <v>276404377.97599089</v>
      </c>
      <c r="P55" s="9">
        <f t="shared" si="1"/>
        <v>25808619.140232041</v>
      </c>
      <c r="Q55" s="9">
        <f t="shared" si="2"/>
        <v>803627002.88377714</v>
      </c>
    </row>
    <row r="56" spans="1:17" x14ac:dyDescent="0.3">
      <c r="A56" s="16"/>
      <c r="B56" s="1" t="s">
        <v>54</v>
      </c>
      <c r="C56" s="1">
        <v>52</v>
      </c>
      <c r="E56" s="1">
        <v>4340</v>
      </c>
      <c r="F56" s="1">
        <v>648</v>
      </c>
      <c r="G56" s="1">
        <v>10083</v>
      </c>
      <c r="I56" s="5">
        <f t="shared" si="6"/>
        <v>0.28797027403622849</v>
      </c>
      <c r="J56" s="5">
        <f t="shared" si="7"/>
        <v>4.2996483312321677E-2</v>
      </c>
      <c r="K56" s="6">
        <f t="shared" si="8"/>
        <v>0.66903324265144981</v>
      </c>
      <c r="L56" s="7"/>
      <c r="M56" s="8">
        <v>2304360000</v>
      </c>
      <c r="O56" s="9">
        <f t="shared" si="0"/>
        <v>663587180.67812347</v>
      </c>
      <c r="P56" s="9">
        <f t="shared" si="1"/>
        <v>99079376.285581574</v>
      </c>
      <c r="Q56" s="9">
        <f t="shared" si="2"/>
        <v>1541693443.0362949</v>
      </c>
    </row>
    <row r="57" spans="1:17" x14ac:dyDescent="0.3">
      <c r="A57" s="16"/>
      <c r="B57" s="1" t="s">
        <v>55</v>
      </c>
      <c r="C57" s="1">
        <v>94</v>
      </c>
      <c r="E57" s="1">
        <v>4870</v>
      </c>
      <c r="F57" s="1">
        <v>369</v>
      </c>
      <c r="G57" s="1">
        <v>10959</v>
      </c>
      <c r="I57" s="5">
        <f t="shared" si="6"/>
        <v>0.30065440177799729</v>
      </c>
      <c r="J57" s="5">
        <f t="shared" si="7"/>
        <v>2.2780590196320533E-2</v>
      </c>
      <c r="K57" s="6">
        <f t="shared" si="8"/>
        <v>0.6765650080256822</v>
      </c>
      <c r="L57" s="7"/>
      <c r="M57" s="8">
        <v>429800000</v>
      </c>
      <c r="O57" s="9">
        <f t="shared" si="0"/>
        <v>129221261.88418324</v>
      </c>
      <c r="P57" s="9">
        <f t="shared" si="1"/>
        <v>9791097.6663785651</v>
      </c>
      <c r="Q57" s="9">
        <f t="shared" si="2"/>
        <v>290787640.44943821</v>
      </c>
    </row>
    <row r="58" spans="1:17" x14ac:dyDescent="0.3">
      <c r="A58" s="16"/>
      <c r="B58" s="1" t="s">
        <v>56</v>
      </c>
      <c r="C58" s="1">
        <v>124</v>
      </c>
      <c r="E58" s="1">
        <v>8932</v>
      </c>
      <c r="F58" s="1">
        <v>232.33333333333334</v>
      </c>
      <c r="G58" s="1">
        <v>18948</v>
      </c>
      <c r="I58" s="5">
        <f t="shared" si="6"/>
        <v>0.31772531629059603</v>
      </c>
      <c r="J58" s="5">
        <f t="shared" si="7"/>
        <v>8.2644628099173556E-3</v>
      </c>
      <c r="K58" s="6">
        <f t="shared" si="8"/>
        <v>0.67401022089948648</v>
      </c>
      <c r="L58" s="7"/>
      <c r="M58" s="8">
        <v>855620000</v>
      </c>
      <c r="O58" s="9">
        <f t="shared" si="0"/>
        <v>271852135.12455976</v>
      </c>
      <c r="P58" s="9">
        <f t="shared" si="1"/>
        <v>7071239.6694214875</v>
      </c>
      <c r="Q58" s="9">
        <f t="shared" si="2"/>
        <v>576696625.20601857</v>
      </c>
    </row>
    <row r="59" spans="1:17" x14ac:dyDescent="0.3">
      <c r="A59" s="16"/>
      <c r="B59" s="1" t="s">
        <v>57</v>
      </c>
      <c r="C59" s="1">
        <v>190</v>
      </c>
      <c r="E59" s="1">
        <v>7633</v>
      </c>
      <c r="F59" s="1">
        <v>1853</v>
      </c>
      <c r="G59" s="1">
        <v>16418</v>
      </c>
      <c r="I59" s="5">
        <f t="shared" si="6"/>
        <v>0.29466491661519456</v>
      </c>
      <c r="J59" s="5">
        <f t="shared" si="7"/>
        <v>7.1533353922174178E-2</v>
      </c>
      <c r="K59" s="6">
        <f t="shared" si="8"/>
        <v>0.63380172946263125</v>
      </c>
      <c r="L59" s="7"/>
      <c r="M59" s="8">
        <v>784500000</v>
      </c>
      <c r="O59" s="9">
        <f t="shared" si="0"/>
        <v>231164627.08462012</v>
      </c>
      <c r="P59" s="9">
        <f t="shared" si="1"/>
        <v>56117916.151945643</v>
      </c>
      <c r="Q59" s="9">
        <f t="shared" si="2"/>
        <v>497217456.76343423</v>
      </c>
    </row>
    <row r="60" spans="1:17" x14ac:dyDescent="0.3">
      <c r="A60" s="16"/>
      <c r="B60" s="1" t="s">
        <v>58</v>
      </c>
      <c r="C60" s="1">
        <v>250</v>
      </c>
      <c r="E60" s="1">
        <v>6149</v>
      </c>
      <c r="F60" s="1">
        <v>570.66666666666663</v>
      </c>
      <c r="G60" s="1">
        <v>13408</v>
      </c>
      <c r="I60" s="5">
        <f t="shared" si="6"/>
        <v>0.3054998923538082</v>
      </c>
      <c r="J60" s="5">
        <f t="shared" si="7"/>
        <v>2.8352350827219579E-2</v>
      </c>
      <c r="K60" s="6">
        <f t="shared" si="8"/>
        <v>0.6661477568189722</v>
      </c>
      <c r="L60" s="7"/>
      <c r="M60" s="8">
        <v>807400000</v>
      </c>
      <c r="O60" s="9">
        <f t="shared" si="0"/>
        <v>246660613.08646473</v>
      </c>
      <c r="P60" s="9">
        <f t="shared" si="1"/>
        <v>22891688.057897087</v>
      </c>
      <c r="Q60" s="9">
        <f t="shared" si="2"/>
        <v>537847698.85563815</v>
      </c>
    </row>
    <row r="61" spans="1:17" ht="15" thickBot="1" x14ac:dyDescent="0.35">
      <c r="A61" s="17"/>
      <c r="B61" s="10" t="s">
        <v>59</v>
      </c>
      <c r="C61" s="10">
        <v>400</v>
      </c>
      <c r="D61" s="11"/>
      <c r="E61" s="10">
        <v>6848</v>
      </c>
      <c r="F61" s="10">
        <v>754.33333333333337</v>
      </c>
      <c r="G61" s="10">
        <v>15107</v>
      </c>
      <c r="H61" s="11"/>
      <c r="I61" s="5">
        <f t="shared" si="6"/>
        <v>0.30155002348520432</v>
      </c>
      <c r="J61" s="5">
        <f t="shared" si="7"/>
        <v>3.3216885861906999E-2</v>
      </c>
      <c r="K61" s="6">
        <f t="shared" si="8"/>
        <v>0.66523309065288871</v>
      </c>
      <c r="L61" s="7"/>
      <c r="M61" s="8">
        <v>840720000</v>
      </c>
      <c r="O61" s="9">
        <f t="shared" si="0"/>
        <v>253519135.74448097</v>
      </c>
      <c r="P61" s="9">
        <f t="shared" si="1"/>
        <v>27926100.28182245</v>
      </c>
      <c r="Q61" s="9">
        <f t="shared" si="2"/>
        <v>559274763.97369659</v>
      </c>
    </row>
  </sheetData>
  <mergeCells count="9">
    <mergeCell ref="I1:K1"/>
    <mergeCell ref="O1:Q1"/>
    <mergeCell ref="A3:A11"/>
    <mergeCell ref="A13:A21"/>
    <mergeCell ref="A23:A31"/>
    <mergeCell ref="A33:A41"/>
    <mergeCell ref="A43:A51"/>
    <mergeCell ref="A53:A6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HPLC</vt:lpstr>
      <vt:lpstr>16S</vt:lpstr>
    </vt:vector>
  </TitlesOfParts>
  <Company>KU 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van de Velde</dc:creator>
  <cp:lastModifiedBy>Pallabita Saha</cp:lastModifiedBy>
  <dcterms:created xsi:type="dcterms:W3CDTF">2024-12-02T12:05:36Z</dcterms:created>
  <dcterms:modified xsi:type="dcterms:W3CDTF">2025-01-13T13:08:13Z</dcterms:modified>
</cp:coreProperties>
</file>