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"/>
    </mc:Choice>
  </mc:AlternateContent>
  <xr:revisionPtr revIDLastSave="0" documentId="13_ncr:1_{99A80C7C-D7E0-4D21-8EB4-824B096FA2C9}" xr6:coauthVersionLast="47" xr6:coauthVersionMax="47" xr10:uidLastSave="{00000000-0000-0000-0000-000000000000}"/>
  <bookViews>
    <workbookView xWindow="-108" yWindow="-108" windowWidth="23256" windowHeight="12456" firstSheet="11" activeTab="14" xr2:uid="{00000000-000D-0000-FFFF-FFFF00000000}"/>
  </bookViews>
  <sheets>
    <sheet name="MSCI EM" sheetId="7" r:id="rId1"/>
    <sheet name="MSCI Japan" sheetId="6" r:id="rId2"/>
    <sheet name="MSCI PAcyfic ex Japan" sheetId="5" r:id="rId3"/>
    <sheet name="MSCI EUROPE" sheetId="4" r:id="rId4"/>
    <sheet name="SP500" sheetId="3" r:id="rId5"/>
    <sheet name="ACWI" sheetId="2" r:id="rId6"/>
    <sheet name="AGG BOND" sheetId="15" r:id="rId7"/>
    <sheet name="eurpln_m" sheetId="18" r:id="rId8"/>
    <sheet name="^tbsp_m(1)" sheetId="17" r:id="rId9"/>
    <sheet name="GLOBAL CORP" sheetId="16" r:id="rId10"/>
    <sheet name="AGG BOND Hedged" sheetId="14" r:id="rId11"/>
    <sheet name="mwig40tr" sheetId="9" r:id="rId12"/>
    <sheet name="mwig40_m" sheetId="8" r:id="rId13"/>
    <sheet name="swig80tr_m" sheetId="13" r:id="rId14"/>
    <sheet name="swig80_m" sheetId="12" r:id="rId15"/>
    <sheet name="wig20tr_m" sheetId="11" r:id="rId16"/>
    <sheet name="Gold" sheetId="21" r:id="rId17"/>
    <sheet name="wig20" sheetId="10" r:id="rId18"/>
  </sheets>
  <definedNames>
    <definedName name="DaneZewnętrzne_1" localSheetId="5" hidden="1">ACWI!$A$1:$B$414</definedName>
    <definedName name="DaneZewnętrzne_1" localSheetId="10" hidden="1">'AGG BOND Hedged'!$A$1:$B$99</definedName>
    <definedName name="DaneZewnętrzne_1" localSheetId="17" hidden="1">'wig20'!$A$1:$D$250</definedName>
    <definedName name="DaneZewnętrzne_2" localSheetId="6" hidden="1">'AGG BOND'!$A$1:$B$99</definedName>
    <definedName name="DaneZewnętrzne_2" localSheetId="9" hidden="1">'GLOBAL CORP'!$A$1:$B$117</definedName>
    <definedName name="DaneZewnętrzne_2" localSheetId="16" hidden="1">Gold!$A$1:$B$522</definedName>
    <definedName name="DaneZewnętrzne_2" localSheetId="12" hidden="1">mwig40_m!$A$1:$C$258</definedName>
    <definedName name="DaneZewnętrzne_2" localSheetId="4" hidden="1">'SP500'!$A$1:$B$364</definedName>
    <definedName name="DaneZewnętrzne_2" localSheetId="15" hidden="1">wig20tr_m!$A$1:$D$212</definedName>
    <definedName name="DaneZewnętrzne_3" localSheetId="8" hidden="1">'^tbsp_m(1)'!$A$1:$C$188</definedName>
    <definedName name="DaneZewnętrzne_3" localSheetId="3" hidden="1">'MSCI EUROPE'!$A$1:$B$522</definedName>
    <definedName name="DaneZewnętrzne_3" localSheetId="14" hidden="1">swig80_m!$A$1:$D$250</definedName>
    <definedName name="DaneZewnętrzne_4" localSheetId="7" hidden="1">eurpln_m!$A$1:$B$251</definedName>
    <definedName name="DaneZewnętrzne_4" localSheetId="2" hidden="1">'MSCI PAcyfic ex Japan'!$A$1:$B$522</definedName>
    <definedName name="DaneZewnętrzne_4" localSheetId="13" hidden="1">swig80tr_m!$A$1:$D$152</definedName>
    <definedName name="DaneZewnętrzne_5" localSheetId="1" hidden="1">'MSCI Japan'!$A$1:$B$522</definedName>
    <definedName name="DaneZewnętrzne_6" localSheetId="0" hidden="1">'MSCI EM'!$A$1:$B$414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D250" i="8"/>
  <c r="D251" i="8"/>
  <c r="D252" i="8"/>
  <c r="D253" i="8"/>
  <c r="D254" i="8"/>
  <c r="D255" i="8"/>
  <c r="D256" i="8"/>
  <c r="D257" i="8"/>
  <c r="D258" i="8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3" i="11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3" i="17"/>
  <c r="C2" i="15"/>
  <c r="C3" i="15"/>
  <c r="C101" i="15" s="1"/>
  <c r="C4" i="15"/>
  <c r="C102" i="15" s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3" i="13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3" i="12"/>
  <c r="D250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3" i="9"/>
  <c r="D3" i="8"/>
  <c r="D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^tbsp_m(1)" description="Połączenie z zapytaniem „^tbsp_m(1)” w skoroszycie." type="5" refreshedVersion="8" background="1" saveData="1">
    <dbPr connection="Provider=Microsoft.Mashup.OleDb.1;Data Source=$Workbook$;Location=^tbsp_m(1);Extended Properties=&quot;&quot;" command="SELECT * FROM [^tbsp_m(1)]"/>
  </connection>
  <connection id="2" xr16:uid="{00000000-0015-0000-FFFF-FFFF01000000}" keepAlive="1" name="Zapytanie — chart(10)" description="Połączenie z zapytaniem „chart(10)” w skoroszycie." type="5" refreshedVersion="8" background="1" saveData="1">
    <dbPr connection="Provider=Microsoft.Mashup.OleDb.1;Data Source=$Workbook$;Location=chart(10);Extended Properties=&quot;&quot;" command="SELECT * FROM [chart(10)]"/>
  </connection>
  <connection id="3" xr16:uid="{00000000-0015-0000-FFFF-FFFF02000000}" keepAlive="1" name="Zapytanie — chart(11)" description="Połączenie z zapytaniem „chart(11)” w skoroszycie." type="5" refreshedVersion="8" background="1" saveData="1">
    <dbPr connection="Provider=Microsoft.Mashup.OleDb.1;Data Source=$Workbook$;Location=chart(11);Extended Properties=&quot;&quot;" command="SELECT * FROM [chart(11)]"/>
  </connection>
  <connection id="4" xr16:uid="{00000000-0015-0000-FFFF-FFFF03000000}" keepAlive="1" name="Zapytanie — chart(12)" description="Połączenie z zapytaniem „chart(12)” w skoroszycie." type="5" refreshedVersion="8" background="1" saveData="1">
    <dbPr connection="Provider=Microsoft.Mashup.OleDb.1;Data Source=$Workbook$;Location=chart(12);Extended Properties=&quot;&quot;" command="SELECT * FROM [chart(12)]"/>
  </connection>
  <connection id="5" xr16:uid="{00000000-0015-0000-FFFF-FFFF04000000}" keepAlive="1" name="Zapytanie — chart(13)" description="Połączenie z zapytaniem „chart(13)” w skoroszycie." type="5" refreshedVersion="8" background="1" saveData="1">
    <dbPr connection="Provider=Microsoft.Mashup.OleDb.1;Data Source=$Workbook$;Location=chart(13);Extended Properties=&quot;&quot;" command="SELECT * FROM [chart(13)]"/>
  </connection>
  <connection id="6" xr16:uid="{00000000-0015-0000-FFFF-FFFF05000000}" keepAlive="1" name="Zapytanie — chart(14)" description="Połączenie z zapytaniem „chart(14)” w skoroszycie." type="5" refreshedVersion="8" background="1" saveData="1">
    <dbPr connection="Provider=Microsoft.Mashup.OleDb.1;Data Source=$Workbook$;Location=chart(14);Extended Properties=&quot;&quot;" command="SELECT * FROM [chart(14)]"/>
  </connection>
  <connection id="7" xr16:uid="{00000000-0015-0000-FFFF-FFFF06000000}" keepAlive="1" name="Zapytanie — chart(5)" description="Połączenie z zapytaniem „chart(5)” w skoroszycie." type="5" refreshedVersion="8" background="1" saveData="1">
    <dbPr connection="Provider=Microsoft.Mashup.OleDb.1;Data Source=$Workbook$;Location=chart(5);Extended Properties=&quot;&quot;" command="SELECT * FROM [chart(5)]"/>
  </connection>
  <connection id="8" xr16:uid="{00000000-0015-0000-FFFF-FFFF07000000}" keepAlive="1" name="Zapytanie — chart(6)" description="Połączenie z zapytaniem „chart(6)” w skoroszycie." type="5" refreshedVersion="8" background="1" saveData="1">
    <dbPr connection="Provider=Microsoft.Mashup.OleDb.1;Data Source=$Workbook$;Location=chart(6);Extended Properties=&quot;&quot;" command="SELECT * FROM [chart(6)]"/>
  </connection>
  <connection id="9" xr16:uid="{00000000-0015-0000-FFFF-FFFF08000000}" keepAlive="1" name="Zapytanie — chart(7)" description="Połączenie z zapytaniem „chart(7)” w skoroszycie." type="5" refreshedVersion="8" background="1" saveData="1">
    <dbPr connection="Provider=Microsoft.Mashup.OleDb.1;Data Source=$Workbook$;Location=chart(7);Extended Properties=&quot;&quot;" command="SELECT * FROM [chart(7)]"/>
  </connection>
  <connection id="10" xr16:uid="{00000000-0015-0000-FFFF-FFFF09000000}" keepAlive="1" name="Zapytanie — chart(8)" description="Połączenie z zapytaniem „chart(8)” w skoroszycie." type="5" refreshedVersion="8" background="1" saveData="1">
    <dbPr connection="Provider=Microsoft.Mashup.OleDb.1;Data Source=$Workbook$;Location=chart(8);Extended Properties=&quot;&quot;" command="SELECT * FROM [chart(8)]"/>
  </connection>
  <connection id="11" xr16:uid="{00000000-0015-0000-FFFF-FFFF0A000000}" keepAlive="1" name="Zapytanie — chart(9)" description="Połączenie z zapytaniem „chart(9)” w skoroszycie." type="5" refreshedVersion="8" background="1" saveData="1">
    <dbPr connection="Provider=Microsoft.Mashup.OleDb.1;Data Source=$Workbook$;Location=chart(9);Extended Properties=&quot;&quot;" command="SELECT * FROM [chart(9)]"/>
  </connection>
  <connection id="12" xr16:uid="{00000000-0015-0000-FFFF-FFFF0B000000}" keepAlive="1" name="Zapytanie — eurpln_m" description="Połączenie z zapytaniem „eurpln_m” w skoroszycie." type="5" refreshedVersion="8" background="1" saveData="1">
    <dbPr connection="Provider=Microsoft.Mashup.OleDb.1;Data Source=$Workbook$;Location=eurpln_m;Extended Properties=&quot;&quot;" command="SELECT * FROM [eurpln_m]"/>
  </connection>
  <connection id="13" xr16:uid="{00000000-0015-0000-FFFF-FFFF0C000000}" keepAlive="1" name="Zapytanie — mwig40_m" description="Połączenie z zapytaniem „mwig40_m” w skoroszycie." type="5" refreshedVersion="8" background="1" saveData="1">
    <dbPr connection="Provider=Microsoft.Mashup.OleDb.1;Data Source=$Workbook$;Location=mwig40_m;Extended Properties=&quot;&quot;" command="SELECT * FROM [mwig40_m]"/>
  </connection>
  <connection id="14" xr16:uid="{00000000-0015-0000-FFFF-FFFF0D000000}" keepAlive="1" name="Zapytanie — swig80_m" description="Połączenie z zapytaniem „swig80_m” w skoroszycie." type="5" refreshedVersion="8" background="1" saveData="1">
    <dbPr connection="Provider=Microsoft.Mashup.OleDb.1;Data Source=$Workbook$;Location=swig80_m;Extended Properties=&quot;&quot;" command="SELECT * FROM [swig80_m]"/>
  </connection>
  <connection id="15" xr16:uid="{00000000-0015-0000-FFFF-FFFF0E000000}" keepAlive="1" name="Zapytanie — swig80tr_m" description="Połączenie z zapytaniem „swig80tr_m” w skoroszycie." type="5" refreshedVersion="8" background="1" saveData="1">
    <dbPr connection="Provider=Microsoft.Mashup.OleDb.1;Data Source=$Workbook$;Location=swig80tr_m;Extended Properties=&quot;&quot;" command="SELECT * FROM [swig80tr_m]"/>
  </connection>
  <connection id="16" xr16:uid="{00000000-0015-0000-FFFF-FFFF0F000000}" keepAlive="1" name="Zapytanie — wig20_m(1)" description="Połączenie z zapytaniem „wig20_m(1)” w skoroszycie." type="5" refreshedVersion="8" background="1" saveData="1">
    <dbPr connection="Provider=Microsoft.Mashup.OleDb.1;Data Source=$Workbook$;Location=wig20_m(1);Extended Properties=&quot;&quot;" command="SELECT * FROM [wig20_m(1)]"/>
  </connection>
  <connection id="17" xr16:uid="{00000000-0015-0000-FFFF-FFFF10000000}" keepAlive="1" name="Zapytanie — wig20tr_m" description="Połączenie z zapytaniem „wig20tr_m” w skoroszycie." type="5" refreshedVersion="8" background="1" saveData="1">
    <dbPr connection="Provider=Microsoft.Mashup.OleDb.1;Data Source=$Workbook$;Location=wig20tr_m;Extended Properties=&quot;&quot;" command="SELECT * FROM [wig20tr_m]"/>
  </connection>
</connections>
</file>

<file path=xl/sharedStrings.xml><?xml version="1.0" encoding="utf-8"?>
<sst xmlns="http://schemas.openxmlformats.org/spreadsheetml/2006/main" count="93" uniqueCount="46">
  <si>
    <t>Date</t>
  </si>
  <si>
    <t>MSCI ACWI</t>
  </si>
  <si>
    <t>10000</t>
  </si>
  <si>
    <t>Kolumna1</t>
  </si>
  <si>
    <t>Zmiany miesięczne</t>
  </si>
  <si>
    <t>S&amp;P 500</t>
  </si>
  <si>
    <t>S&amp;P 501</t>
  </si>
  <si>
    <t>MSCI Europe</t>
  </si>
  <si>
    <t>MSCI Pacific ex-Japan</t>
  </si>
  <si>
    <t>MSCI Japan</t>
  </si>
  <si>
    <t>MSCI Emerging Markets</t>
  </si>
  <si>
    <t>Data</t>
  </si>
  <si>
    <t>Zamkniecie</t>
  </si>
  <si>
    <t>1649</t>
  </si>
  <si>
    <t>2510</t>
  </si>
  <si>
    <t>2354</t>
  </si>
  <si>
    <t>3815</t>
  </si>
  <si>
    <t>3768</t>
  </si>
  <si>
    <t>3562</t>
  </si>
  <si>
    <t>5705</t>
  </si>
  <si>
    <t>Zmiana miesięczna</t>
  </si>
  <si>
    <t>Zmiana co miesiąc</t>
  </si>
  <si>
    <t>1219</t>
  </si>
  <si>
    <t>1757</t>
  </si>
  <si>
    <t>2341</t>
  </si>
  <si>
    <t>2265</t>
  </si>
  <si>
    <t>3271</t>
  </si>
  <si>
    <t>3396</t>
  </si>
  <si>
    <t>3610</t>
  </si>
  <si>
    <t>3043</t>
  </si>
  <si>
    <t>3458</t>
  </si>
  <si>
    <t>1778</t>
  </si>
  <si>
    <t>11788</t>
  </si>
  <si>
    <t>14617</t>
  </si>
  <si>
    <t>16134</t>
  </si>
  <si>
    <t>26074</t>
  </si>
  <si>
    <t>Bloomberg Barclays Global Aggregate Bond (Hedged EUR)</t>
  </si>
  <si>
    <t>zmiana miesieczna</t>
  </si>
  <si>
    <t>Bloomberg Barclays Global Aggregate Bond</t>
  </si>
  <si>
    <t>Bloomberg Barclays Global Aggregate Corporate</t>
  </si>
  <si>
    <t>1000</t>
  </si>
  <si>
    <t>1081</t>
  </si>
  <si>
    <t>1207</t>
  </si>
  <si>
    <t>zmiana miesięczna</t>
  </si>
  <si>
    <t>Data oryginalna</t>
  </si>
  <si>
    <t>Gold spot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</si>
</sst>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10" fontId="0" fillId="0" borderId="0" xfId="1" applyNumberFormat="1" applyFont="1"/>
    <xf numFmtId="14" fontId="0" fillId="34" borderId="10" xfId="0" applyNumberFormat="1" applyFill="1" applyBorder="1"/>
    <xf numFmtId="14" fontId="0" fillId="0" borderId="10" xfId="0" applyNumberFormat="1" applyBorder="1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4" fontId="0" fillId="0" borderId="10" xfId="0" applyNumberFormat="1" applyFont="1" applyBorder="1"/>
    <xf numFmtId="14" fontId="0" fillId="34" borderId="10" xfId="0" applyNumberFormat="1" applyFont="1" applyFill="1" applyBorder="1"/>
    <xf numFmtId="0" fontId="17" fillId="33" borderId="10" xfId="0" applyFont="1" applyFill="1" applyBorder="1"/>
    <xf numFmtId="0" fontId="0" fillId="0" borderId="0" xfId="0" applyFont="1"/>
    <xf numFmtId="10" fontId="1" fillId="0" borderId="0" xfId="1" applyNumberFormat="1" applyFont="1"/>
  </cellXfs>
  <cellStyles count="43">
    <cellStyle name="20% — akcent 1" xfId="20" builtinId="30" customBuiltin="1"/>
    <cellStyle name="20% — akcent 2" xfId="24" builtinId="34" customBuiltin="1"/>
    <cellStyle name="20% — akcent 3" xfId="28" builtinId="38" customBuiltin="1"/>
    <cellStyle name="20% — akcent 4" xfId="32" builtinId="42" customBuiltin="1"/>
    <cellStyle name="20% — akcent 5" xfId="36" builtinId="46" customBuiltin="1"/>
    <cellStyle name="20% — akcent 6" xfId="40" builtinId="50" customBuiltin="1"/>
    <cellStyle name="40% — akcent 1" xfId="21" builtinId="31" customBuiltin="1"/>
    <cellStyle name="40% — akcent 2" xfId="25" builtinId="35" customBuiltin="1"/>
    <cellStyle name="40% — akcent 3" xfId="29" builtinId="39" customBuiltin="1"/>
    <cellStyle name="40% — akcent 4" xfId="33" builtinId="43" customBuiltin="1"/>
    <cellStyle name="40% — akcent 5" xfId="37" builtinId="47" customBuiltin="1"/>
    <cellStyle name="40% — akcent 6" xfId="41" builtinId="51" customBuiltin="1"/>
    <cellStyle name="60% — akcent 1" xfId="22" builtinId="32" customBuiltin="1"/>
    <cellStyle name="60% — akcent 2" xfId="26" builtinId="36" customBuiltin="1"/>
    <cellStyle name="60% — akcent 3" xfId="30" builtinId="40" customBuiltin="1"/>
    <cellStyle name="60% — akcent 4" xfId="34" builtinId="44" customBuiltin="1"/>
    <cellStyle name="60% — akcent 5" xfId="38" builtinId="48" customBuiltin="1"/>
    <cellStyle name="60% —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y" xfId="7" builtinId="26" customBuiltin="1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y" xfId="9" builtinId="28" customBuiltin="1"/>
    <cellStyle name="Normalny" xfId="0" builtinId="0"/>
    <cellStyle name="Obliczenia" xfId="12" builtinId="22" customBuiltin="1"/>
    <cellStyle name="Procentowy" xfId="1" builtinId="5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y" xfId="8" builtinId="27" customBuiltin="1"/>
  </cellStyles>
  <dxfs count="53">
    <dxf>
      <numFmt numFmtId="14" formatCode="0.00%"/>
    </dxf>
    <dxf>
      <numFmt numFmtId="0" formatCode="General"/>
    </dxf>
    <dxf>
      <numFmt numFmtId="19" formatCode="dd/mm/yyyy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  <alignment horizontal="general" vertical="bottom" textRotation="0" wrapText="1" indent="0" justifyLastLine="0" shrinkToFit="0" readingOrder="0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  <dxf>
      <numFmt numFmtId="14" formatCode="0.00%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2" xr16:uid="{00000000-0016-0000-0000-000000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MSCI Emerging Markets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00000000-0016-0000-0900-000009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Bloomberg Barclays Global Aggregate Corporate" tableColumnId="2"/>
      <queryTableField id="3" dataBound="0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00000000-0016-0000-0A00-00000A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Bloomberg Barclays Global Aggregate Bond (Hedged EUR)" tableColumnId="2"/>
      <queryTableField id="3" dataBound="0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3" xr16:uid="{00000000-0016-0000-0C00-00000B000000}" autoFormatId="16" applyNumberFormats="0" applyBorderFormats="0" applyFontFormats="0" applyPatternFormats="0" applyAlignmentFormats="0" applyWidthHeightFormats="0">
  <queryTableRefresh nextId="12" unboundColumnsRight="1">
    <queryTableFields count="4">
      <queryTableField id="1" name="Data" tableColumnId="1"/>
      <queryTableField id="11" dataBound="0" tableColumnId="11"/>
      <queryTableField id="5" name="Zamkniecie" tableColumnId="5"/>
      <queryTableField id="10" dataBound="0" tableColumnId="10"/>
    </queryTableFields>
    <queryTableDeletedFields count="4">
      <deletedField name="Wolumen"/>
      <deletedField name="Otwarcie"/>
      <deletedField name="Najwyzszy"/>
      <deletedField name="Najnizszy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5" xr16:uid="{00000000-0016-0000-0D00-00000C000000}" autoFormatId="16" applyNumberFormats="0" applyBorderFormats="0" applyFontFormats="0" applyPatternFormats="0" applyAlignmentFormats="0" applyWidthHeightFormats="0">
  <queryTableRefresh nextId="8">
    <queryTableFields count="4">
      <queryTableField id="1" name="Data" tableColumnId="1"/>
      <queryTableField id="7" dataBound="0" tableColumnId="7"/>
      <queryTableField id="5" name="Zamkniecie" tableColumnId="5"/>
      <queryTableField id="6" name="Wolumen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4" xr16:uid="{00000000-0016-0000-0E00-00000D000000}" autoFormatId="16" applyNumberFormats="0" applyBorderFormats="0" applyFontFormats="0" applyPatternFormats="0" applyAlignmentFormats="0" applyWidthHeightFormats="0">
  <queryTableRefresh nextId="9">
    <queryTableFields count="4">
      <queryTableField id="1" name="Data" tableColumnId="1"/>
      <queryTableField id="7" dataBound="0" tableColumnId="7"/>
      <queryTableField id="5" name="Zamkniecie" tableColumnId="5"/>
      <queryTableField id="6" name="Wolumen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7" xr16:uid="{00000000-0016-0000-0F00-00000E000000}" autoFormatId="16" applyNumberFormats="0" applyBorderFormats="0" applyFontFormats="0" applyPatternFormats="0" applyAlignmentFormats="0" applyWidthHeightFormats="0">
  <queryTableRefresh nextId="8">
    <queryTableFields count="4">
      <queryTableField id="1" name="Data" tableColumnId="1"/>
      <queryTableField id="7" dataBound="0" tableColumnId="7"/>
      <queryTableField id="5" name="Zamkniecie" tableColumnId="5"/>
      <queryTableField id="6" name="Wolumen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6" xr16:uid="{00000000-0016-0000-1000-00000F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Gold spot price" tableColumnId="2"/>
      <queryTableField id="3" dataBound="0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6" xr16:uid="{00000000-0016-0000-1100-000010000000}" autoFormatId="16" applyNumberFormats="0" applyBorderFormats="0" applyFontFormats="0" applyPatternFormats="0" applyAlignmentFormats="0" applyWidthHeightFormats="0">
  <queryTableRefresh nextId="8">
    <queryTableFields count="4">
      <queryTableField id="1" name="Data" tableColumnId="1"/>
      <queryTableField id="7" dataBound="0" tableColumnId="7"/>
      <queryTableField id="5" name="Zamkniecie" tableColumnId="5"/>
      <queryTableField id="6" name="Wolumen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1" xr16:uid="{00000000-0016-0000-0100-000001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MSCI Japan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0" xr16:uid="{00000000-0016-0000-0200-000002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MSCI Pacific ex-Japan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9" xr16:uid="{00000000-0016-0000-0300-000003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MSCI Europe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8" xr16:uid="{00000000-0016-0000-0400-000004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S&amp;P 500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00000000-0016-0000-0500-000005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MSCI ACWI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00000000-0016-0000-0600-000006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Bloomberg Barclays Global Aggregate Bond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2" xr16:uid="{00000000-0016-0000-0700-000007000000}" autoFormatId="16" applyNumberFormats="0" applyBorderFormats="0" applyFontFormats="0" applyPatternFormats="0" applyAlignmentFormats="0" applyWidthHeightFormats="0">
  <queryTableRefresh nextId="7" unboundColumnsRight="1">
    <queryTableFields count="3">
      <queryTableField id="1" name="Data" tableColumnId="1"/>
      <queryTableField id="5" name="Zamkniecie" tableColumnId="5"/>
      <queryTableField id="6" dataBound="0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00000000-0016-0000-0800-000008000000}" autoFormatId="16" applyNumberFormats="0" applyBorderFormats="0" applyFontFormats="0" applyPatternFormats="0" applyAlignmentFormats="0" applyWidthHeightFormats="0">
  <queryTableRefresh nextId="7">
    <queryTableFields count="3">
      <queryTableField id="1" name="Data" tableColumnId="1"/>
      <queryTableField id="5" name="Zamkniecie" tableColumnId="5"/>
      <queryTableField id="6" name="Wolumen" tableColumnId="6"/>
    </queryTableFields>
    <queryTableDeletedFields count="3">
      <deletedField name="Otwarcie"/>
      <deletedField name="Najwyzszy"/>
      <deletedField name="Najnizsz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chart_10" displayName="chart_10" ref="A1:C414" tableType="queryTable" totalsRowShown="0">
  <autoFilter ref="A1:C414" xr:uid="{00000000-0009-0000-0100-000006000000}"/>
  <tableColumns count="3">
    <tableColumn id="1" xr3:uid="{00000000-0010-0000-0000-000001000000}" uniqueName="1" name="Date" queryTableFieldId="1" dataDxfId="52"/>
    <tableColumn id="2" xr3:uid="{00000000-0010-0000-0000-000002000000}" uniqueName="2" name="MSCI Emerging Markets" queryTableFieldId="2" dataDxfId="51"/>
    <tableColumn id="3" xr3:uid="{00000000-0010-0000-0000-000003000000}" uniqueName="3" name="Kolumna1" queryTableFieldId="3" dataDxfId="50" dataCellStyle="Procentowy">
      <calculatedColumnFormula>chart_10[[#This Row],[MSCI Emerging Markets]]/B1-1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chart_13" displayName="chart_13" ref="A1:C117" tableType="queryTable" totalsRowShown="0">
  <autoFilter ref="A1:C117" xr:uid="{00000000-0009-0000-0100-00000E000000}"/>
  <tableColumns count="3">
    <tableColumn id="1" xr3:uid="{00000000-0010-0000-0900-000001000000}" uniqueName="1" name="Date" queryTableFieldId="1" dataDxfId="26"/>
    <tableColumn id="2" xr3:uid="{00000000-0010-0000-0900-000002000000}" uniqueName="2" name="Bloomberg Barclays Global Aggregate Corporate" queryTableFieldId="2" dataDxfId="25"/>
    <tableColumn id="3" xr3:uid="{00000000-0010-0000-0900-000003000000}" uniqueName="3" name="Zmiany miesięczne" queryTableFieldId="3" dataDxfId="24" dataCellStyle="Procentowy">
      <calculatedColumnFormula>chart_13[[#This Row],[Bloomberg Barclays Global Aggregate Corporate]]/B1-1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chart_11" displayName="chart_11" ref="A1:C99" tableType="queryTable" totalsRowShown="0">
  <autoFilter ref="A1:C99" xr:uid="{00000000-0009-0000-0100-00000C000000}"/>
  <tableColumns count="3">
    <tableColumn id="1" xr3:uid="{00000000-0010-0000-0A00-000001000000}" uniqueName="1" name="Date" queryTableFieldId="1" dataDxfId="23"/>
    <tableColumn id="2" xr3:uid="{00000000-0010-0000-0A00-000002000000}" uniqueName="2" name="Bloomberg Barclays Global Aggregate Bond (Hedged EUR)" queryTableFieldId="2" dataDxfId="22"/>
    <tableColumn id="3" xr3:uid="{00000000-0010-0000-0A00-000003000000}" uniqueName="3" name="zmiana miesieczna" queryTableFieldId="3" dataDxfId="21" dataCellStyle="Procentowy">
      <calculatedColumnFormula>chart_11[[#This Row],[Bloomberg Barclays Global Aggregate Bond (Hedged EUR)]]/B1-1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mwig40_m" displayName="mwig40_m" ref="A1:D258" tableType="queryTable" totalsRowShown="0">
  <autoFilter ref="A1:D258" xr:uid="{00000000-0009-0000-0100-000007000000}"/>
  <tableColumns count="4">
    <tableColumn id="1" xr3:uid="{00000000-0010-0000-0B00-000001000000}" uniqueName="1" name="Data oryginalna" queryTableFieldId="1" dataDxfId="20"/>
    <tableColumn id="11" xr3:uid="{00000000-0010-0000-0B00-00000B000000}" uniqueName="11" name="Data" queryTableFieldId="11" dataDxfId="19"/>
    <tableColumn id="5" xr3:uid="{00000000-0010-0000-0B00-000005000000}" uniqueName="5" name="Zamkniecie" queryTableFieldId="5" dataDxfId="18"/>
    <tableColumn id="10" xr3:uid="{00000000-0010-0000-0B00-00000A000000}" uniqueName="10" name="Zmiana miesięczna" queryTableFieldId="10" dataDxfId="17" dataCellStyle="Procentowy">
      <calculatedColumnFormula>mwig40_m[[#This Row],[Zamkniecie]]/C1-1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C000000}" name="swig80tr_m" displayName="swig80tr_m" ref="A1:D152" tableType="queryTable" totalsRowShown="0">
  <autoFilter ref="A1:D152" xr:uid="{00000000-0009-0000-0100-00000B000000}"/>
  <tableColumns count="4">
    <tableColumn id="1" xr3:uid="{00000000-0010-0000-0C00-000001000000}" uniqueName="1" name="Data oryginalna" queryTableFieldId="1" dataDxfId="16"/>
    <tableColumn id="7" xr3:uid="{00000000-0010-0000-0C00-000007000000}" uniqueName="7" name="Data" queryTableFieldId="7" dataDxfId="15"/>
    <tableColumn id="5" xr3:uid="{00000000-0010-0000-0C00-000005000000}" uniqueName="5" name="Zamkniecie" queryTableFieldId="5" dataDxfId="14"/>
    <tableColumn id="6" xr3:uid="{00000000-0010-0000-0C00-000006000000}" uniqueName="6" name="Zmiana miesięczna" queryTableFieldId="6" dataDxfId="1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swig80_m" displayName="swig80_m" ref="A1:D250" tableType="queryTable" totalsRowShown="0">
  <autoFilter ref="A1:D250" xr:uid="{00000000-0009-0000-0100-00000A000000}"/>
  <tableColumns count="4">
    <tableColumn id="1" xr3:uid="{00000000-0010-0000-0D00-000001000000}" uniqueName="1" name="Data oryginalna" queryTableFieldId="1" dataDxfId="12"/>
    <tableColumn id="7" xr3:uid="{00000000-0010-0000-0D00-000007000000}" uniqueName="7" name="Data" queryTableFieldId="7" dataDxfId="11"/>
    <tableColumn id="5" xr3:uid="{00000000-0010-0000-0D00-000005000000}" uniqueName="5" name="Zamkniecie" queryTableFieldId="5" dataDxfId="10"/>
    <tableColumn id="6" xr3:uid="{00000000-0010-0000-0D00-000006000000}" uniqueName="6" name="Kolumna1" queryTableFieldId="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E000000}" name="wig20tr_m" displayName="wig20tr_m" ref="A1:D212" tableType="queryTable" totalsRowShown="0">
  <autoFilter ref="A1:D212" xr:uid="{00000000-0009-0000-0100-000009000000}"/>
  <tableColumns count="4">
    <tableColumn id="1" xr3:uid="{00000000-0010-0000-0E00-000001000000}" uniqueName="1" name="Data" queryTableFieldId="1" dataDxfId="9"/>
    <tableColumn id="7" xr3:uid="{00000000-0010-0000-0E00-000007000000}" uniqueName="7" name="Kolumna1" queryTableFieldId="7" dataDxfId="8"/>
    <tableColumn id="5" xr3:uid="{00000000-0010-0000-0E00-000005000000}" uniqueName="5" name="Zamkniecie" queryTableFieldId="5" dataDxfId="7"/>
    <tableColumn id="6" xr3:uid="{00000000-0010-0000-0E00-000006000000}" uniqueName="6" name="Zmiana miesięczna" queryTableFieldId="6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chart_14" displayName="chart_14" ref="A1:C522" tableType="queryTable" totalsRowShown="0">
  <autoFilter ref="A1:C522" xr:uid="{00000000-0009-0000-0100-000011000000}"/>
  <tableColumns count="3">
    <tableColumn id="1" xr3:uid="{00000000-0010-0000-0F00-000001000000}" uniqueName="1" name="Date" queryTableFieldId="1" dataDxfId="6"/>
    <tableColumn id="2" xr3:uid="{00000000-0010-0000-0F00-000002000000}" uniqueName="2" name="Gold spot price" queryTableFieldId="2" dataDxfId="5"/>
    <tableColumn id="3" xr3:uid="{00000000-0010-0000-0F00-000003000000}" uniqueName="3" name="Kolumna1" queryTableFieldId="3" dataDxfId="4" dataCellStyle="Procentowy">
      <calculatedColumnFormula>chart_14[[#This Row],[Gold spot price]]/B1-1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0000000}" name="wig20_m_1" displayName="wig20_m_1" ref="A1:D250" tableType="queryTable" totalsRowShown="0">
  <autoFilter ref="A1:D250" xr:uid="{00000000-0009-0000-0100-000008000000}"/>
  <tableColumns count="4">
    <tableColumn id="1" xr3:uid="{00000000-0010-0000-1000-000001000000}" uniqueName="1" name="Data oryginalna" queryTableFieldId="1" dataDxfId="3"/>
    <tableColumn id="7" xr3:uid="{00000000-0010-0000-1000-000007000000}" uniqueName="7" name="Data" queryTableFieldId="7" dataDxfId="2"/>
    <tableColumn id="5" xr3:uid="{00000000-0010-0000-1000-000005000000}" uniqueName="5" name="Zamkniecie" queryTableFieldId="5" dataDxfId="1"/>
    <tableColumn id="6" xr3:uid="{00000000-0010-0000-1000-000006000000}" uniqueName="6" name="Zmiana miesięczna" queryTableFieldId="6" dataDxfId="0" dataCellStyle="Procentow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hart_9" displayName="chart_9" ref="A1:C522" tableType="queryTable" totalsRowShown="0">
  <autoFilter ref="A1:C522" xr:uid="{00000000-0009-0000-0100-000005000000}"/>
  <tableColumns count="3">
    <tableColumn id="1" xr3:uid="{00000000-0010-0000-0100-000001000000}" uniqueName="1" name="Date" queryTableFieldId="1" dataDxfId="49"/>
    <tableColumn id="2" xr3:uid="{00000000-0010-0000-0100-000002000000}" uniqueName="2" name="MSCI Japan" queryTableFieldId="2" dataDxfId="48"/>
    <tableColumn id="3" xr3:uid="{00000000-0010-0000-0100-000003000000}" uniqueName="3" name="Kolumna1" queryTableFieldId="3" dataDxfId="47" dataCellStyle="Procentowy">
      <calculatedColumnFormula>chart_9[[#This Row],[MSCI Japan]]/B1-1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chart_8" displayName="chart_8" ref="A1:C522" tableType="queryTable" totalsRowShown="0">
  <autoFilter ref="A1:C522" xr:uid="{00000000-0009-0000-0100-000004000000}"/>
  <tableColumns count="3">
    <tableColumn id="1" xr3:uid="{00000000-0010-0000-0200-000001000000}" uniqueName="1" name="Date" queryTableFieldId="1" dataDxfId="46"/>
    <tableColumn id="2" xr3:uid="{00000000-0010-0000-0200-000002000000}" uniqueName="2" name="MSCI Pacific ex-Japan" queryTableFieldId="2" dataDxfId="45"/>
    <tableColumn id="3" xr3:uid="{00000000-0010-0000-0200-000003000000}" uniqueName="3" name="Kolumna1" queryTableFieldId="3" dataDxfId="44" dataCellStyle="Procentowy">
      <calculatedColumnFormula>chart_8[[#This Row],[MSCI Pacific ex-Japan]]/B1-1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chart_7" displayName="chart_7" ref="A1:C522" tableType="queryTable" totalsRowShown="0">
  <autoFilter ref="A1:C522" xr:uid="{00000000-0009-0000-0100-000003000000}"/>
  <tableColumns count="3">
    <tableColumn id="1" xr3:uid="{00000000-0010-0000-0300-000001000000}" uniqueName="1" name="Date" queryTableFieldId="1" dataDxfId="43"/>
    <tableColumn id="2" xr3:uid="{00000000-0010-0000-0300-000002000000}" uniqueName="2" name="MSCI Europe" queryTableFieldId="2" dataDxfId="42"/>
    <tableColumn id="3" xr3:uid="{00000000-0010-0000-0300-000003000000}" uniqueName="3" name="Kolumna1" queryTableFieldId="3" dataDxfId="41" dataCellStyle="Procentowy">
      <calculatedColumnFormula>chart_7[[#This Row],[MSCI Europe]]/B1-1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chart_6" displayName="chart_6" ref="A1:C364" tableType="queryTable" totalsRowShown="0">
  <autoFilter ref="A1:C364" xr:uid="{00000000-0009-0000-0100-000002000000}"/>
  <tableColumns count="3">
    <tableColumn id="1" xr3:uid="{00000000-0010-0000-0400-000001000000}" uniqueName="1" name="Date" queryTableFieldId="1" dataDxfId="40"/>
    <tableColumn id="2" xr3:uid="{00000000-0010-0000-0400-000002000000}" uniqueName="2" name="S&amp;P 500" queryTableFieldId="2" dataDxfId="39"/>
    <tableColumn id="3" xr3:uid="{00000000-0010-0000-0400-000003000000}" uniqueName="3" name="S&amp;P 501" queryTableFieldId="3" dataDxfId="38" dataCellStyle="Procentowy">
      <calculatedColumnFormula>chart_6[[#This Row],[S&amp;P 500]]/B1-1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chart_5" displayName="chart_5" ref="A1:C414" tableType="queryTable" totalsRowShown="0">
  <autoFilter ref="A1:C414" xr:uid="{00000000-0009-0000-0100-000001000000}"/>
  <tableColumns count="3">
    <tableColumn id="1" xr3:uid="{00000000-0010-0000-0500-000001000000}" uniqueName="1" name="Date" queryTableFieldId="1" dataDxfId="37"/>
    <tableColumn id="2" xr3:uid="{00000000-0010-0000-0500-000002000000}" uniqueName="2" name="MSCI ACWI" queryTableFieldId="2" dataDxfId="36"/>
    <tableColumn id="3" xr3:uid="{00000000-0010-0000-0500-000003000000}" uniqueName="3" name="Zmiany miesięczne" queryTableFieldId="3" dataDxfId="35" dataCellStyle="Procentowy">
      <calculatedColumnFormula>chart_5[[#This Row],[MSCI ACWI]]/B1-1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6000000}" name="chart_12" displayName="chart_12" ref="A1:C99" tableType="queryTable" totalsRowShown="0">
  <autoFilter ref="A1:C99" xr:uid="{00000000-0009-0000-0100-00000D000000}"/>
  <tableColumns count="3">
    <tableColumn id="1" xr3:uid="{00000000-0010-0000-0600-000001000000}" uniqueName="1" name="Date" queryTableFieldId="1" dataDxfId="34"/>
    <tableColumn id="2" xr3:uid="{00000000-0010-0000-0600-000002000000}" uniqueName="2" name="Bloomberg Barclays Global Aggregate Bond" queryTableFieldId="2" dataDxfId="33"/>
    <tableColumn id="3" xr3:uid="{00000000-0010-0000-0600-000003000000}" uniqueName="3" name="Kolumna1" queryTableFieldId="3" dataDxfId="32" dataCellStyle="Procentowy">
      <calculatedColumnFormula>chart_12[[#This Row],[Bloomberg Barclays Global Aggregate Bond]]/B1-1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eurpln_m" displayName="eurpln_m" ref="A1:C251" tableType="queryTable" totalsRowShown="0">
  <autoFilter ref="A1:C251" xr:uid="{00000000-0009-0000-0100-000010000000}"/>
  <tableColumns count="3">
    <tableColumn id="1" xr3:uid="{00000000-0010-0000-0700-000001000000}" uniqueName="1" name="Data" queryTableFieldId="1" dataDxfId="31"/>
    <tableColumn id="5" xr3:uid="{00000000-0010-0000-0700-000005000000}" uniqueName="5" name="Zamkniecie" queryTableFieldId="5" dataDxfId="30"/>
    <tableColumn id="6" xr3:uid="{00000000-0010-0000-0700-000006000000}" uniqueName="6" name="zmiana miesięczna" queryTableFieldId="6" dataDxfId="29" dataCellStyle="Procentowy">
      <calculatedColumnFormula>eurpln_m[[#This Row],[Zamkniecie]]/B1-1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bsp_m_1" displayName="tbsp_m_1" ref="A1:C188" tableType="queryTable" totalsRowShown="0">
  <autoFilter ref="A1:C188" xr:uid="{00000000-0009-0000-0100-00000F000000}"/>
  <tableColumns count="3">
    <tableColumn id="1" xr3:uid="{00000000-0010-0000-0800-000001000000}" uniqueName="1" name="Data" queryTableFieldId="1" dataDxfId="28"/>
    <tableColumn id="5" xr3:uid="{00000000-0010-0000-0800-000005000000}" uniqueName="5" name="Zamkniecie" queryTableFieldId="5" dataDxfId="27"/>
    <tableColumn id="6" xr3:uid="{00000000-0010-0000-0800-000006000000}" uniqueName="6" name="Kolumna1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4"/>
  <sheetViews>
    <sheetView topLeftCell="A31" workbookViewId="0">
      <selection activeCell="C3" sqref="C3"/>
    </sheetView>
  </sheetViews>
  <sheetFormatPr defaultRowHeight="14.4" x14ac:dyDescent="0.3"/>
  <cols>
    <col min="1" max="1" width="10.109375" bestFit="1" customWidth="1"/>
    <col min="2" max="2" width="23.6640625" bestFit="1" customWidth="1"/>
    <col min="3" max="3" width="8.88671875" style="3"/>
  </cols>
  <sheetData>
    <row r="1" spans="1:3" x14ac:dyDescent="0.3">
      <c r="A1" t="s">
        <v>0</v>
      </c>
      <c r="B1" t="s">
        <v>10</v>
      </c>
      <c r="C1" s="3" t="s">
        <v>3</v>
      </c>
    </row>
    <row r="2" spans="1:3" x14ac:dyDescent="0.3">
      <c r="A2" s="1">
        <v>32112</v>
      </c>
      <c r="B2" s="2" t="s">
        <v>2</v>
      </c>
      <c r="C2" s="3" t="e">
        <f>chart_10[[#This Row],[MSCI Emerging Markets]]/B1-1</f>
        <v>#VALUE!</v>
      </c>
    </row>
    <row r="3" spans="1:3" x14ac:dyDescent="0.3">
      <c r="A3" s="1">
        <v>32143</v>
      </c>
      <c r="B3" s="2">
        <v>11100.4716236722</v>
      </c>
      <c r="C3" s="3">
        <f>chart_10[[#This Row],[MSCI Emerging Markets]]/B2-1</f>
        <v>0.1100471623672199</v>
      </c>
    </row>
    <row r="4" spans="1:3" x14ac:dyDescent="0.3">
      <c r="A4" s="1">
        <v>32174</v>
      </c>
      <c r="B4" s="2">
        <v>11461.2918639053</v>
      </c>
      <c r="C4" s="3">
        <f>chart_10[[#This Row],[MSCI Emerging Markets]]/B3-1</f>
        <v>3.2504946858621597E-2</v>
      </c>
    </row>
    <row r="5" spans="1:3" x14ac:dyDescent="0.3">
      <c r="A5" s="1">
        <v>32203</v>
      </c>
      <c r="B5" s="2">
        <v>12521.242776066099</v>
      </c>
      <c r="C5" s="3">
        <f>chart_10[[#This Row],[MSCI Emerging Markets]]/B4-1</f>
        <v>9.2480928393322781E-2</v>
      </c>
    </row>
    <row r="6" spans="1:3" x14ac:dyDescent="0.3">
      <c r="A6" s="1">
        <v>32234</v>
      </c>
      <c r="B6" s="2">
        <v>13112.0407350689</v>
      </c>
      <c r="C6" s="3">
        <f>chart_10[[#This Row],[MSCI Emerging Markets]]/B5-1</f>
        <v>4.7183651780324132E-2</v>
      </c>
    </row>
    <row r="7" spans="1:3" x14ac:dyDescent="0.3">
      <c r="A7" s="1">
        <v>32264</v>
      </c>
      <c r="B7" s="2">
        <v>13639.024029304001</v>
      </c>
      <c r="C7" s="3">
        <f>chart_10[[#This Row],[MSCI Emerging Markets]]/B6-1</f>
        <v>4.0190791417056282E-2</v>
      </c>
    </row>
    <row r="8" spans="1:3" x14ac:dyDescent="0.3">
      <c r="A8" s="1">
        <v>32295</v>
      </c>
      <c r="B8" s="2">
        <v>14627.421428571401</v>
      </c>
      <c r="C8" s="3">
        <f>chart_10[[#This Row],[MSCI Emerging Markets]]/B7-1</f>
        <v>7.2468337700981156E-2</v>
      </c>
    </row>
    <row r="9" spans="1:3" x14ac:dyDescent="0.3">
      <c r="A9" s="1">
        <v>32325</v>
      </c>
      <c r="B9" s="2">
        <v>14975.0410110864</v>
      </c>
      <c r="C9" s="3">
        <f>chart_10[[#This Row],[MSCI Emerging Markets]]/B8-1</f>
        <v>2.3764925637269396E-2</v>
      </c>
    </row>
    <row r="10" spans="1:3" x14ac:dyDescent="0.3">
      <c r="A10" s="1">
        <v>32356</v>
      </c>
      <c r="B10" s="2">
        <v>14901.700172304299</v>
      </c>
      <c r="C10" s="3">
        <f>chart_10[[#This Row],[MSCI Emerging Markets]]/B9-1</f>
        <v>-4.8975384259585253E-3</v>
      </c>
    </row>
    <row r="11" spans="1:3" x14ac:dyDescent="0.3">
      <c r="A11" s="1">
        <v>32387</v>
      </c>
      <c r="B11" s="2">
        <v>15753.073629242799</v>
      </c>
      <c r="C11" s="3">
        <f>chart_10[[#This Row],[MSCI Emerging Markets]]/B10-1</f>
        <v>5.7132639034090049E-2</v>
      </c>
    </row>
    <row r="12" spans="1:3" x14ac:dyDescent="0.3">
      <c r="A12" s="1">
        <v>32417</v>
      </c>
      <c r="B12" s="2">
        <v>15265.1375658587</v>
      </c>
      <c r="C12" s="3">
        <f>chart_10[[#This Row],[MSCI Emerging Markets]]/B11-1</f>
        <v>-3.0974022902954701E-2</v>
      </c>
    </row>
    <row r="13" spans="1:3" x14ac:dyDescent="0.3">
      <c r="A13" s="1">
        <v>32448</v>
      </c>
      <c r="B13" s="2">
        <v>14598.684051615</v>
      </c>
      <c r="C13" s="3">
        <f>chart_10[[#This Row],[MSCI Emerging Markets]]/B12-1</f>
        <v>-4.3658533135938371E-2</v>
      </c>
    </row>
    <row r="14" spans="1:3" x14ac:dyDescent="0.3">
      <c r="A14" s="1">
        <v>32478</v>
      </c>
      <c r="B14" s="2">
        <v>15003.0670212765</v>
      </c>
      <c r="C14" s="3">
        <f>chart_10[[#This Row],[MSCI Emerging Markets]]/B13-1</f>
        <v>2.7699960368466447E-2</v>
      </c>
    </row>
    <row r="15" spans="1:3" x14ac:dyDescent="0.3">
      <c r="A15" s="1">
        <v>32509</v>
      </c>
      <c r="B15" s="2">
        <v>15401.7352352528</v>
      </c>
      <c r="C15" s="3">
        <f>chart_10[[#This Row],[MSCI Emerging Markets]]/B14-1</f>
        <v>2.6572447714252823E-2</v>
      </c>
    </row>
    <row r="16" spans="1:3" x14ac:dyDescent="0.3">
      <c r="A16" s="1">
        <v>32540</v>
      </c>
      <c r="B16" s="2">
        <v>16786.342961251299</v>
      </c>
      <c r="C16" s="3">
        <f>chart_10[[#This Row],[MSCI Emerging Markets]]/B15-1</f>
        <v>8.9899462940337571E-2</v>
      </c>
    </row>
    <row r="17" spans="1:3" x14ac:dyDescent="0.3">
      <c r="A17" s="1">
        <v>32568</v>
      </c>
      <c r="B17" s="2">
        <v>18582.710906325399</v>
      </c>
      <c r="C17" s="3">
        <f>chart_10[[#This Row],[MSCI Emerging Markets]]/B16-1</f>
        <v>0.10701365682928921</v>
      </c>
    </row>
    <row r="18" spans="1:3" x14ac:dyDescent="0.3">
      <c r="A18" s="1">
        <v>32599</v>
      </c>
      <c r="B18" s="2">
        <v>22232.7876923076</v>
      </c>
      <c r="C18" s="3">
        <f>chart_10[[#This Row],[MSCI Emerging Markets]]/B17-1</f>
        <v>0.19642326700243418</v>
      </c>
    </row>
    <row r="19" spans="1:3" x14ac:dyDescent="0.3">
      <c r="A19" s="1">
        <v>32629</v>
      </c>
      <c r="B19" s="2">
        <v>23500.913333958899</v>
      </c>
      <c r="C19" s="3">
        <f>chart_10[[#This Row],[MSCI Emerging Markets]]/B18-1</f>
        <v>5.7038535122163836E-2</v>
      </c>
    </row>
    <row r="20" spans="1:3" x14ac:dyDescent="0.3">
      <c r="A20" s="1">
        <v>32660</v>
      </c>
      <c r="B20" s="2">
        <v>21022.2251050821</v>
      </c>
      <c r="C20" s="3">
        <f>chart_10[[#This Row],[MSCI Emerging Markets]]/B19-1</f>
        <v>-0.10547199564772181</v>
      </c>
    </row>
    <row r="21" spans="1:3" x14ac:dyDescent="0.3">
      <c r="A21" s="1">
        <v>32690</v>
      </c>
      <c r="B21" s="2">
        <v>21428.557606212798</v>
      </c>
      <c r="C21" s="3">
        <f>chart_10[[#This Row],[MSCI Emerging Markets]]/B20-1</f>
        <v>1.9328710405278171E-2</v>
      </c>
    </row>
    <row r="22" spans="1:3" x14ac:dyDescent="0.3">
      <c r="A22" s="1">
        <v>32721</v>
      </c>
      <c r="B22" s="2">
        <v>22265.662813137798</v>
      </c>
      <c r="C22" s="3">
        <f>chart_10[[#This Row],[MSCI Emerging Markets]]/B21-1</f>
        <v>3.9064934855078448E-2</v>
      </c>
    </row>
    <row r="23" spans="1:3" x14ac:dyDescent="0.3">
      <c r="A23" s="1">
        <v>32752</v>
      </c>
      <c r="B23" s="2">
        <v>25457.010833725799</v>
      </c>
      <c r="C23" s="3">
        <f>chart_10[[#This Row],[MSCI Emerging Markets]]/B22-1</f>
        <v>0.14333047470318072</v>
      </c>
    </row>
    <row r="24" spans="1:3" x14ac:dyDescent="0.3">
      <c r="A24" s="1">
        <v>32782</v>
      </c>
      <c r="B24" s="2">
        <v>24842.337388939199</v>
      </c>
      <c r="C24" s="3">
        <f>chart_10[[#This Row],[MSCI Emerging Markets]]/B23-1</f>
        <v>-2.4145546733722267E-2</v>
      </c>
    </row>
    <row r="25" spans="1:3" x14ac:dyDescent="0.3">
      <c r="A25" s="1">
        <v>32813</v>
      </c>
      <c r="B25" s="2">
        <v>23345.781876675599</v>
      </c>
      <c r="C25" s="3">
        <f>chart_10[[#This Row],[MSCI Emerging Markets]]/B24-1</f>
        <v>-6.02421378002026E-2</v>
      </c>
    </row>
    <row r="26" spans="1:3" x14ac:dyDescent="0.3">
      <c r="A26" s="1">
        <v>32843</v>
      </c>
      <c r="B26" s="2">
        <v>25118.1357840616</v>
      </c>
      <c r="C26" s="3">
        <f>chart_10[[#This Row],[MSCI Emerging Markets]]/B25-1</f>
        <v>7.5917521921025521E-2</v>
      </c>
    </row>
    <row r="27" spans="1:3" x14ac:dyDescent="0.3">
      <c r="A27" s="1">
        <v>32874</v>
      </c>
      <c r="B27" s="2">
        <v>25185.059790384199</v>
      </c>
      <c r="C27" s="3">
        <f>chart_10[[#This Row],[MSCI Emerging Markets]]/B26-1</f>
        <v>2.6643699555548572E-3</v>
      </c>
    </row>
    <row r="28" spans="1:3" x14ac:dyDescent="0.3">
      <c r="A28" s="1">
        <v>32905</v>
      </c>
      <c r="B28" s="2">
        <v>25826.9147500615</v>
      </c>
      <c r="C28" s="3">
        <f>chart_10[[#This Row],[MSCI Emerging Markets]]/B27-1</f>
        <v>2.5485544406861571E-2</v>
      </c>
    </row>
    <row r="29" spans="1:3" x14ac:dyDescent="0.3">
      <c r="A29" s="1">
        <v>32933</v>
      </c>
      <c r="B29" s="2">
        <v>22724.356101227699</v>
      </c>
      <c r="C29" s="3">
        <f>chart_10[[#This Row],[MSCI Emerging Markets]]/B28-1</f>
        <v>-0.12012889185017395</v>
      </c>
    </row>
    <row r="30" spans="1:3" x14ac:dyDescent="0.3">
      <c r="A30" s="1">
        <v>32964</v>
      </c>
      <c r="B30" s="2">
        <v>24052.3033476253</v>
      </c>
      <c r="C30" s="3">
        <f>chart_10[[#This Row],[MSCI Emerging Markets]]/B29-1</f>
        <v>5.8437178174912452E-2</v>
      </c>
    </row>
    <row r="31" spans="1:3" x14ac:dyDescent="0.3">
      <c r="A31" s="1">
        <v>32994</v>
      </c>
      <c r="B31" s="2">
        <v>25603.591856598199</v>
      </c>
      <c r="C31" s="3">
        <f>chart_10[[#This Row],[MSCI Emerging Markets]]/B30-1</f>
        <v>6.4496463667212955E-2</v>
      </c>
    </row>
    <row r="32" spans="1:3" x14ac:dyDescent="0.3">
      <c r="A32" s="1">
        <v>33025</v>
      </c>
      <c r="B32" s="2">
        <v>26667.8451739343</v>
      </c>
      <c r="C32" s="3">
        <f>chart_10[[#This Row],[MSCI Emerging Markets]]/B31-1</f>
        <v>4.1566563132892531E-2</v>
      </c>
    </row>
    <row r="33" spans="1:3" x14ac:dyDescent="0.3">
      <c r="A33" s="1">
        <v>33055</v>
      </c>
      <c r="B33" s="2">
        <v>28143.650463292899</v>
      </c>
      <c r="C33" s="3">
        <f>chart_10[[#This Row],[MSCI Emerging Markets]]/B32-1</f>
        <v>5.5340252642575027E-2</v>
      </c>
    </row>
    <row r="34" spans="1:3" x14ac:dyDescent="0.3">
      <c r="A34" s="1">
        <v>33086</v>
      </c>
      <c r="B34" s="2">
        <v>23473.035872198601</v>
      </c>
      <c r="C34" s="3">
        <f>chart_10[[#This Row],[MSCI Emerging Markets]]/B33-1</f>
        <v>-0.16595624640755369</v>
      </c>
    </row>
    <row r="35" spans="1:3" x14ac:dyDescent="0.3">
      <c r="A35" s="1">
        <v>33117</v>
      </c>
      <c r="B35" s="2">
        <v>20509.8250720461</v>
      </c>
      <c r="C35" s="3">
        <f>chart_10[[#This Row],[MSCI Emerging Markets]]/B34-1</f>
        <v>-0.12623892436777295</v>
      </c>
    </row>
    <row r="36" spans="1:3" x14ac:dyDescent="0.3">
      <c r="A36" s="1">
        <v>33147</v>
      </c>
      <c r="B36" s="2">
        <v>19539.270185512301</v>
      </c>
      <c r="C36" s="3">
        <f>chart_10[[#This Row],[MSCI Emerging Markets]]/B35-1</f>
        <v>-4.7321460964414475E-2</v>
      </c>
    </row>
    <row r="37" spans="1:3" x14ac:dyDescent="0.3">
      <c r="A37" s="1">
        <v>33178</v>
      </c>
      <c r="B37" s="2">
        <v>18153.440453167801</v>
      </c>
      <c r="C37" s="3">
        <f>chart_10[[#This Row],[MSCI Emerging Markets]]/B36-1</f>
        <v>-7.0925357968182778E-2</v>
      </c>
    </row>
    <row r="38" spans="1:3" x14ac:dyDescent="0.3">
      <c r="A38" s="1">
        <v>33208</v>
      </c>
      <c r="B38" s="2">
        <v>19144.441340537302</v>
      </c>
      <c r="C38" s="3">
        <f>chart_10[[#This Row],[MSCI Emerging Markets]]/B37-1</f>
        <v>5.4590251909883536E-2</v>
      </c>
    </row>
    <row r="39" spans="1:3" x14ac:dyDescent="0.3">
      <c r="A39" s="1">
        <v>33239</v>
      </c>
      <c r="B39" s="2">
        <v>20743.6868247694</v>
      </c>
      <c r="C39" s="3">
        <f>chart_10[[#This Row],[MSCI Emerging Markets]]/B38-1</f>
        <v>8.3535761414243126E-2</v>
      </c>
    </row>
    <row r="40" spans="1:3" x14ac:dyDescent="0.3">
      <c r="A40" s="1">
        <v>33270</v>
      </c>
      <c r="B40" s="2">
        <v>23416.594515223402</v>
      </c>
      <c r="C40" s="3">
        <f>chart_10[[#This Row],[MSCI Emerging Markets]]/B39-1</f>
        <v>0.12885403221872616</v>
      </c>
    </row>
    <row r="41" spans="1:3" x14ac:dyDescent="0.3">
      <c r="A41" s="1">
        <v>33298</v>
      </c>
      <c r="B41" s="2">
        <v>26535.330930742701</v>
      </c>
      <c r="C41" s="3">
        <f>chart_10[[#This Row],[MSCI Emerging Markets]]/B40-1</f>
        <v>0.13318488362993053</v>
      </c>
    </row>
    <row r="42" spans="1:3" x14ac:dyDescent="0.3">
      <c r="A42" s="1">
        <v>33329</v>
      </c>
      <c r="B42" s="2">
        <v>28244.275177422001</v>
      </c>
      <c r="C42" s="3">
        <f>chart_10[[#This Row],[MSCI Emerging Markets]]/B41-1</f>
        <v>6.4402597847362575E-2</v>
      </c>
    </row>
    <row r="43" spans="1:3" x14ac:dyDescent="0.3">
      <c r="A43" s="1">
        <v>33359</v>
      </c>
      <c r="B43" s="2">
        <v>30867.908128449501</v>
      </c>
      <c r="C43" s="3">
        <f>chart_10[[#This Row],[MSCI Emerging Markets]]/B42-1</f>
        <v>9.2890787054956458E-2</v>
      </c>
    </row>
    <row r="44" spans="1:3" x14ac:dyDescent="0.3">
      <c r="A44" s="1">
        <v>33390</v>
      </c>
      <c r="B44" s="2">
        <v>30875.5185114503</v>
      </c>
      <c r="C44" s="3">
        <f>chart_10[[#This Row],[MSCI Emerging Markets]]/B43-1</f>
        <v>2.4654676854463098E-4</v>
      </c>
    </row>
    <row r="45" spans="1:3" x14ac:dyDescent="0.3">
      <c r="A45" s="1">
        <v>33420</v>
      </c>
      <c r="B45" s="2">
        <v>32518.570798228</v>
      </c>
      <c r="C45" s="3">
        <f>chart_10[[#This Row],[MSCI Emerging Markets]]/B44-1</f>
        <v>5.3215374704342899E-2</v>
      </c>
    </row>
    <row r="46" spans="1:3" x14ac:dyDescent="0.3">
      <c r="A46" s="1">
        <v>33451</v>
      </c>
      <c r="B46" s="2">
        <v>32473.225382263001</v>
      </c>
      <c r="C46" s="3">
        <f>chart_10[[#This Row],[MSCI Emerging Markets]]/B45-1</f>
        <v>-1.3944467684745554E-3</v>
      </c>
    </row>
    <row r="47" spans="1:3" x14ac:dyDescent="0.3">
      <c r="A47" s="1">
        <v>33482</v>
      </c>
      <c r="B47" s="2">
        <v>30366.882306294399</v>
      </c>
      <c r="C47" s="3">
        <f>chart_10[[#This Row],[MSCI Emerging Markets]]/B46-1</f>
        <v>-6.4863993372185735E-2</v>
      </c>
    </row>
    <row r="48" spans="1:3" x14ac:dyDescent="0.3">
      <c r="A48" s="1">
        <v>33512</v>
      </c>
      <c r="B48" s="2">
        <v>31564.328840125301</v>
      </c>
      <c r="C48" s="3">
        <f>chart_10[[#This Row],[MSCI Emerging Markets]]/B47-1</f>
        <v>3.9432646451911024E-2</v>
      </c>
    </row>
    <row r="49" spans="1:3" x14ac:dyDescent="0.3">
      <c r="A49" s="1">
        <v>33543</v>
      </c>
      <c r="B49" s="2">
        <v>29932.2919082029</v>
      </c>
      <c r="C49" s="3">
        <f>chart_10[[#This Row],[MSCI Emerging Markets]]/B48-1</f>
        <v>-5.1705104841251015E-2</v>
      </c>
    </row>
    <row r="50" spans="1:3" x14ac:dyDescent="0.3">
      <c r="A50" s="1">
        <v>33573</v>
      </c>
      <c r="B50" s="2">
        <v>32238.122758726699</v>
      </c>
      <c r="C50" s="3">
        <f>chart_10[[#This Row],[MSCI Emerging Markets]]/B49-1</f>
        <v>7.7034891200292277E-2</v>
      </c>
    </row>
    <row r="51" spans="1:3" x14ac:dyDescent="0.3">
      <c r="A51" s="1">
        <v>33604</v>
      </c>
      <c r="B51" s="2">
        <v>36223.6549128919</v>
      </c>
      <c r="C51" s="3">
        <f>chart_10[[#This Row],[MSCI Emerging Markets]]/B50-1</f>
        <v>0.12362792287855329</v>
      </c>
    </row>
    <row r="52" spans="1:3" x14ac:dyDescent="0.3">
      <c r="A52" s="1">
        <v>33635</v>
      </c>
      <c r="B52" s="2">
        <v>38668.3047008547</v>
      </c>
      <c r="C52" s="3">
        <f>chart_10[[#This Row],[MSCI Emerging Markets]]/B51-1</f>
        <v>6.7487662242849966E-2</v>
      </c>
    </row>
    <row r="53" spans="1:3" x14ac:dyDescent="0.3">
      <c r="A53" s="1">
        <v>33664</v>
      </c>
      <c r="B53" s="2">
        <v>41045.352173559702</v>
      </c>
      <c r="C53" s="3">
        <f>chart_10[[#This Row],[MSCI Emerging Markets]]/B52-1</f>
        <v>6.1472761505690254E-2</v>
      </c>
    </row>
    <row r="54" spans="1:3" x14ac:dyDescent="0.3">
      <c r="A54" s="1">
        <v>33695</v>
      </c>
      <c r="B54" s="2">
        <v>40392.639906594697</v>
      </c>
      <c r="C54" s="3">
        <f>chart_10[[#This Row],[MSCI Emerging Markets]]/B53-1</f>
        <v>-1.5902221138340389E-2</v>
      </c>
    </row>
    <row r="55" spans="1:3" x14ac:dyDescent="0.3">
      <c r="A55" s="1">
        <v>33725</v>
      </c>
      <c r="B55" s="2">
        <v>39478.461116815401</v>
      </c>
      <c r="C55" s="3">
        <f>chart_10[[#This Row],[MSCI Emerging Markets]]/B54-1</f>
        <v>-2.2632311032239394E-2</v>
      </c>
    </row>
    <row r="56" spans="1:3" x14ac:dyDescent="0.3">
      <c r="A56" s="1">
        <v>33756</v>
      </c>
      <c r="B56" s="2">
        <v>34544.526822157401</v>
      </c>
      <c r="C56" s="3">
        <f>chart_10[[#This Row],[MSCI Emerging Markets]]/B55-1</f>
        <v>-0.12497787793852089</v>
      </c>
    </row>
    <row r="57" spans="1:3" x14ac:dyDescent="0.3">
      <c r="A57" s="1">
        <v>33786</v>
      </c>
      <c r="B57" s="2">
        <v>33258.983938618898</v>
      </c>
      <c r="C57" s="3">
        <f>chart_10[[#This Row],[MSCI Emerging Markets]]/B56-1</f>
        <v>-3.7214082860557052E-2</v>
      </c>
    </row>
    <row r="58" spans="1:3" x14ac:dyDescent="0.3">
      <c r="A58" s="1">
        <v>33817</v>
      </c>
      <c r="B58" s="2">
        <v>30908.605057340199</v>
      </c>
      <c r="C58" s="3">
        <f>chart_10[[#This Row],[MSCI Emerging Markets]]/B57-1</f>
        <v>-7.0668992342533321E-2</v>
      </c>
    </row>
    <row r="59" spans="1:3" x14ac:dyDescent="0.3">
      <c r="A59" s="1">
        <v>33848</v>
      </c>
      <c r="B59" s="2">
        <v>31731.274420638299</v>
      </c>
      <c r="C59" s="3">
        <f>chart_10[[#This Row],[MSCI Emerging Markets]]/B58-1</f>
        <v>2.6616191891284835E-2</v>
      </c>
    </row>
    <row r="60" spans="1:3" x14ac:dyDescent="0.3">
      <c r="A60" s="1">
        <v>33878</v>
      </c>
      <c r="B60" s="2">
        <v>34819.055305905502</v>
      </c>
      <c r="C60" s="3">
        <f>chart_10[[#This Row],[MSCI Emerging Markets]]/B59-1</f>
        <v>9.7310333153807438E-2</v>
      </c>
    </row>
    <row r="61" spans="1:3" x14ac:dyDescent="0.3">
      <c r="A61" s="1">
        <v>33909</v>
      </c>
      <c r="B61" s="2">
        <v>36700.489129731402</v>
      </c>
      <c r="C61" s="3">
        <f>chart_10[[#This Row],[MSCI Emerging Markets]]/B60-1</f>
        <v>5.4034602814361898E-2</v>
      </c>
    </row>
    <row r="62" spans="1:3" x14ac:dyDescent="0.3">
      <c r="A62" s="1">
        <v>33939</v>
      </c>
      <c r="B62" s="2">
        <v>37754.8843355965</v>
      </c>
      <c r="C62" s="3">
        <f>chart_10[[#This Row],[MSCI Emerging Markets]]/B61-1</f>
        <v>2.8729731697524574E-2</v>
      </c>
    </row>
    <row r="63" spans="1:3" x14ac:dyDescent="0.3">
      <c r="A63" s="1">
        <v>33970</v>
      </c>
      <c r="B63" s="2">
        <v>38678.382200247201</v>
      </c>
      <c r="C63" s="3">
        <f>chart_10[[#This Row],[MSCI Emerging Markets]]/B62-1</f>
        <v>2.4460354756801639E-2</v>
      </c>
    </row>
    <row r="64" spans="1:3" x14ac:dyDescent="0.3">
      <c r="A64" s="1">
        <v>34001</v>
      </c>
      <c r="B64" s="2">
        <v>40306.837500000001</v>
      </c>
      <c r="C64" s="3">
        <f>chart_10[[#This Row],[MSCI Emerging Markets]]/B63-1</f>
        <v>4.2102466729913912E-2</v>
      </c>
    </row>
    <row r="65" spans="1:3" x14ac:dyDescent="0.3">
      <c r="A65" s="1">
        <v>34029</v>
      </c>
      <c r="B65" s="2">
        <v>41844.765303004497</v>
      </c>
      <c r="C65" s="3">
        <f>chart_10[[#This Row],[MSCI Emerging Markets]]/B64-1</f>
        <v>3.8155506568941178E-2</v>
      </c>
    </row>
    <row r="66" spans="1:3" x14ac:dyDescent="0.3">
      <c r="A66" s="1">
        <v>34060</v>
      </c>
      <c r="B66" s="2">
        <v>41350.5787324751</v>
      </c>
      <c r="C66" s="3">
        <f>chart_10[[#This Row],[MSCI Emerging Markets]]/B65-1</f>
        <v>-1.180999742622324E-2</v>
      </c>
    </row>
    <row r="67" spans="1:3" x14ac:dyDescent="0.3">
      <c r="A67" s="1">
        <v>34090</v>
      </c>
      <c r="B67" s="2">
        <v>42607.485477110196</v>
      </c>
      <c r="C67" s="3">
        <f>chart_10[[#This Row],[MSCI Emerging Markets]]/B66-1</f>
        <v>3.0396351953545286E-2</v>
      </c>
    </row>
    <row r="68" spans="1:3" x14ac:dyDescent="0.3">
      <c r="A68" s="1">
        <v>34121</v>
      </c>
      <c r="B68" s="2">
        <v>45151.188885129399</v>
      </c>
      <c r="C68" s="3">
        <f>chart_10[[#This Row],[MSCI Emerging Markets]]/B67-1</f>
        <v>5.9700857244573635E-2</v>
      </c>
    </row>
    <row r="69" spans="1:3" x14ac:dyDescent="0.3">
      <c r="A69" s="1">
        <v>34151</v>
      </c>
      <c r="B69" s="2">
        <v>48309.359121770503</v>
      </c>
      <c r="C69" s="3">
        <f>chart_10[[#This Row],[MSCI Emerging Markets]]/B68-1</f>
        <v>6.9946557657117436E-2</v>
      </c>
    </row>
    <row r="70" spans="1:3" x14ac:dyDescent="0.3">
      <c r="A70" s="1">
        <v>34182</v>
      </c>
      <c r="B70" s="2">
        <v>52788.8227809862</v>
      </c>
      <c r="C70" s="3">
        <f>chart_10[[#This Row],[MSCI Emerging Markets]]/B69-1</f>
        <v>9.2724551528919674E-2</v>
      </c>
    </row>
    <row r="71" spans="1:3" x14ac:dyDescent="0.3">
      <c r="A71" s="1">
        <v>34213</v>
      </c>
      <c r="B71" s="2">
        <v>52544.058919887299</v>
      </c>
      <c r="C71" s="3">
        <f>chart_10[[#This Row],[MSCI Emerging Markets]]/B70-1</f>
        <v>-4.636660721046848E-3</v>
      </c>
    </row>
    <row r="72" spans="1:3" x14ac:dyDescent="0.3">
      <c r="A72" s="1">
        <v>34243</v>
      </c>
      <c r="B72" s="2">
        <v>57930.634596460899</v>
      </c>
      <c r="C72" s="3">
        <f>chart_10[[#This Row],[MSCI Emerging Markets]]/B71-1</f>
        <v>0.10251540873129694</v>
      </c>
    </row>
    <row r="73" spans="1:3" x14ac:dyDescent="0.3">
      <c r="A73" s="1">
        <v>34274</v>
      </c>
      <c r="B73" s="2">
        <v>62118.892022690998</v>
      </c>
      <c r="C73" s="3">
        <f>chart_10[[#This Row],[MSCI Emerging Markets]]/B72-1</f>
        <v>7.2297799867118373E-2</v>
      </c>
    </row>
    <row r="74" spans="1:3" x14ac:dyDescent="0.3">
      <c r="A74" s="1">
        <v>34304</v>
      </c>
      <c r="B74" s="2">
        <v>72354.825338885406</v>
      </c>
      <c r="C74" s="3">
        <f>chart_10[[#This Row],[MSCI Emerging Markets]]/B73-1</f>
        <v>0.16477971488054544</v>
      </c>
    </row>
    <row r="75" spans="1:3" x14ac:dyDescent="0.3">
      <c r="A75" s="1">
        <v>34335</v>
      </c>
      <c r="B75" s="2">
        <v>74670.190409482704</v>
      </c>
      <c r="C75" s="3">
        <f>chart_10[[#This Row],[MSCI Emerging Markets]]/B74-1</f>
        <v>3.2000147326082473E-2</v>
      </c>
    </row>
    <row r="76" spans="1:3" x14ac:dyDescent="0.3">
      <c r="A76" s="1">
        <v>34366</v>
      </c>
      <c r="B76" s="2">
        <v>73059.729349673493</v>
      </c>
      <c r="C76" s="3">
        <f>chart_10[[#This Row],[MSCI Emerging Markets]]/B75-1</f>
        <v>-2.1567657066061119E-2</v>
      </c>
    </row>
    <row r="77" spans="1:3" x14ac:dyDescent="0.3">
      <c r="A77" s="1">
        <v>34394</v>
      </c>
      <c r="B77" s="2">
        <v>65074.816241787099</v>
      </c>
      <c r="C77" s="3">
        <f>chart_10[[#This Row],[MSCI Emerging Markets]]/B76-1</f>
        <v>-0.10929294672951151</v>
      </c>
    </row>
    <row r="78" spans="1:3" x14ac:dyDescent="0.3">
      <c r="A78" s="1">
        <v>34425</v>
      </c>
      <c r="B78" s="2">
        <v>63958.065419082697</v>
      </c>
      <c r="C78" s="3">
        <f>chart_10[[#This Row],[MSCI Emerging Markets]]/B77-1</f>
        <v>-1.7161029215281731E-2</v>
      </c>
    </row>
    <row r="79" spans="1:3" x14ac:dyDescent="0.3">
      <c r="A79" s="1">
        <v>34455</v>
      </c>
      <c r="B79" s="2">
        <v>64725.340543328697</v>
      </c>
      <c r="C79" s="3">
        <f>chart_10[[#This Row],[MSCI Emerging Markets]]/B78-1</f>
        <v>1.1996534279429261E-2</v>
      </c>
    </row>
    <row r="80" spans="1:3" x14ac:dyDescent="0.3">
      <c r="A80" s="1">
        <v>34486</v>
      </c>
      <c r="B80" s="2">
        <v>61919.198342354503</v>
      </c>
      <c r="C80" s="3">
        <f>chart_10[[#This Row],[MSCI Emerging Markets]]/B79-1</f>
        <v>-4.3354614706054617E-2</v>
      </c>
    </row>
    <row r="81" spans="1:3" x14ac:dyDescent="0.3">
      <c r="A81" s="1">
        <v>34516</v>
      </c>
      <c r="B81" s="2">
        <v>63742.243131147501</v>
      </c>
      <c r="C81" s="3">
        <f>chart_10[[#This Row],[MSCI Emerging Markets]]/B80-1</f>
        <v>2.9442318983415872E-2</v>
      </c>
    </row>
    <row r="82" spans="1:3" x14ac:dyDescent="0.3">
      <c r="A82" s="1">
        <v>34547</v>
      </c>
      <c r="B82" s="2">
        <v>71735.802215657299</v>
      </c>
      <c r="C82" s="3">
        <f>chart_10[[#This Row],[MSCI Emerging Markets]]/B81-1</f>
        <v>0.12540442086519166</v>
      </c>
    </row>
    <row r="83" spans="1:3" x14ac:dyDescent="0.3">
      <c r="A83" s="1">
        <v>34578</v>
      </c>
      <c r="B83" s="2">
        <v>71773.594836824093</v>
      </c>
      <c r="C83" s="3">
        <f>chart_10[[#This Row],[MSCI Emerging Markets]]/B82-1</f>
        <v>5.268306758900998E-4</v>
      </c>
    </row>
    <row r="84" spans="1:3" x14ac:dyDescent="0.3">
      <c r="A84" s="1">
        <v>34608</v>
      </c>
      <c r="B84" s="2">
        <v>69131.972049689401</v>
      </c>
      <c r="C84" s="3">
        <f>chart_10[[#This Row],[MSCI Emerging Markets]]/B83-1</f>
        <v>-3.6804939102470402E-2</v>
      </c>
    </row>
    <row r="85" spans="1:3" x14ac:dyDescent="0.3">
      <c r="A85" s="1">
        <v>34639</v>
      </c>
      <c r="B85" s="2">
        <v>66512.037837401003</v>
      </c>
      <c r="C85" s="3">
        <f>chart_10[[#This Row],[MSCI Emerging Markets]]/B84-1</f>
        <v>-3.7897576687169976E-2</v>
      </c>
    </row>
    <row r="86" spans="1:3" x14ac:dyDescent="0.3">
      <c r="A86" s="1">
        <v>34669</v>
      </c>
      <c r="B86" s="2">
        <v>62421.0779317169</v>
      </c>
      <c r="C86" s="3">
        <f>chart_10[[#This Row],[MSCI Emerging Markets]]/B85-1</f>
        <v>-6.1507060055581042E-2</v>
      </c>
    </row>
    <row r="87" spans="1:3" x14ac:dyDescent="0.3">
      <c r="A87" s="1">
        <v>34700</v>
      </c>
      <c r="B87" s="2">
        <v>54639.949511268998</v>
      </c>
      <c r="C87" s="3">
        <f>chart_10[[#This Row],[MSCI Emerging Markets]]/B86-1</f>
        <v>-0.12465546379958004</v>
      </c>
    </row>
    <row r="88" spans="1:3" x14ac:dyDescent="0.3">
      <c r="A88" s="1">
        <v>34731</v>
      </c>
      <c r="B88" s="2">
        <v>52655.845829338403</v>
      </c>
      <c r="C88" s="3">
        <f>chart_10[[#This Row],[MSCI Emerging Markets]]/B87-1</f>
        <v>-3.6312326414602358E-2</v>
      </c>
    </row>
    <row r="89" spans="1:3" x14ac:dyDescent="0.3">
      <c r="A89" s="1">
        <v>34759</v>
      </c>
      <c r="B89" s="2">
        <v>50931.329672861299</v>
      </c>
      <c r="C89" s="3">
        <f>chart_10[[#This Row],[MSCI Emerging Markets]]/B88-1</f>
        <v>-3.2750706579975808E-2</v>
      </c>
    </row>
    <row r="90" spans="1:3" x14ac:dyDescent="0.3">
      <c r="A90" s="1">
        <v>34790</v>
      </c>
      <c r="B90" s="2">
        <v>52198.035944561598</v>
      </c>
      <c r="C90" s="3">
        <f>chart_10[[#This Row],[MSCI Emerging Markets]]/B89-1</f>
        <v>2.4870865925482821E-2</v>
      </c>
    </row>
    <row r="91" spans="1:3" x14ac:dyDescent="0.3">
      <c r="A91" s="1">
        <v>34820</v>
      </c>
      <c r="B91" s="2">
        <v>55824.329876089898</v>
      </c>
      <c r="C91" s="3">
        <f>chart_10[[#This Row],[MSCI Emerging Markets]]/B90-1</f>
        <v>6.9471846323484465E-2</v>
      </c>
    </row>
    <row r="92" spans="1:3" x14ac:dyDescent="0.3">
      <c r="A92" s="1">
        <v>34851</v>
      </c>
      <c r="B92" s="2">
        <v>55522.304399271801</v>
      </c>
      <c r="C92" s="3">
        <f>chart_10[[#This Row],[MSCI Emerging Markets]]/B91-1</f>
        <v>-5.4102839655842949E-3</v>
      </c>
    </row>
    <row r="93" spans="1:3" x14ac:dyDescent="0.3">
      <c r="A93" s="1">
        <v>34881</v>
      </c>
      <c r="B93" s="2">
        <v>56108.949711372603</v>
      </c>
      <c r="C93" s="3">
        <f>chart_10[[#This Row],[MSCI Emerging Markets]]/B92-1</f>
        <v>1.0565939552546588E-2</v>
      </c>
    </row>
    <row r="94" spans="1:3" x14ac:dyDescent="0.3">
      <c r="A94" s="1">
        <v>34912</v>
      </c>
      <c r="B94" s="2">
        <v>56446.1054607244</v>
      </c>
      <c r="C94" s="3">
        <f>chart_10[[#This Row],[MSCI Emerging Markets]]/B93-1</f>
        <v>6.0089477897224963E-3</v>
      </c>
    </row>
    <row r="95" spans="1:3" x14ac:dyDescent="0.3">
      <c r="A95" s="1">
        <v>34943</v>
      </c>
      <c r="B95" s="2">
        <v>56898.949072987503</v>
      </c>
      <c r="C95" s="3">
        <f>chart_10[[#This Row],[MSCI Emerging Markets]]/B94-1</f>
        <v>8.0225838180845166E-3</v>
      </c>
    </row>
    <row r="96" spans="1:3" x14ac:dyDescent="0.3">
      <c r="A96" s="1">
        <v>34973</v>
      </c>
      <c r="B96" s="2">
        <v>53869.593361571002</v>
      </c>
      <c r="C96" s="3">
        <f>chart_10[[#This Row],[MSCI Emerging Markets]]/B95-1</f>
        <v>-5.3240978274143091E-2</v>
      </c>
    </row>
    <row r="97" spans="1:3" x14ac:dyDescent="0.3">
      <c r="A97" s="1">
        <v>35004</v>
      </c>
      <c r="B97" s="2">
        <v>53023.258207918399</v>
      </c>
      <c r="C97" s="3">
        <f>chart_10[[#This Row],[MSCI Emerging Markets]]/B96-1</f>
        <v>-1.5710813853225702E-2</v>
      </c>
    </row>
    <row r="98" spans="1:3" x14ac:dyDescent="0.3">
      <c r="A98" s="1">
        <v>35034</v>
      </c>
      <c r="B98" s="2">
        <v>56251.916001568003</v>
      </c>
      <c r="C98" s="3">
        <f>chart_10[[#This Row],[MSCI Emerging Markets]]/B97-1</f>
        <v>6.0891350376643505E-2</v>
      </c>
    </row>
    <row r="99" spans="1:3" x14ac:dyDescent="0.3">
      <c r="A99" s="1">
        <v>35065</v>
      </c>
      <c r="B99" s="2">
        <v>60981.897333756497</v>
      </c>
      <c r="C99" s="3">
        <f>chart_10[[#This Row],[MSCI Emerging Markets]]/B98-1</f>
        <v>8.408569286878409E-2</v>
      </c>
    </row>
    <row r="100" spans="1:3" x14ac:dyDescent="0.3">
      <c r="A100" s="1">
        <v>35096</v>
      </c>
      <c r="B100" s="2">
        <v>60357.156249002401</v>
      </c>
      <c r="C100" s="3">
        <f>chart_10[[#This Row],[MSCI Emerging Markets]]/B99-1</f>
        <v>-1.0244697394947599E-2</v>
      </c>
    </row>
    <row r="101" spans="1:3" x14ac:dyDescent="0.3">
      <c r="A101" s="1">
        <v>35125</v>
      </c>
      <c r="B101" s="2">
        <v>60788.451491465901</v>
      </c>
      <c r="C101" s="3">
        <f>chart_10[[#This Row],[MSCI Emerging Markets]]/B100-1</f>
        <v>7.1457184080077063E-3</v>
      </c>
    </row>
    <row r="102" spans="1:3" x14ac:dyDescent="0.3">
      <c r="A102" s="1">
        <v>35156</v>
      </c>
      <c r="B102" s="2">
        <v>63757.960714285698</v>
      </c>
      <c r="C102" s="3">
        <f>chart_10[[#This Row],[MSCI Emerging Markets]]/B101-1</f>
        <v>4.8849890891474512E-2</v>
      </c>
    </row>
    <row r="103" spans="1:3" x14ac:dyDescent="0.3">
      <c r="A103" s="1">
        <v>35186</v>
      </c>
      <c r="B103" s="2">
        <v>64243.234047056903</v>
      </c>
      <c r="C103" s="3">
        <f>chart_10[[#This Row],[MSCI Emerging Markets]]/B102-1</f>
        <v>7.6111802719949218E-3</v>
      </c>
    </row>
    <row r="104" spans="1:3" x14ac:dyDescent="0.3">
      <c r="A104" s="1">
        <v>35217</v>
      </c>
      <c r="B104" s="2">
        <v>64143.073867032799</v>
      </c>
      <c r="C104" s="3">
        <f>chart_10[[#This Row],[MSCI Emerging Markets]]/B103-1</f>
        <v>-1.5590774890121839E-3</v>
      </c>
    </row>
    <row r="105" spans="1:3" x14ac:dyDescent="0.3">
      <c r="A105" s="1">
        <v>35247</v>
      </c>
      <c r="B105" s="2">
        <v>58851.267494033404</v>
      </c>
      <c r="C105" s="3">
        <f>chart_10[[#This Row],[MSCI Emerging Markets]]/B104-1</f>
        <v>-8.2500043324540306E-2</v>
      </c>
    </row>
    <row r="106" spans="1:3" x14ac:dyDescent="0.3">
      <c r="A106" s="1">
        <v>35278</v>
      </c>
      <c r="B106" s="2">
        <v>59810.475206937299</v>
      </c>
      <c r="C106" s="3">
        <f>chart_10[[#This Row],[MSCI Emerging Markets]]/B105-1</f>
        <v>1.629884544119875E-2</v>
      </c>
    </row>
    <row r="107" spans="1:3" x14ac:dyDescent="0.3">
      <c r="A107" s="1">
        <v>35309</v>
      </c>
      <c r="B107" s="2">
        <v>60851.492175572501</v>
      </c>
      <c r="C107" s="3">
        <f>chart_10[[#This Row],[MSCI Emerging Markets]]/B106-1</f>
        <v>1.7405261620701218E-2</v>
      </c>
    </row>
    <row r="108" spans="1:3" x14ac:dyDescent="0.3">
      <c r="A108" s="1">
        <v>35339</v>
      </c>
      <c r="B108" s="2">
        <v>59412.836324479496</v>
      </c>
      <c r="C108" s="3">
        <f>chart_10[[#This Row],[MSCI Emerging Markets]]/B107-1</f>
        <v>-2.364208008148927E-2</v>
      </c>
    </row>
    <row r="109" spans="1:3" x14ac:dyDescent="0.3">
      <c r="A109" s="1">
        <v>35370</v>
      </c>
      <c r="B109" s="2">
        <v>59633.021196850401</v>
      </c>
      <c r="C109" s="3">
        <f>chart_10[[#This Row],[MSCI Emerging Markets]]/B108-1</f>
        <v>3.7060151642716033E-3</v>
      </c>
    </row>
    <row r="110" spans="1:3" x14ac:dyDescent="0.3">
      <c r="A110" s="1">
        <v>35400</v>
      </c>
      <c r="B110" s="2">
        <v>61228.555895372199</v>
      </c>
      <c r="C110" s="3">
        <f>chart_10[[#This Row],[MSCI Emerging Markets]]/B109-1</f>
        <v>2.6755892398188097E-2</v>
      </c>
    </row>
    <row r="111" spans="1:3" x14ac:dyDescent="0.3">
      <c r="A111" s="1">
        <v>35431</v>
      </c>
      <c r="B111" s="2">
        <v>67183.889732142794</v>
      </c>
      <c r="C111" s="3">
        <f>chart_10[[#This Row],[MSCI Emerging Markets]]/B110-1</f>
        <v>9.7263993077790545E-2</v>
      </c>
    </row>
    <row r="112" spans="1:3" x14ac:dyDescent="0.3">
      <c r="A112" s="1">
        <v>35462</v>
      </c>
      <c r="B112" s="2">
        <v>73113.504132516595</v>
      </c>
      <c r="C112" s="3">
        <f>chart_10[[#This Row],[MSCI Emerging Markets]]/B111-1</f>
        <v>8.8259468512685624E-2</v>
      </c>
    </row>
    <row r="113" spans="1:3" x14ac:dyDescent="0.3">
      <c r="A113" s="1">
        <v>35490</v>
      </c>
      <c r="B113" s="2">
        <v>72019.349764356695</v>
      </c>
      <c r="C113" s="3">
        <f>chart_10[[#This Row],[MSCI Emerging Markets]]/B112-1</f>
        <v>-1.4965147425799352E-2</v>
      </c>
    </row>
    <row r="114" spans="1:3" x14ac:dyDescent="0.3">
      <c r="A114" s="1">
        <v>35521</v>
      </c>
      <c r="B114" s="2">
        <v>72539.088311688305</v>
      </c>
      <c r="C114" s="3">
        <f>chart_10[[#This Row],[MSCI Emerging Markets]]/B113-1</f>
        <v>7.2166514836937701E-3</v>
      </c>
    </row>
    <row r="115" spans="1:3" x14ac:dyDescent="0.3">
      <c r="A115" s="1">
        <v>35551</v>
      </c>
      <c r="B115" s="2">
        <v>74386.723313795796</v>
      </c>
      <c r="C115" s="3">
        <f>chart_10[[#This Row],[MSCI Emerging Markets]]/B114-1</f>
        <v>2.5470888111641443E-2</v>
      </c>
    </row>
    <row r="116" spans="1:3" x14ac:dyDescent="0.3">
      <c r="A116" s="1">
        <v>35582</v>
      </c>
      <c r="B116" s="2">
        <v>79248.137738853504</v>
      </c>
      <c r="C116" s="3">
        <f>chart_10[[#This Row],[MSCI Emerging Markets]]/B115-1</f>
        <v>6.5353254028277741E-2</v>
      </c>
    </row>
    <row r="117" spans="1:3" x14ac:dyDescent="0.3">
      <c r="A117" s="1">
        <v>35612</v>
      </c>
      <c r="B117" s="2">
        <v>82669.003109656303</v>
      </c>
      <c r="C117" s="3">
        <f>chart_10[[#This Row],[MSCI Emerging Markets]]/B116-1</f>
        <v>4.3166507988813274E-2</v>
      </c>
    </row>
    <row r="118" spans="1:3" x14ac:dyDescent="0.3">
      <c r="A118" s="1">
        <v>35643</v>
      </c>
      <c r="B118" s="2">
        <v>74207.373010380601</v>
      </c>
      <c r="C118" s="3">
        <f>chart_10[[#This Row],[MSCI Emerging Markets]]/B117-1</f>
        <v>-0.10235553570244182</v>
      </c>
    </row>
    <row r="119" spans="1:3" x14ac:dyDescent="0.3">
      <c r="A119" s="1">
        <v>35674</v>
      </c>
      <c r="B119" s="2">
        <v>74263.342555322801</v>
      </c>
      <c r="C119" s="3">
        <f>chart_10[[#This Row],[MSCI Emerging Markets]]/B118-1</f>
        <v>7.5423159009235796E-4</v>
      </c>
    </row>
    <row r="120" spans="1:3" x14ac:dyDescent="0.3">
      <c r="A120" s="1">
        <v>35704</v>
      </c>
      <c r="B120" s="2">
        <v>60950.892006437702</v>
      </c>
      <c r="C120" s="3">
        <f>chart_10[[#This Row],[MSCI Emerging Markets]]/B119-1</f>
        <v>-0.17926005066319139</v>
      </c>
    </row>
    <row r="121" spans="1:3" x14ac:dyDescent="0.3">
      <c r="A121" s="1">
        <v>35735</v>
      </c>
      <c r="B121" s="2">
        <v>57518.353078202999</v>
      </c>
      <c r="C121" s="3">
        <f>chart_10[[#This Row],[MSCI Emerging Markets]]/B120-1</f>
        <v>-5.6316467491109967E-2</v>
      </c>
    </row>
    <row r="122" spans="1:3" x14ac:dyDescent="0.3">
      <c r="A122" s="1">
        <v>35765</v>
      </c>
      <c r="B122" s="2">
        <v>60493.722187247004</v>
      </c>
      <c r="C122" s="3">
        <f>chart_10[[#This Row],[MSCI Emerging Markets]]/B121-1</f>
        <v>5.1729038642650993E-2</v>
      </c>
    </row>
    <row r="123" spans="1:3" x14ac:dyDescent="0.3">
      <c r="A123" s="1">
        <v>35796</v>
      </c>
      <c r="B123" s="2">
        <v>57031.481369031098</v>
      </c>
      <c r="C123" s="3">
        <f>chart_10[[#This Row],[MSCI Emerging Markets]]/B122-1</f>
        <v>-5.72330597793137E-2</v>
      </c>
    </row>
    <row r="124" spans="1:3" x14ac:dyDescent="0.3">
      <c r="A124" s="1">
        <v>35827</v>
      </c>
      <c r="B124" s="2">
        <v>62845.412007711297</v>
      </c>
      <c r="C124" s="3">
        <f>chart_10[[#This Row],[MSCI Emerging Markets]]/B123-1</f>
        <v>0.10194247982198212</v>
      </c>
    </row>
    <row r="125" spans="1:3" x14ac:dyDescent="0.3">
      <c r="A125" s="1">
        <v>35855</v>
      </c>
      <c r="B125" s="2">
        <v>65814.324960840298</v>
      </c>
      <c r="C125" s="3">
        <f>chart_10[[#This Row],[MSCI Emerging Markets]]/B124-1</f>
        <v>4.7241522623237886E-2</v>
      </c>
    </row>
    <row r="126" spans="1:3" x14ac:dyDescent="0.3">
      <c r="A126" s="1">
        <v>35886</v>
      </c>
      <c r="B126" s="2">
        <v>64656.531911778096</v>
      </c>
      <c r="C126" s="3">
        <f>chart_10[[#This Row],[MSCI Emerging Markets]]/B125-1</f>
        <v>-1.7591809226199517E-2</v>
      </c>
    </row>
    <row r="127" spans="1:3" x14ac:dyDescent="0.3">
      <c r="A127" s="1">
        <v>35916</v>
      </c>
      <c r="B127" s="2">
        <v>54946.140410958898</v>
      </c>
      <c r="C127" s="3">
        <f>chart_10[[#This Row],[MSCI Emerging Markets]]/B126-1</f>
        <v>-0.1501842306368788</v>
      </c>
    </row>
    <row r="128" spans="1:3" x14ac:dyDescent="0.3">
      <c r="A128" s="1">
        <v>35947</v>
      </c>
      <c r="B128" s="2">
        <v>49539.674836601298</v>
      </c>
      <c r="C128" s="3">
        <f>chart_10[[#This Row],[MSCI Emerging Markets]]/B127-1</f>
        <v>-9.8395729598494075E-2</v>
      </c>
    </row>
    <row r="129" spans="1:3" x14ac:dyDescent="0.3">
      <c r="A129" s="1">
        <v>35977</v>
      </c>
      <c r="B129" s="2">
        <v>51231.313703366701</v>
      </c>
      <c r="C129" s="3">
        <f>chart_10[[#This Row],[MSCI Emerging Markets]]/B128-1</f>
        <v>3.4147153212955139E-2</v>
      </c>
    </row>
    <row r="130" spans="1:3" x14ac:dyDescent="0.3">
      <c r="A130" s="1">
        <v>36008</v>
      </c>
      <c r="B130" s="2">
        <v>36269.792677843201</v>
      </c>
      <c r="C130" s="3">
        <f>chart_10[[#This Row],[MSCI Emerging Markets]]/B129-1</f>
        <v>-0.29203859795889431</v>
      </c>
    </row>
    <row r="131" spans="1:3" x14ac:dyDescent="0.3">
      <c r="A131" s="1">
        <v>36039</v>
      </c>
      <c r="B131" s="2">
        <v>36771.157477321802</v>
      </c>
      <c r="C131" s="3">
        <f>chart_10[[#This Row],[MSCI Emerging Markets]]/B130-1</f>
        <v>1.3823205551017015E-2</v>
      </c>
    </row>
    <row r="132" spans="1:3" x14ac:dyDescent="0.3">
      <c r="A132" s="1">
        <v>36069</v>
      </c>
      <c r="B132" s="2">
        <v>39141.804675929699</v>
      </c>
      <c r="C132" s="3">
        <f>chart_10[[#This Row],[MSCI Emerging Markets]]/B131-1</f>
        <v>6.4470290337473646E-2</v>
      </c>
    </row>
    <row r="133" spans="1:3" x14ac:dyDescent="0.3">
      <c r="A133" s="1">
        <v>36100</v>
      </c>
      <c r="B133" s="2">
        <v>43623.963564763297</v>
      </c>
      <c r="C133" s="3">
        <f>chart_10[[#This Row],[MSCI Emerging Markets]]/B132-1</f>
        <v>0.11451078778669355</v>
      </c>
    </row>
    <row r="134" spans="1:3" x14ac:dyDescent="0.3">
      <c r="A134" s="1">
        <v>36130</v>
      </c>
      <c r="B134" s="2">
        <v>42717.475671997199</v>
      </c>
      <c r="C134" s="3">
        <f>chart_10[[#This Row],[MSCI Emerging Markets]]/B133-1</f>
        <v>-2.0779585775610343E-2</v>
      </c>
    </row>
    <row r="135" spans="1:3" x14ac:dyDescent="0.3">
      <c r="A135" s="1">
        <v>36161</v>
      </c>
      <c r="B135" s="2">
        <v>43401.641584680197</v>
      </c>
      <c r="C135" s="3">
        <f>chart_10[[#This Row],[MSCI Emerging Markets]]/B134-1</f>
        <v>1.6016066069453938E-2</v>
      </c>
    </row>
    <row r="136" spans="1:3" x14ac:dyDescent="0.3">
      <c r="A136" s="1">
        <v>36192</v>
      </c>
      <c r="B136" s="2">
        <v>45279.567707387898</v>
      </c>
      <c r="C136" s="3">
        <f>chart_10[[#This Row],[MSCI Emerging Markets]]/B135-1</f>
        <v>4.3268550546497364E-2</v>
      </c>
    </row>
    <row r="137" spans="1:3" x14ac:dyDescent="0.3">
      <c r="A137" s="1">
        <v>36220</v>
      </c>
      <c r="B137" s="2">
        <v>52563.693502141097</v>
      </c>
      <c r="C137" s="3">
        <f>chart_10[[#This Row],[MSCI Emerging Markets]]/B136-1</f>
        <v>0.16087003837637592</v>
      </c>
    </row>
    <row r="138" spans="1:3" x14ac:dyDescent="0.3">
      <c r="A138" s="1">
        <v>36251</v>
      </c>
      <c r="B138" s="2">
        <v>59875.1408889308</v>
      </c>
      <c r="C138" s="3">
        <f>chart_10[[#This Row],[MSCI Emerging Markets]]/B137-1</f>
        <v>0.13909691080768294</v>
      </c>
    </row>
    <row r="139" spans="1:3" x14ac:dyDescent="0.3">
      <c r="A139" s="1">
        <v>36281</v>
      </c>
      <c r="B139" s="2">
        <v>60329.542482785</v>
      </c>
      <c r="C139" s="3">
        <f>chart_10[[#This Row],[MSCI Emerging Markets]]/B138-1</f>
        <v>7.5891528121347918E-3</v>
      </c>
    </row>
    <row r="140" spans="1:3" x14ac:dyDescent="0.3">
      <c r="A140" s="1">
        <v>36312</v>
      </c>
      <c r="B140" s="2">
        <v>68009.001413632795</v>
      </c>
      <c r="C140" s="3">
        <f>chart_10[[#This Row],[MSCI Emerging Markets]]/B139-1</f>
        <v>0.12729184765555157</v>
      </c>
    </row>
    <row r="141" spans="1:3" x14ac:dyDescent="0.3">
      <c r="A141" s="1">
        <v>36342</v>
      </c>
      <c r="B141" s="2">
        <v>63897.138582382599</v>
      </c>
      <c r="C141" s="3">
        <f>chart_10[[#This Row],[MSCI Emerging Markets]]/B140-1</f>
        <v>-6.0460567656944741E-2</v>
      </c>
    </row>
    <row r="142" spans="1:3" x14ac:dyDescent="0.3">
      <c r="A142" s="1">
        <v>36373</v>
      </c>
      <c r="B142" s="2">
        <v>65216.3917714934</v>
      </c>
      <c r="C142" s="3">
        <f>chart_10[[#This Row],[MSCI Emerging Markets]]/B141-1</f>
        <v>2.0646514356975176E-2</v>
      </c>
    </row>
    <row r="143" spans="1:3" x14ac:dyDescent="0.3">
      <c r="A143" s="1">
        <v>36404</v>
      </c>
      <c r="B143" s="2">
        <v>62465.791729957797</v>
      </c>
      <c r="C143" s="3">
        <f>chart_10[[#This Row],[MSCI Emerging Markets]]/B142-1</f>
        <v>-4.2176513707983365E-2</v>
      </c>
    </row>
    <row r="144" spans="1:3" x14ac:dyDescent="0.3">
      <c r="A144" s="1">
        <v>36434</v>
      </c>
      <c r="B144" s="2">
        <v>65089.716138907497</v>
      </c>
      <c r="C144" s="3">
        <f>chart_10[[#This Row],[MSCI Emerging Markets]]/B143-1</f>
        <v>4.2005781665155784E-2</v>
      </c>
    </row>
    <row r="145" spans="1:3" x14ac:dyDescent="0.3">
      <c r="A145" s="1">
        <v>36465</v>
      </c>
      <c r="B145" s="2">
        <v>73426.661602456094</v>
      </c>
      <c r="C145" s="3">
        <f>chart_10[[#This Row],[MSCI Emerging Markets]]/B144-1</f>
        <v>0.12808391183880397</v>
      </c>
    </row>
    <row r="146" spans="1:3" x14ac:dyDescent="0.3">
      <c r="A146" s="1">
        <v>36495</v>
      </c>
      <c r="B146" s="2">
        <v>83185.249631694198</v>
      </c>
      <c r="C146" s="3">
        <f>chart_10[[#This Row],[MSCI Emerging Markets]]/B145-1</f>
        <v>0.13290251546601284</v>
      </c>
    </row>
    <row r="147" spans="1:3" x14ac:dyDescent="0.3">
      <c r="A147" s="1">
        <v>36526</v>
      </c>
      <c r="B147" s="2">
        <v>85860.446552956797</v>
      </c>
      <c r="C147" s="3">
        <f>chart_10[[#This Row],[MSCI Emerging Markets]]/B146-1</f>
        <v>3.2159510647706613E-2</v>
      </c>
    </row>
    <row r="148" spans="1:3" x14ac:dyDescent="0.3">
      <c r="A148" s="1">
        <v>36557</v>
      </c>
      <c r="B148" s="2">
        <v>87683.987214329798</v>
      </c>
      <c r="C148" s="3">
        <f>chart_10[[#This Row],[MSCI Emerging Markets]]/B147-1</f>
        <v>2.1238425079099565E-2</v>
      </c>
    </row>
    <row r="149" spans="1:3" x14ac:dyDescent="0.3">
      <c r="A149" s="1">
        <v>36586</v>
      </c>
      <c r="B149" s="2">
        <v>89596.890065947795</v>
      </c>
      <c r="C149" s="3">
        <f>chart_10[[#This Row],[MSCI Emerging Markets]]/B148-1</f>
        <v>2.1815874396110768E-2</v>
      </c>
    </row>
    <row r="150" spans="1:3" x14ac:dyDescent="0.3">
      <c r="A150" s="1">
        <v>36617</v>
      </c>
      <c r="B150" s="2">
        <v>85281.692195927302</v>
      </c>
      <c r="C150" s="3">
        <f>chart_10[[#This Row],[MSCI Emerging Markets]]/B149-1</f>
        <v>-4.8162362185163898E-2</v>
      </c>
    </row>
    <row r="151" spans="1:3" x14ac:dyDescent="0.3">
      <c r="A151" s="1">
        <v>36647</v>
      </c>
      <c r="B151" s="2">
        <v>79840.170203160204</v>
      </c>
      <c r="C151" s="3">
        <f>chart_10[[#This Row],[MSCI Emerging Markets]]/B150-1</f>
        <v>-6.380644957496473E-2</v>
      </c>
    </row>
    <row r="152" spans="1:3" x14ac:dyDescent="0.3">
      <c r="A152" s="1">
        <v>36678</v>
      </c>
      <c r="B152" s="2">
        <v>80464.264734198397</v>
      </c>
      <c r="C152" s="3">
        <f>chart_10[[#This Row],[MSCI Emerging Markets]]/B151-1</f>
        <v>7.8167986046389082E-3</v>
      </c>
    </row>
    <row r="153" spans="1:3" x14ac:dyDescent="0.3">
      <c r="A153" s="1">
        <v>36708</v>
      </c>
      <c r="B153" s="2">
        <v>78910.688997078803</v>
      </c>
      <c r="C153" s="3">
        <f>chart_10[[#This Row],[MSCI Emerging Markets]]/B152-1</f>
        <v>-1.9307648460488602E-2</v>
      </c>
    </row>
    <row r="154" spans="1:3" x14ac:dyDescent="0.3">
      <c r="A154" s="1">
        <v>36739</v>
      </c>
      <c r="B154" s="2">
        <v>82299.308556029602</v>
      </c>
      <c r="C154" s="3">
        <f>chart_10[[#This Row],[MSCI Emerging Markets]]/B153-1</f>
        <v>4.2942465742204394E-2</v>
      </c>
    </row>
    <row r="155" spans="1:3" x14ac:dyDescent="0.3">
      <c r="A155" s="1">
        <v>36770</v>
      </c>
      <c r="B155" s="2">
        <v>76321.594021677098</v>
      </c>
      <c r="C155" s="3">
        <f>chart_10[[#This Row],[MSCI Emerging Markets]]/B154-1</f>
        <v>-7.2633836653473893E-2</v>
      </c>
    </row>
    <row r="156" spans="1:3" x14ac:dyDescent="0.3">
      <c r="A156" s="1">
        <v>36800</v>
      </c>
      <c r="B156" s="2">
        <v>73714.774266365697</v>
      </c>
      <c r="C156" s="3">
        <f>chart_10[[#This Row],[MSCI Emerging Markets]]/B155-1</f>
        <v>-3.415572995725169E-2</v>
      </c>
    </row>
    <row r="157" spans="1:3" x14ac:dyDescent="0.3">
      <c r="A157" s="1">
        <v>36831</v>
      </c>
      <c r="B157" s="2">
        <v>65201.3233072316</v>
      </c>
      <c r="C157" s="3">
        <f>chart_10[[#This Row],[MSCI Emerging Markets]]/B156-1</f>
        <v>-0.11549178633269697</v>
      </c>
    </row>
    <row r="158" spans="1:3" x14ac:dyDescent="0.3">
      <c r="A158" s="1">
        <v>36861</v>
      </c>
      <c r="B158" s="2">
        <v>62319.012122514701</v>
      </c>
      <c r="C158" s="3">
        <f>chart_10[[#This Row],[MSCI Emerging Markets]]/B157-1</f>
        <v>-4.4206329542351708E-2</v>
      </c>
    </row>
    <row r="159" spans="1:3" x14ac:dyDescent="0.3">
      <c r="A159" s="1">
        <v>36892</v>
      </c>
      <c r="B159" s="2">
        <v>70991.894824061106</v>
      </c>
      <c r="C159" s="3">
        <f>chart_10[[#This Row],[MSCI Emerging Markets]]/B158-1</f>
        <v>0.13916913003203812</v>
      </c>
    </row>
    <row r="160" spans="1:3" x14ac:dyDescent="0.3">
      <c r="A160" s="1">
        <v>36923</v>
      </c>
      <c r="B160" s="2">
        <v>65751.541349480904</v>
      </c>
      <c r="C160" s="3">
        <f>chart_10[[#This Row],[MSCI Emerging Markets]]/B159-1</f>
        <v>-7.381622208517391E-2</v>
      </c>
    </row>
    <row r="161" spans="1:3" x14ac:dyDescent="0.3">
      <c r="A161" s="1">
        <v>36951</v>
      </c>
      <c r="B161" s="2">
        <v>62086.266440217303</v>
      </c>
      <c r="C161" s="3">
        <f>chart_10[[#This Row],[MSCI Emerging Markets]]/B160-1</f>
        <v>-5.5744319205872639E-2</v>
      </c>
    </row>
    <row r="162" spans="1:3" x14ac:dyDescent="0.3">
      <c r="A162" s="1">
        <v>36982</v>
      </c>
      <c r="B162" s="2">
        <v>64831.078188373103</v>
      </c>
      <c r="C162" s="3">
        <f>chart_10[[#This Row],[MSCI Emerging Markets]]/B161-1</f>
        <v>4.4209644185945196E-2</v>
      </c>
    </row>
    <row r="163" spans="1:3" x14ac:dyDescent="0.3">
      <c r="A163" s="1">
        <v>37012</v>
      </c>
      <c r="B163" s="2">
        <v>68668.542594339597</v>
      </c>
      <c r="C163" s="3">
        <f>chart_10[[#This Row],[MSCI Emerging Markets]]/B162-1</f>
        <v>5.9191741263601383E-2</v>
      </c>
    </row>
    <row r="164" spans="1:3" x14ac:dyDescent="0.3">
      <c r="A164" s="1">
        <v>37043</v>
      </c>
      <c r="B164" s="2">
        <v>67258.994433962202</v>
      </c>
      <c r="C164" s="3">
        <f>chart_10[[#This Row],[MSCI Emerging Markets]]/B163-1</f>
        <v>-2.0526839614236736E-2</v>
      </c>
    </row>
    <row r="165" spans="1:3" x14ac:dyDescent="0.3">
      <c r="A165" s="1">
        <v>37073</v>
      </c>
      <c r="B165" s="2">
        <v>61029.714448886298</v>
      </c>
      <c r="C165" s="3">
        <f>chart_10[[#This Row],[MSCI Emerging Markets]]/B164-1</f>
        <v>-9.2616311580335675E-2</v>
      </c>
    </row>
    <row r="166" spans="1:3" x14ac:dyDescent="0.3">
      <c r="A166" s="1">
        <v>37104</v>
      </c>
      <c r="B166" s="2">
        <v>57768.591286306997</v>
      </c>
      <c r="C166" s="3">
        <f>chart_10[[#This Row],[MSCI Emerging Markets]]/B165-1</f>
        <v>-5.3435006079056158E-2</v>
      </c>
    </row>
    <row r="167" spans="1:3" x14ac:dyDescent="0.3">
      <c r="A167" s="1">
        <v>37135</v>
      </c>
      <c r="B167" s="2">
        <v>48971.575906253398</v>
      </c>
      <c r="C167" s="3">
        <f>chart_10[[#This Row],[MSCI Emerging Markets]]/B166-1</f>
        <v>-0.15228024752161085</v>
      </c>
    </row>
    <row r="168" spans="1:3" x14ac:dyDescent="0.3">
      <c r="A168" s="1">
        <v>37165</v>
      </c>
      <c r="B168" s="2">
        <v>52522.636761778303</v>
      </c>
      <c r="C168" s="3">
        <f>chart_10[[#This Row],[MSCI Emerging Markets]]/B167-1</f>
        <v>7.2512693124736849E-2</v>
      </c>
    </row>
    <row r="169" spans="1:3" x14ac:dyDescent="0.3">
      <c r="A169" s="1">
        <v>37196</v>
      </c>
      <c r="B169" s="2">
        <v>58944.914565070801</v>
      </c>
      <c r="C169" s="3">
        <f>chart_10[[#This Row],[MSCI Emerging Markets]]/B168-1</f>
        <v>0.12227637832467142</v>
      </c>
    </row>
    <row r="170" spans="1:3" x14ac:dyDescent="0.3">
      <c r="A170" s="1">
        <v>37226</v>
      </c>
      <c r="B170" s="2">
        <v>64237.320980369899</v>
      </c>
      <c r="C170" s="3">
        <f>chart_10[[#This Row],[MSCI Emerging Markets]]/B169-1</f>
        <v>8.9785632133823512E-2</v>
      </c>
    </row>
    <row r="171" spans="1:3" x14ac:dyDescent="0.3">
      <c r="A171" s="1">
        <v>37257</v>
      </c>
      <c r="B171" s="2">
        <v>67767.539562348</v>
      </c>
      <c r="C171" s="3">
        <f>chart_10[[#This Row],[MSCI Emerging Markets]]/B170-1</f>
        <v>5.4955881224512559E-2</v>
      </c>
    </row>
    <row r="172" spans="1:3" x14ac:dyDescent="0.3">
      <c r="A172" s="1">
        <v>37288</v>
      </c>
      <c r="B172" s="2">
        <v>68769.392417061594</v>
      </c>
      <c r="C172" s="3">
        <f>chart_10[[#This Row],[MSCI Emerging Markets]]/B171-1</f>
        <v>1.478366871785064E-2</v>
      </c>
    </row>
    <row r="173" spans="1:3" x14ac:dyDescent="0.3">
      <c r="A173" s="1">
        <v>37316</v>
      </c>
      <c r="B173" s="2">
        <v>72295.910797799195</v>
      </c>
      <c r="C173" s="3">
        <f>chart_10[[#This Row],[MSCI Emerging Markets]]/B172-1</f>
        <v>5.128034808495241E-2</v>
      </c>
    </row>
    <row r="174" spans="1:3" x14ac:dyDescent="0.3">
      <c r="A174" s="1">
        <v>37347</v>
      </c>
      <c r="B174" s="2">
        <v>70471.036278863205</v>
      </c>
      <c r="C174" s="3">
        <f>chart_10[[#This Row],[MSCI Emerging Markets]]/B173-1</f>
        <v>-2.5241739108037398E-2</v>
      </c>
    </row>
    <row r="175" spans="1:3" x14ac:dyDescent="0.3">
      <c r="A175" s="1">
        <v>37377</v>
      </c>
      <c r="B175" s="2">
        <v>66548.285139022002</v>
      </c>
      <c r="C175" s="3">
        <f>chart_10[[#This Row],[MSCI Emerging Markets]]/B174-1</f>
        <v>-5.5664729042983807E-2</v>
      </c>
    </row>
    <row r="176" spans="1:3" x14ac:dyDescent="0.3">
      <c r="A176" s="1">
        <v>37408</v>
      </c>
      <c r="B176" s="2">
        <v>57927.157714285699</v>
      </c>
      <c r="C176" s="3">
        <f>chart_10[[#This Row],[MSCI Emerging Markets]]/B175-1</f>
        <v>-0.12954695086021262</v>
      </c>
    </row>
    <row r="177" spans="1:3" x14ac:dyDescent="0.3">
      <c r="A177" s="1">
        <v>37438</v>
      </c>
      <c r="B177" s="2">
        <v>54571.813983440603</v>
      </c>
      <c r="C177" s="3">
        <f>chart_10[[#This Row],[MSCI Emerging Markets]]/B176-1</f>
        <v>-5.7923500189577148E-2</v>
      </c>
    </row>
    <row r="178" spans="1:3" x14ac:dyDescent="0.3">
      <c r="A178" s="1">
        <v>37469</v>
      </c>
      <c r="B178" s="2">
        <v>55130.9286687684</v>
      </c>
      <c r="C178" s="3">
        <f>chart_10[[#This Row],[MSCI Emerging Markets]]/B177-1</f>
        <v>1.0245484702001262E-2</v>
      </c>
    </row>
    <row r="179" spans="1:3" x14ac:dyDescent="0.3">
      <c r="A179" s="1">
        <v>37500</v>
      </c>
      <c r="B179" s="2">
        <v>49048.110365111497</v>
      </c>
      <c r="C179" s="3">
        <f>chart_10[[#This Row],[MSCI Emerging Markets]]/B178-1</f>
        <v>-0.11033404389400048</v>
      </c>
    </row>
    <row r="180" spans="1:3" x14ac:dyDescent="0.3">
      <c r="A180" s="1">
        <v>37530</v>
      </c>
      <c r="B180" s="2">
        <v>52209.552189781003</v>
      </c>
      <c r="C180" s="3">
        <f>chart_10[[#This Row],[MSCI Emerging Markets]]/B179-1</f>
        <v>6.445593522637072E-2</v>
      </c>
    </row>
    <row r="181" spans="1:3" x14ac:dyDescent="0.3">
      <c r="A181" s="1">
        <v>37561</v>
      </c>
      <c r="B181" s="2">
        <v>55449.172801450499</v>
      </c>
      <c r="C181" s="3">
        <f>chart_10[[#This Row],[MSCI Emerging Markets]]/B180-1</f>
        <v>6.2050342816454718E-2</v>
      </c>
    </row>
    <row r="182" spans="1:3" x14ac:dyDescent="0.3">
      <c r="A182" s="1">
        <v>37591</v>
      </c>
      <c r="B182" s="2">
        <v>50744.265490607402</v>
      </c>
      <c r="C182" s="3">
        <f>chart_10[[#This Row],[MSCI Emerging Markets]]/B181-1</f>
        <v>-8.4850811529509795E-2</v>
      </c>
    </row>
    <row r="183" spans="1:3" x14ac:dyDescent="0.3">
      <c r="A183" s="1">
        <v>37622</v>
      </c>
      <c r="B183" s="2">
        <v>48986.5167159763</v>
      </c>
      <c r="C183" s="3">
        <f>chart_10[[#This Row],[MSCI Emerging Markets]]/B182-1</f>
        <v>-3.4639357918314073E-2</v>
      </c>
    </row>
    <row r="184" spans="1:3" x14ac:dyDescent="0.3">
      <c r="A184" s="1">
        <v>37653</v>
      </c>
      <c r="B184" s="2">
        <v>47814.679966611002</v>
      </c>
      <c r="C184" s="3">
        <f>chart_10[[#This Row],[MSCI Emerging Markets]]/B183-1</f>
        <v>-2.3921618190564709E-2</v>
      </c>
    </row>
    <row r="185" spans="1:3" x14ac:dyDescent="0.3">
      <c r="A185" s="1">
        <v>37681</v>
      </c>
      <c r="B185" s="2">
        <v>45977.051730151397</v>
      </c>
      <c r="C185" s="3">
        <f>chart_10[[#This Row],[MSCI Emerging Markets]]/B184-1</f>
        <v>-3.8432302333568313E-2</v>
      </c>
    </row>
    <row r="186" spans="1:3" x14ac:dyDescent="0.3">
      <c r="A186" s="1">
        <v>37712</v>
      </c>
      <c r="B186" s="2">
        <v>49010.689300152699</v>
      </c>
      <c r="C186" s="3">
        <f>chart_10[[#This Row],[MSCI Emerging Markets]]/B185-1</f>
        <v>6.5981559405033918E-2</v>
      </c>
    </row>
    <row r="187" spans="1:3" x14ac:dyDescent="0.3">
      <c r="A187" s="1">
        <v>37742</v>
      </c>
      <c r="B187" s="2">
        <v>49457.9588394518</v>
      </c>
      <c r="C187" s="3">
        <f>chart_10[[#This Row],[MSCI Emerging Markets]]/B186-1</f>
        <v>9.1259589629502091E-3</v>
      </c>
    </row>
    <row r="188" spans="1:3" x14ac:dyDescent="0.3">
      <c r="A188" s="1">
        <v>37773</v>
      </c>
      <c r="B188" s="2">
        <v>54083.862641113097</v>
      </c>
      <c r="C188" s="3">
        <f>chart_10[[#This Row],[MSCI Emerging Markets]]/B187-1</f>
        <v>9.3532040347190648E-2</v>
      </c>
    </row>
    <row r="189" spans="1:3" x14ac:dyDescent="0.3">
      <c r="A189" s="1">
        <v>37803</v>
      </c>
      <c r="B189" s="2">
        <v>58024.482081639799</v>
      </c>
      <c r="C189" s="3">
        <f>chart_10[[#This Row],[MSCI Emerging Markets]]/B188-1</f>
        <v>7.2861279651486033E-2</v>
      </c>
    </row>
    <row r="190" spans="1:3" x14ac:dyDescent="0.3">
      <c r="A190" s="1">
        <v>37834</v>
      </c>
      <c r="B190" s="2">
        <v>64134.715091058802</v>
      </c>
      <c r="C190" s="3">
        <f>chart_10[[#This Row],[MSCI Emerging Markets]]/B189-1</f>
        <v>0.10530439549330195</v>
      </c>
    </row>
    <row r="191" spans="1:3" x14ac:dyDescent="0.3">
      <c r="A191" s="1">
        <v>37865</v>
      </c>
      <c r="B191" s="2">
        <v>60585.097476827999</v>
      </c>
      <c r="C191" s="3">
        <f>chart_10[[#This Row],[MSCI Emerging Markets]]/B190-1</f>
        <v>-5.5346275557489277E-2</v>
      </c>
    </row>
    <row r="192" spans="1:3" x14ac:dyDescent="0.3">
      <c r="A192" s="1">
        <v>37895</v>
      </c>
      <c r="B192" s="2">
        <v>65910.441868869399</v>
      </c>
      <c r="C192" s="3">
        <f>chart_10[[#This Row],[MSCI Emerging Markets]]/B191-1</f>
        <v>8.7898585854024436E-2</v>
      </c>
    </row>
    <row r="193" spans="1:3" x14ac:dyDescent="0.3">
      <c r="A193" s="1">
        <v>37926</v>
      </c>
      <c r="B193" s="2">
        <v>64651.031015507702</v>
      </c>
      <c r="C193" s="3">
        <f>chart_10[[#This Row],[MSCI Emerging Markets]]/B192-1</f>
        <v>-1.910791094174924E-2</v>
      </c>
    </row>
    <row r="194" spans="1:3" x14ac:dyDescent="0.3">
      <c r="A194" s="1">
        <v>37956</v>
      </c>
      <c r="B194" s="2">
        <v>65846.386460807596</v>
      </c>
      <c r="C194" s="3">
        <f>chart_10[[#This Row],[MSCI Emerging Markets]]/B193-1</f>
        <v>1.848934853046913E-2</v>
      </c>
    </row>
    <row r="195" spans="1:3" x14ac:dyDescent="0.3">
      <c r="A195" s="1">
        <v>37987</v>
      </c>
      <c r="B195" s="2">
        <v>69539.370348837198</v>
      </c>
      <c r="C195" s="3">
        <f>chart_10[[#This Row],[MSCI Emerging Markets]]/B194-1</f>
        <v>5.60848375518328E-2</v>
      </c>
    </row>
    <row r="196" spans="1:3" x14ac:dyDescent="0.3">
      <c r="A196" s="1">
        <v>38018</v>
      </c>
      <c r="B196" s="2">
        <v>72548.037526171698</v>
      </c>
      <c r="C196" s="3">
        <f>chart_10[[#This Row],[MSCI Emerging Markets]]/B195-1</f>
        <v>4.3265666085870791E-2</v>
      </c>
    </row>
    <row r="197" spans="1:3" x14ac:dyDescent="0.3">
      <c r="A197" s="1">
        <v>38047</v>
      </c>
      <c r="B197" s="2">
        <v>74646.384914921393</v>
      </c>
      <c r="C197" s="3">
        <f>chart_10[[#This Row],[MSCI Emerging Markets]]/B196-1</f>
        <v>2.8923558242257341E-2</v>
      </c>
    </row>
    <row r="198" spans="1:3" x14ac:dyDescent="0.3">
      <c r="A198" s="1">
        <v>38078</v>
      </c>
      <c r="B198" s="2">
        <v>70132.732250774206</v>
      </c>
      <c r="C198" s="3">
        <f>chart_10[[#This Row],[MSCI Emerging Markets]]/B197-1</f>
        <v>-6.0467130046440221E-2</v>
      </c>
    </row>
    <row r="199" spans="1:3" x14ac:dyDescent="0.3">
      <c r="A199" s="1">
        <v>38108</v>
      </c>
      <c r="B199" s="2">
        <v>67336.749532710193</v>
      </c>
      <c r="C199" s="3">
        <f>chart_10[[#This Row],[MSCI Emerging Markets]]/B198-1</f>
        <v>-3.9867015419652985E-2</v>
      </c>
    </row>
    <row r="200" spans="1:3" x14ac:dyDescent="0.3">
      <c r="A200" s="1">
        <v>38139</v>
      </c>
      <c r="B200" s="2">
        <v>67883.634866310094</v>
      </c>
      <c r="C200" s="3">
        <f>chart_10[[#This Row],[MSCI Emerging Markets]]/B199-1</f>
        <v>8.1216473529694966E-3</v>
      </c>
    </row>
    <row r="201" spans="1:3" x14ac:dyDescent="0.3">
      <c r="A201" s="1">
        <v>38169</v>
      </c>
      <c r="B201" s="2">
        <v>67325.8177423374</v>
      </c>
      <c r="C201" s="3">
        <f>chart_10[[#This Row],[MSCI Emerging Markets]]/B200-1</f>
        <v>-8.2172547930183804E-3</v>
      </c>
    </row>
    <row r="202" spans="1:3" x14ac:dyDescent="0.3">
      <c r="A202" s="1">
        <v>38200</v>
      </c>
      <c r="B202" s="2">
        <v>69727.081991577899</v>
      </c>
      <c r="C202" s="3">
        <f>chart_10[[#This Row],[MSCI Emerging Markets]]/B201-1</f>
        <v>3.5666321327583184E-2</v>
      </c>
    </row>
    <row r="203" spans="1:3" x14ac:dyDescent="0.3">
      <c r="A203" s="1">
        <v>38231</v>
      </c>
      <c r="B203" s="2">
        <v>71983.098364090503</v>
      </c>
      <c r="C203" s="3">
        <f>chart_10[[#This Row],[MSCI Emerging Markets]]/B202-1</f>
        <v>3.2354951735755977E-2</v>
      </c>
    </row>
    <row r="204" spans="1:3" x14ac:dyDescent="0.3">
      <c r="A204" s="1">
        <v>38261</v>
      </c>
      <c r="B204" s="2">
        <v>71809.487869984994</v>
      </c>
      <c r="C204" s="3">
        <f>chart_10[[#This Row],[MSCI Emerging Markets]]/B203-1</f>
        <v>-2.4118230258356466E-3</v>
      </c>
    </row>
    <row r="205" spans="1:3" x14ac:dyDescent="0.3">
      <c r="A205" s="1">
        <v>38292</v>
      </c>
      <c r="B205" s="2">
        <v>75167.805716434697</v>
      </c>
      <c r="C205" s="3">
        <f>chart_10[[#This Row],[MSCI Emerging Markets]]/B204-1</f>
        <v>4.6767049119332604E-2</v>
      </c>
    </row>
    <row r="206" spans="1:3" x14ac:dyDescent="0.3">
      <c r="A206" s="1">
        <v>38322</v>
      </c>
      <c r="B206" s="2">
        <v>76900.850524924695</v>
      </c>
      <c r="C206" s="3">
        <f>chart_10[[#This Row],[MSCI Emerging Markets]]/B205-1</f>
        <v>2.3055679116506189E-2</v>
      </c>
    </row>
    <row r="207" spans="1:3" x14ac:dyDescent="0.3">
      <c r="A207" s="1">
        <v>38353</v>
      </c>
      <c r="B207" s="2">
        <v>80612.338550057495</v>
      </c>
      <c r="C207" s="3">
        <f>chart_10[[#This Row],[MSCI Emerging Markets]]/B206-1</f>
        <v>4.8263289674928211E-2</v>
      </c>
    </row>
    <row r="208" spans="1:3" x14ac:dyDescent="0.3">
      <c r="A208" s="1">
        <v>38384</v>
      </c>
      <c r="B208" s="2">
        <v>86222.353428377406</v>
      </c>
      <c r="C208" s="3">
        <f>chart_10[[#This Row],[MSCI Emerging Markets]]/B207-1</f>
        <v>6.9592508779983797E-2</v>
      </c>
    </row>
    <row r="209" spans="1:3" x14ac:dyDescent="0.3">
      <c r="A209" s="1">
        <v>38412</v>
      </c>
      <c r="B209" s="2">
        <v>82362.273989509398</v>
      </c>
      <c r="C209" s="3">
        <f>chart_10[[#This Row],[MSCI Emerging Markets]]/B208-1</f>
        <v>-4.4768894438429685E-2</v>
      </c>
    </row>
    <row r="210" spans="1:3" x14ac:dyDescent="0.3">
      <c r="A210" s="1">
        <v>38443</v>
      </c>
      <c r="B210" s="2">
        <v>80210.363047001607</v>
      </c>
      <c r="C210" s="3">
        <f>chart_10[[#This Row],[MSCI Emerging Markets]]/B209-1</f>
        <v>-2.6127386220320736E-2</v>
      </c>
    </row>
    <row r="211" spans="1:3" x14ac:dyDescent="0.3">
      <c r="A211" s="1">
        <v>38473</v>
      </c>
      <c r="B211" s="2">
        <v>87249.796918335807</v>
      </c>
      <c r="C211" s="3">
        <f>chart_10[[#This Row],[MSCI Emerging Markets]]/B210-1</f>
        <v>8.776214947698513E-2</v>
      </c>
    </row>
    <row r="212" spans="1:3" x14ac:dyDescent="0.3">
      <c r="A212" s="1">
        <v>38504</v>
      </c>
      <c r="B212" s="2">
        <v>92045.606218987698</v>
      </c>
      <c r="C212" s="3">
        <f>chart_10[[#This Row],[MSCI Emerging Markets]]/B211-1</f>
        <v>5.4966423648420415E-2</v>
      </c>
    </row>
    <row r="213" spans="1:3" x14ac:dyDescent="0.3">
      <c r="A213" s="1">
        <v>38534</v>
      </c>
      <c r="B213" s="2">
        <v>98550.415132721406</v>
      </c>
      <c r="C213" s="3">
        <f>chart_10[[#This Row],[MSCI Emerging Markets]]/B212-1</f>
        <v>7.0669412489478001E-2</v>
      </c>
    </row>
    <row r="214" spans="1:3" x14ac:dyDescent="0.3">
      <c r="A214" s="1">
        <v>38565</v>
      </c>
      <c r="B214" s="2">
        <v>98581.589719626107</v>
      </c>
      <c r="C214" s="3">
        <f>chart_10[[#This Row],[MSCI Emerging Markets]]/B213-1</f>
        <v>3.1633136058051292E-4</v>
      </c>
    </row>
    <row r="215" spans="1:3" x14ac:dyDescent="0.3">
      <c r="A215" s="1">
        <v>38596</v>
      </c>
      <c r="B215" s="2">
        <v>109170.120478325</v>
      </c>
      <c r="C215" s="3">
        <f>chart_10[[#This Row],[MSCI Emerging Markets]]/B214-1</f>
        <v>0.10740880512084972</v>
      </c>
    </row>
    <row r="216" spans="1:3" x14ac:dyDescent="0.3">
      <c r="A216" s="1">
        <v>38626</v>
      </c>
      <c r="B216" s="2">
        <v>102198.705397987</v>
      </c>
      <c r="C216" s="3">
        <f>chart_10[[#This Row],[MSCI Emerging Markets]]/B215-1</f>
        <v>-6.3858270466250255E-2</v>
      </c>
    </row>
    <row r="217" spans="1:3" x14ac:dyDescent="0.3">
      <c r="A217" s="1">
        <v>38657</v>
      </c>
      <c r="B217" s="2">
        <v>113048.743665562</v>
      </c>
      <c r="C217" s="3">
        <f>chart_10[[#This Row],[MSCI Emerging Markets]]/B216-1</f>
        <v>0.10616610284173622</v>
      </c>
    </row>
    <row r="218" spans="1:3" x14ac:dyDescent="0.3">
      <c r="A218" s="1">
        <v>38687</v>
      </c>
      <c r="B218" s="2">
        <v>119461.289972026</v>
      </c>
      <c r="C218" s="3">
        <f>chart_10[[#This Row],[MSCI Emerging Markets]]/B217-1</f>
        <v>5.6723729061815886E-2</v>
      </c>
    </row>
    <row r="219" spans="1:3" x14ac:dyDescent="0.3">
      <c r="A219" s="1">
        <v>38718</v>
      </c>
      <c r="B219" s="2">
        <v>129357.54603069799</v>
      </c>
      <c r="C219" s="3">
        <f>chart_10[[#This Row],[MSCI Emerging Markets]]/B218-1</f>
        <v>8.2840693089697659E-2</v>
      </c>
    </row>
    <row r="220" spans="1:3" x14ac:dyDescent="0.3">
      <c r="A220" s="1">
        <v>38749</v>
      </c>
      <c r="B220" s="2">
        <v>131878.22975999999</v>
      </c>
      <c r="C220" s="3">
        <f>chart_10[[#This Row],[MSCI Emerging Markets]]/B219-1</f>
        <v>1.9486174611752505E-2</v>
      </c>
    </row>
    <row r="221" spans="1:3" x14ac:dyDescent="0.3">
      <c r="A221" s="1">
        <v>38777</v>
      </c>
      <c r="B221" s="2">
        <v>130542.987937871</v>
      </c>
      <c r="C221" s="3">
        <f>chart_10[[#This Row],[MSCI Emerging Markets]]/B220-1</f>
        <v>-1.0124808503715443E-2</v>
      </c>
    </row>
    <row r="222" spans="1:3" x14ac:dyDescent="0.3">
      <c r="A222" s="1">
        <v>38808</v>
      </c>
      <c r="B222" s="2">
        <v>135028.48528356</v>
      </c>
      <c r="C222" s="3">
        <f>chart_10[[#This Row],[MSCI Emerging Markets]]/B221-1</f>
        <v>3.4360308558463393E-2</v>
      </c>
    </row>
    <row r="223" spans="1:3" x14ac:dyDescent="0.3">
      <c r="A223" s="1">
        <v>38838</v>
      </c>
      <c r="B223" s="2">
        <v>117799.220982281</v>
      </c>
      <c r="C223" s="3">
        <f>chart_10[[#This Row],[MSCI Emerging Markets]]/B222-1</f>
        <v>-0.1275972567202952</v>
      </c>
    </row>
    <row r="224" spans="1:3" x14ac:dyDescent="0.3">
      <c r="A224" s="1">
        <v>38869</v>
      </c>
      <c r="B224" s="2">
        <v>118982.63663966001</v>
      </c>
      <c r="C224" s="3">
        <f>chart_10[[#This Row],[MSCI Emerging Markets]]/B223-1</f>
        <v>1.0046039757402259E-2</v>
      </c>
    </row>
    <row r="225" spans="1:3" x14ac:dyDescent="0.3">
      <c r="A225" s="1">
        <v>38899</v>
      </c>
      <c r="B225" s="2">
        <v>120221.72211169401</v>
      </c>
      <c r="C225" s="3">
        <f>chart_10[[#This Row],[MSCI Emerging Markets]]/B224-1</f>
        <v>1.041400247152513E-2</v>
      </c>
    </row>
    <row r="226" spans="1:3" x14ac:dyDescent="0.3">
      <c r="A226" s="1">
        <v>38930</v>
      </c>
      <c r="B226" s="2">
        <v>122538.693144502</v>
      </c>
      <c r="C226" s="3">
        <f>chart_10[[#This Row],[MSCI Emerging Markets]]/B225-1</f>
        <v>1.9272482477462605E-2</v>
      </c>
    </row>
    <row r="227" spans="1:3" x14ac:dyDescent="0.3">
      <c r="A227" s="1">
        <v>38961</v>
      </c>
      <c r="B227" s="2">
        <v>125433.024881516</v>
      </c>
      <c r="C227" s="3">
        <f>chart_10[[#This Row],[MSCI Emerging Markets]]/B226-1</f>
        <v>2.3619737266178387E-2</v>
      </c>
    </row>
    <row r="228" spans="1:3" x14ac:dyDescent="0.3">
      <c r="A228" s="1">
        <v>38991</v>
      </c>
      <c r="B228" s="2">
        <v>131024.814413988</v>
      </c>
      <c r="C228" s="3">
        <f>chart_10[[#This Row],[MSCI Emerging Markets]]/B227-1</f>
        <v>4.4579882672478144E-2</v>
      </c>
    </row>
    <row r="229" spans="1:3" x14ac:dyDescent="0.3">
      <c r="A229" s="1">
        <v>39022</v>
      </c>
      <c r="B229" s="2">
        <v>135407.578090909</v>
      </c>
      <c r="C229" s="3">
        <f>chart_10[[#This Row],[MSCI Emerging Markets]]/B228-1</f>
        <v>3.3449875098263027E-2</v>
      </c>
    </row>
    <row r="230" spans="1:3" x14ac:dyDescent="0.3">
      <c r="A230" s="1">
        <v>39052</v>
      </c>
      <c r="B230" s="2">
        <v>141840.00232346199</v>
      </c>
      <c r="C230" s="3">
        <f>chart_10[[#This Row],[MSCI Emerging Markets]]/B229-1</f>
        <v>4.7504167220496551E-2</v>
      </c>
    </row>
    <row r="231" spans="1:3" x14ac:dyDescent="0.3">
      <c r="A231" s="1">
        <v>39083</v>
      </c>
      <c r="B231" s="2">
        <v>142748.52950440001</v>
      </c>
      <c r="C231" s="3">
        <f>chart_10[[#This Row],[MSCI Emerging Markets]]/B230-1</f>
        <v>6.4052958689759798E-3</v>
      </c>
    </row>
    <row r="232" spans="1:3" x14ac:dyDescent="0.3">
      <c r="A232" s="1">
        <v>39114</v>
      </c>
      <c r="B232" s="2">
        <v>139160.763015668</v>
      </c>
      <c r="C232" s="3">
        <f>chart_10[[#This Row],[MSCI Emerging Markets]]/B231-1</f>
        <v>-2.5133474237445164E-2</v>
      </c>
    </row>
    <row r="233" spans="1:3" x14ac:dyDescent="0.3">
      <c r="A233" s="1">
        <v>39142</v>
      </c>
      <c r="B233" s="2">
        <v>143572.447424538</v>
      </c>
      <c r="C233" s="3">
        <f>chart_10[[#This Row],[MSCI Emerging Markets]]/B232-1</f>
        <v>3.1702071138926424E-2</v>
      </c>
    </row>
    <row r="234" spans="1:3" x14ac:dyDescent="0.3">
      <c r="A234" s="1">
        <v>39173</v>
      </c>
      <c r="B234" s="2">
        <v>147231.63850055099</v>
      </c>
      <c r="C234" s="3">
        <f>chart_10[[#This Row],[MSCI Emerging Markets]]/B233-1</f>
        <v>2.5486722150754426E-2</v>
      </c>
    </row>
    <row r="235" spans="1:3" x14ac:dyDescent="0.3">
      <c r="A235" s="1">
        <v>39203</v>
      </c>
      <c r="B235" s="2">
        <v>156166.989950196</v>
      </c>
      <c r="C235" s="3">
        <f>chart_10[[#This Row],[MSCI Emerging Markets]]/B234-1</f>
        <v>6.0689071592527011E-2</v>
      </c>
    </row>
    <row r="236" spans="1:3" x14ac:dyDescent="0.3">
      <c r="A236" s="1">
        <v>39234</v>
      </c>
      <c r="B236" s="2">
        <v>162924.02136986301</v>
      </c>
      <c r="C236" s="3">
        <f>chart_10[[#This Row],[MSCI Emerging Markets]]/B235-1</f>
        <v>4.3267987823943699E-2</v>
      </c>
    </row>
    <row r="237" spans="1:3" x14ac:dyDescent="0.3">
      <c r="A237" s="1">
        <v>39264</v>
      </c>
      <c r="B237" s="2">
        <v>169075.885095206</v>
      </c>
      <c r="C237" s="3">
        <f>chart_10[[#This Row],[MSCI Emerging Markets]]/B236-1</f>
        <v>3.7759095765119266E-2</v>
      </c>
    </row>
    <row r="238" spans="1:3" x14ac:dyDescent="0.3">
      <c r="A238" s="1">
        <v>39295</v>
      </c>
      <c r="B238" s="2">
        <v>165562.23992703299</v>
      </c>
      <c r="C238" s="3">
        <f>chart_10[[#This Row],[MSCI Emerging Markets]]/B237-1</f>
        <v>-2.0781468428773819E-2</v>
      </c>
    </row>
    <row r="239" spans="1:3" x14ac:dyDescent="0.3">
      <c r="A239" s="1">
        <v>39326</v>
      </c>
      <c r="B239" s="2">
        <v>177713.77910995099</v>
      </c>
      <c r="C239" s="3">
        <f>chart_10[[#This Row],[MSCI Emerging Markets]]/B238-1</f>
        <v>7.3395595446603457E-2</v>
      </c>
    </row>
    <row r="240" spans="1:3" x14ac:dyDescent="0.3">
      <c r="A240" s="1">
        <v>39356</v>
      </c>
      <c r="B240" s="2">
        <v>193881.755367896</v>
      </c>
      <c r="C240" s="3">
        <f>chart_10[[#This Row],[MSCI Emerging Markets]]/B239-1</f>
        <v>9.0977617711578418E-2</v>
      </c>
    </row>
    <row r="241" spans="1:3" x14ac:dyDescent="0.3">
      <c r="A241" s="1">
        <v>39387</v>
      </c>
      <c r="B241" s="2">
        <v>176314.51457218299</v>
      </c>
      <c r="C241" s="3">
        <f>chart_10[[#This Row],[MSCI Emerging Markets]]/B240-1</f>
        <v>-9.060801395354956E-2</v>
      </c>
    </row>
    <row r="242" spans="1:3" x14ac:dyDescent="0.3">
      <c r="A242" s="1">
        <v>39417</v>
      </c>
      <c r="B242" s="2">
        <v>177428.403545954</v>
      </c>
      <c r="C242" s="3">
        <f>chart_10[[#This Row],[MSCI Emerging Markets]]/B241-1</f>
        <v>6.3176249356089453E-3</v>
      </c>
    </row>
    <row r="243" spans="1:3" x14ac:dyDescent="0.3">
      <c r="A243" s="1">
        <v>39448</v>
      </c>
      <c r="B243" s="2">
        <v>153781.84095494199</v>
      </c>
      <c r="C243" s="3">
        <f>chart_10[[#This Row],[MSCI Emerging Markets]]/B242-1</f>
        <v>-0.13327382830724477</v>
      </c>
    </row>
    <row r="244" spans="1:3" x14ac:dyDescent="0.3">
      <c r="A244" s="1">
        <v>39479</v>
      </c>
      <c r="B244" s="2">
        <v>161954.01318652299</v>
      </c>
      <c r="C244" s="3">
        <f>chart_10[[#This Row],[MSCI Emerging Markets]]/B243-1</f>
        <v>5.3141334378845384E-2</v>
      </c>
    </row>
    <row r="245" spans="1:3" x14ac:dyDescent="0.3">
      <c r="A245" s="1">
        <v>39508</v>
      </c>
      <c r="B245" s="2">
        <v>147140.763217809</v>
      </c>
      <c r="C245" s="3">
        <f>chart_10[[#This Row],[MSCI Emerging Markets]]/B244-1</f>
        <v>-9.1465778940923892E-2</v>
      </c>
    </row>
    <row r="246" spans="1:3" x14ac:dyDescent="0.3">
      <c r="A246" s="1">
        <v>39539</v>
      </c>
      <c r="B246" s="2">
        <v>161890.422857142</v>
      </c>
      <c r="C246" s="3">
        <f>chart_10[[#This Row],[MSCI Emerging Markets]]/B245-1</f>
        <v>0.10024183181311508</v>
      </c>
    </row>
    <row r="247" spans="1:3" x14ac:dyDescent="0.3">
      <c r="A247" s="1">
        <v>39569</v>
      </c>
      <c r="B247" s="2">
        <v>165281.16588857301</v>
      </c>
      <c r="C247" s="3">
        <f>chart_10[[#This Row],[MSCI Emerging Markets]]/B246-1</f>
        <v>2.0944679565283009E-2</v>
      </c>
    </row>
    <row r="248" spans="1:3" x14ac:dyDescent="0.3">
      <c r="A248" s="1">
        <v>39600</v>
      </c>
      <c r="B248" s="2">
        <v>146398.528089317</v>
      </c>
      <c r="C248" s="3">
        <f>chart_10[[#This Row],[MSCI Emerging Markets]]/B247-1</f>
        <v>-0.1142455505909612</v>
      </c>
    </row>
    <row r="249" spans="1:3" x14ac:dyDescent="0.3">
      <c r="A249" s="1">
        <v>39630</v>
      </c>
      <c r="B249" s="2">
        <v>142373.99534943301</v>
      </c>
      <c r="C249" s="3">
        <f>chart_10[[#This Row],[MSCI Emerging Markets]]/B248-1</f>
        <v>-2.7490254119417412E-2</v>
      </c>
    </row>
    <row r="250" spans="1:3" x14ac:dyDescent="0.3">
      <c r="A250" s="1">
        <v>39661</v>
      </c>
      <c r="B250" s="2">
        <v>138839.24143875099</v>
      </c>
      <c r="C250" s="3">
        <f>chart_10[[#This Row],[MSCI Emerging Markets]]/B249-1</f>
        <v>-2.4827243921943465E-2</v>
      </c>
    </row>
    <row r="251" spans="1:3" x14ac:dyDescent="0.3">
      <c r="A251" s="1">
        <v>39692</v>
      </c>
      <c r="B251" s="2">
        <v>118016.885604418</v>
      </c>
      <c r="C251" s="3">
        <f>chart_10[[#This Row],[MSCI Emerging Markets]]/B250-1</f>
        <v>-0.14997457216387045</v>
      </c>
    </row>
    <row r="252" spans="1:3" x14ac:dyDescent="0.3">
      <c r="A252" s="1">
        <v>39722</v>
      </c>
      <c r="B252" s="2">
        <v>96125.564944736194</v>
      </c>
      <c r="C252" s="3">
        <f>chart_10[[#This Row],[MSCI Emerging Markets]]/B251-1</f>
        <v>-0.1854931228490434</v>
      </c>
    </row>
    <row r="253" spans="1:3" x14ac:dyDescent="0.3">
      <c r="A253" s="1">
        <v>39753</v>
      </c>
      <c r="B253" s="2">
        <v>89105.854844032307</v>
      </c>
      <c r="C253" s="3">
        <f>chart_10[[#This Row],[MSCI Emerging Markets]]/B252-1</f>
        <v>-7.3026463924967366E-2</v>
      </c>
    </row>
    <row r="254" spans="1:3" x14ac:dyDescent="0.3">
      <c r="A254" s="1">
        <v>39783</v>
      </c>
      <c r="B254" s="2">
        <v>87864.604268161202</v>
      </c>
      <c r="C254" s="3">
        <f>chart_10[[#This Row],[MSCI Emerging Markets]]/B253-1</f>
        <v>-1.393006753645698E-2</v>
      </c>
    </row>
    <row r="255" spans="1:3" x14ac:dyDescent="0.3">
      <c r="A255" s="1">
        <v>39814</v>
      </c>
      <c r="B255" s="2">
        <v>89290.083707865095</v>
      </c>
      <c r="C255" s="3">
        <f>chart_10[[#This Row],[MSCI Emerging Markets]]/B254-1</f>
        <v>1.6223591417464878E-2</v>
      </c>
    </row>
    <row r="256" spans="1:3" x14ac:dyDescent="0.3">
      <c r="A256" s="1">
        <v>39845</v>
      </c>
      <c r="B256" s="2">
        <v>85414.299841822198</v>
      </c>
      <c r="C256" s="3">
        <f>chart_10[[#This Row],[MSCI Emerging Markets]]/B255-1</f>
        <v>-4.3406655085277968E-2</v>
      </c>
    </row>
    <row r="257" spans="1:3" x14ac:dyDescent="0.3">
      <c r="A257" s="1">
        <v>39873</v>
      </c>
      <c r="B257" s="2">
        <v>92826.047069431894</v>
      </c>
      <c r="C257" s="3">
        <f>chart_10[[#This Row],[MSCI Emerging Markets]]/B256-1</f>
        <v>8.6774079297441187E-2</v>
      </c>
    </row>
    <row r="258" spans="1:3" x14ac:dyDescent="0.3">
      <c r="A258" s="1">
        <v>39904</v>
      </c>
      <c r="B258" s="2">
        <v>108556.640406779</v>
      </c>
      <c r="C258" s="3">
        <f>chart_10[[#This Row],[MSCI Emerging Markets]]/B257-1</f>
        <v>0.16946313921545064</v>
      </c>
    </row>
    <row r="259" spans="1:3" x14ac:dyDescent="0.3">
      <c r="A259" s="1">
        <v>39934</v>
      </c>
      <c r="B259" s="2">
        <v>119744.915094339</v>
      </c>
      <c r="C259" s="3">
        <f>chart_10[[#This Row],[MSCI Emerging Markets]]/B258-1</f>
        <v>0.1030639364449355</v>
      </c>
    </row>
    <row r="260" spans="1:3" x14ac:dyDescent="0.3">
      <c r="A260" s="1">
        <v>39965</v>
      </c>
      <c r="B260" s="2">
        <v>117854.721989528</v>
      </c>
      <c r="C260" s="3">
        <f>chart_10[[#This Row],[MSCI Emerging Markets]]/B259-1</f>
        <v>-1.5785163848684891E-2</v>
      </c>
    </row>
    <row r="261" spans="1:3" x14ac:dyDescent="0.3">
      <c r="A261" s="1">
        <v>39995</v>
      </c>
      <c r="B261" s="2">
        <v>131154.35118121299</v>
      </c>
      <c r="C261" s="3">
        <f>chart_10[[#This Row],[MSCI Emerging Markets]]/B260-1</f>
        <v>0.11284765656540041</v>
      </c>
    </row>
    <row r="262" spans="1:3" x14ac:dyDescent="0.3">
      <c r="A262" s="1">
        <v>40026</v>
      </c>
      <c r="B262" s="2">
        <v>129492.74777186</v>
      </c>
      <c r="C262" s="3">
        <f>chart_10[[#This Row],[MSCI Emerging Markets]]/B261-1</f>
        <v>-1.2669068120028992E-2</v>
      </c>
    </row>
    <row r="263" spans="1:3" x14ac:dyDescent="0.3">
      <c r="A263" s="1">
        <v>40057</v>
      </c>
      <c r="B263" s="2">
        <v>137688.793607867</v>
      </c>
      <c r="C263" s="3">
        <f>chart_10[[#This Row],[MSCI Emerging Markets]]/B262-1</f>
        <v>6.3293473781611098E-2</v>
      </c>
    </row>
    <row r="264" spans="1:3" x14ac:dyDescent="0.3">
      <c r="A264" s="1">
        <v>40087</v>
      </c>
      <c r="B264" s="2">
        <v>136409.26500000001</v>
      </c>
      <c r="C264" s="3">
        <f>chart_10[[#This Row],[MSCI Emerging Markets]]/B263-1</f>
        <v>-9.2929030340046515E-3</v>
      </c>
    </row>
    <row r="265" spans="1:3" x14ac:dyDescent="0.3">
      <c r="A265" s="1">
        <v>40118</v>
      </c>
      <c r="B265" s="2">
        <v>140163.74973041299</v>
      </c>
      <c r="C265" s="3">
        <f>chart_10[[#This Row],[MSCI Emerging Markets]]/B264-1</f>
        <v>2.7523678325024115E-2</v>
      </c>
    </row>
    <row r="266" spans="1:3" x14ac:dyDescent="0.3">
      <c r="A266" s="1">
        <v>40148</v>
      </c>
      <c r="B266" s="2">
        <v>151957.183132028</v>
      </c>
      <c r="C266" s="3">
        <f>chart_10[[#This Row],[MSCI Emerging Markets]]/B265-1</f>
        <v>8.4140395960426106E-2</v>
      </c>
    </row>
    <row r="267" spans="1:3" x14ac:dyDescent="0.3">
      <c r="A267" s="1">
        <v>40179</v>
      </c>
      <c r="B267" s="2">
        <v>148028.061291708</v>
      </c>
      <c r="C267" s="3">
        <f>chart_10[[#This Row],[MSCI Emerging Markets]]/B266-1</f>
        <v>-2.585676938290038E-2</v>
      </c>
    </row>
    <row r="268" spans="1:3" x14ac:dyDescent="0.3">
      <c r="A268" s="1">
        <v>40210</v>
      </c>
      <c r="B268" s="2">
        <v>152915.99014001401</v>
      </c>
      <c r="C268" s="3">
        <f>chart_10[[#This Row],[MSCI Emerging Markets]]/B267-1</f>
        <v>3.3020285516498937E-2</v>
      </c>
    </row>
    <row r="269" spans="1:3" x14ac:dyDescent="0.3">
      <c r="A269" s="1">
        <v>40238</v>
      </c>
      <c r="B269" s="2">
        <v>166389.25693300599</v>
      </c>
      <c r="C269" s="3">
        <f>chart_10[[#This Row],[MSCI Emerging Markets]]/B268-1</f>
        <v>8.8108946491831874E-2</v>
      </c>
    </row>
    <row r="270" spans="1:3" x14ac:dyDescent="0.3">
      <c r="A270" s="1">
        <v>40269</v>
      </c>
      <c r="B270" s="2">
        <v>170516.99788208699</v>
      </c>
      <c r="C270" s="3">
        <f>chart_10[[#This Row],[MSCI Emerging Markets]]/B269-1</f>
        <v>2.4807737141004038E-2</v>
      </c>
    </row>
    <row r="271" spans="1:3" x14ac:dyDescent="0.3">
      <c r="A271" s="1">
        <v>40299</v>
      </c>
      <c r="B271" s="2">
        <v>168336.14040789701</v>
      </c>
      <c r="C271" s="3">
        <f>chart_10[[#This Row],[MSCI Emerging Markets]]/B270-1</f>
        <v>-1.2789677869522675E-2</v>
      </c>
    </row>
    <row r="272" spans="1:3" x14ac:dyDescent="0.3">
      <c r="A272" s="1">
        <v>40330</v>
      </c>
      <c r="B272" s="2">
        <v>167619.04390840101</v>
      </c>
      <c r="C272" s="3">
        <f>chart_10[[#This Row],[MSCI Emerging Markets]]/B271-1</f>
        <v>-4.2599081680165796E-3</v>
      </c>
    </row>
    <row r="273" spans="1:3" x14ac:dyDescent="0.3">
      <c r="A273" s="1">
        <v>40360</v>
      </c>
      <c r="B273" s="2">
        <v>171138.745210316</v>
      </c>
      <c r="C273" s="3">
        <f>chart_10[[#This Row],[MSCI Emerging Markets]]/B272-1</f>
        <v>2.0998218459224782E-2</v>
      </c>
    </row>
    <row r="274" spans="1:3" x14ac:dyDescent="0.3">
      <c r="A274" s="1">
        <v>40391</v>
      </c>
      <c r="B274" s="2">
        <v>172479.90790220801</v>
      </c>
      <c r="C274" s="3">
        <f>chart_10[[#This Row],[MSCI Emerging Markets]]/B273-1</f>
        <v>7.8366981728410501E-3</v>
      </c>
    </row>
    <row r="275" spans="1:3" x14ac:dyDescent="0.3">
      <c r="A275" s="1">
        <v>40422</v>
      </c>
      <c r="B275" s="2">
        <v>178076.400483587</v>
      </c>
      <c r="C275" s="3">
        <f>chart_10[[#This Row],[MSCI Emerging Markets]]/B274-1</f>
        <v>3.2447214573839256E-2</v>
      </c>
    </row>
    <row r="276" spans="1:3" x14ac:dyDescent="0.3">
      <c r="A276" s="1">
        <v>40452</v>
      </c>
      <c r="B276" s="2">
        <v>180498.52985494601</v>
      </c>
      <c r="C276" s="3">
        <f>chart_10[[#This Row],[MSCI Emerging Markets]]/B275-1</f>
        <v>1.3601630338334836E-2</v>
      </c>
    </row>
    <row r="277" spans="1:3" x14ac:dyDescent="0.3">
      <c r="A277" s="1">
        <v>40483</v>
      </c>
      <c r="B277" s="2">
        <v>187355.23303585101</v>
      </c>
      <c r="C277" s="3">
        <f>chart_10[[#This Row],[MSCI Emerging Markets]]/B276-1</f>
        <v>3.7987584643571548E-2</v>
      </c>
    </row>
    <row r="278" spans="1:3" x14ac:dyDescent="0.3">
      <c r="A278" s="1">
        <v>40513</v>
      </c>
      <c r="B278" s="2">
        <v>195278.24777727801</v>
      </c>
      <c r="C278" s="3">
        <f>chart_10[[#This Row],[MSCI Emerging Markets]]/B277-1</f>
        <v>4.2288729346091403E-2</v>
      </c>
    </row>
    <row r="279" spans="1:3" x14ac:dyDescent="0.3">
      <c r="A279" s="1">
        <v>40544</v>
      </c>
      <c r="B279" s="2">
        <v>185437.567966695</v>
      </c>
      <c r="C279" s="3">
        <f>chart_10[[#This Row],[MSCI Emerging Markets]]/B278-1</f>
        <v>-5.0393118140872883E-2</v>
      </c>
    </row>
    <row r="280" spans="1:3" x14ac:dyDescent="0.3">
      <c r="A280" s="1">
        <v>40575</v>
      </c>
      <c r="B280" s="2">
        <v>181849.70649125299</v>
      </c>
      <c r="C280" s="3">
        <f>chart_10[[#This Row],[MSCI Emerging Markets]]/B279-1</f>
        <v>-1.9348083103022606E-2</v>
      </c>
    </row>
    <row r="281" spans="1:3" x14ac:dyDescent="0.3">
      <c r="A281" s="1">
        <v>40603</v>
      </c>
      <c r="B281" s="2">
        <v>187514.25248117099</v>
      </c>
      <c r="C281" s="3">
        <f>chart_10[[#This Row],[MSCI Emerging Markets]]/B280-1</f>
        <v>3.1149602048934133E-2</v>
      </c>
    </row>
    <row r="282" spans="1:3" x14ac:dyDescent="0.3">
      <c r="A282" s="1">
        <v>40634</v>
      </c>
      <c r="B282" s="2">
        <v>184874.258761776</v>
      </c>
      <c r="C282" s="3">
        <f>chart_10[[#This Row],[MSCI Emerging Markets]]/B281-1</f>
        <v>-1.4078896321014778E-2</v>
      </c>
    </row>
    <row r="283" spans="1:3" x14ac:dyDescent="0.3">
      <c r="A283" s="1">
        <v>40664</v>
      </c>
      <c r="B283" s="2">
        <v>186045.555954118</v>
      </c>
      <c r="C283" s="3">
        <f>chart_10[[#This Row],[MSCI Emerging Markets]]/B282-1</f>
        <v>6.3356423992553257E-3</v>
      </c>
    </row>
    <row r="284" spans="1:3" x14ac:dyDescent="0.3">
      <c r="A284" s="1">
        <v>40695</v>
      </c>
      <c r="B284" s="2">
        <v>182399.53462948799</v>
      </c>
      <c r="C284" s="3">
        <f>chart_10[[#This Row],[MSCI Emerging Markets]]/B283-1</f>
        <v>-1.9597465287099824E-2</v>
      </c>
    </row>
    <row r="285" spans="1:3" x14ac:dyDescent="0.3">
      <c r="A285" s="1">
        <v>40725</v>
      </c>
      <c r="B285" s="2">
        <v>184172.93583450199</v>
      </c>
      <c r="C285" s="3">
        <f>chart_10[[#This Row],[MSCI Emerging Markets]]/B284-1</f>
        <v>9.7226191317667521E-3</v>
      </c>
    </row>
    <row r="286" spans="1:3" x14ac:dyDescent="0.3">
      <c r="A286" s="1">
        <v>40756</v>
      </c>
      <c r="B286" s="2">
        <v>165575.882366782</v>
      </c>
      <c r="C286" s="3">
        <f>chart_10[[#This Row],[MSCI Emerging Markets]]/B285-1</f>
        <v>-0.10097603854472581</v>
      </c>
    </row>
    <row r="287" spans="1:3" x14ac:dyDescent="0.3">
      <c r="A287" s="1">
        <v>40787</v>
      </c>
      <c r="B287" s="2">
        <v>151384.966496334</v>
      </c>
      <c r="C287" s="3">
        <f>chart_10[[#This Row],[MSCI Emerging Markets]]/B286-1</f>
        <v>-8.570641851699401E-2</v>
      </c>
    </row>
    <row r="288" spans="1:3" x14ac:dyDescent="0.3">
      <c r="A288" s="1">
        <v>40817</v>
      </c>
      <c r="B288" s="2">
        <v>165353.64375401699</v>
      </c>
      <c r="C288" s="3">
        <f>chart_10[[#This Row],[MSCI Emerging Markets]]/B287-1</f>
        <v>9.2272552426936327E-2</v>
      </c>
    </row>
    <row r="289" spans="1:3" x14ac:dyDescent="0.3">
      <c r="A289" s="1">
        <v>40848</v>
      </c>
      <c r="B289" s="2">
        <v>161048.41426441999</v>
      </c>
      <c r="C289" s="3">
        <f>chart_10[[#This Row],[MSCI Emerging Markets]]/B288-1</f>
        <v>-2.6036496032718404E-2</v>
      </c>
    </row>
    <row r="290" spans="1:3" x14ac:dyDescent="0.3">
      <c r="A290" s="1">
        <v>40878</v>
      </c>
      <c r="B290" s="2">
        <v>165013.48017621099</v>
      </c>
      <c r="C290" s="3">
        <f>chart_10[[#This Row],[MSCI Emerging Markets]]/B289-1</f>
        <v>2.4620335008582517E-2</v>
      </c>
    </row>
    <row r="291" spans="1:3" x14ac:dyDescent="0.3">
      <c r="A291" s="1">
        <v>40909</v>
      </c>
      <c r="B291" s="2">
        <v>180456.93073770401</v>
      </c>
      <c r="C291" s="3">
        <f>chart_10[[#This Row],[MSCI Emerging Markets]]/B290-1</f>
        <v>9.3589024030046541E-2</v>
      </c>
    </row>
    <row r="292" spans="1:3" x14ac:dyDescent="0.3">
      <c r="A292" s="1">
        <v>40940</v>
      </c>
      <c r="B292" s="2">
        <v>187500.12492747101</v>
      </c>
      <c r="C292" s="3">
        <f>chart_10[[#This Row],[MSCI Emerging Markets]]/B291-1</f>
        <v>3.9029779354966099E-2</v>
      </c>
    </row>
    <row r="293" spans="1:3" x14ac:dyDescent="0.3">
      <c r="A293" s="1">
        <v>40969</v>
      </c>
      <c r="B293" s="2">
        <v>182442.90107816699</v>
      </c>
      <c r="C293" s="3">
        <f>chart_10[[#This Row],[MSCI Emerging Markets]]/B292-1</f>
        <v>-2.6971842558826342E-2</v>
      </c>
    </row>
    <row r="294" spans="1:3" x14ac:dyDescent="0.3">
      <c r="A294" s="1">
        <v>41000</v>
      </c>
      <c r="B294" s="2">
        <v>182250.92520054401</v>
      </c>
      <c r="C294" s="3">
        <f>chart_10[[#This Row],[MSCI Emerging Markets]]/B293-1</f>
        <v>-1.0522518359907806E-3</v>
      </c>
    </row>
    <row r="295" spans="1:3" x14ac:dyDescent="0.3">
      <c r="A295" s="1">
        <v>41030</v>
      </c>
      <c r="B295" s="2">
        <v>172493.72077723101</v>
      </c>
      <c r="C295" s="3">
        <f>chart_10[[#This Row],[MSCI Emerging Markets]]/B294-1</f>
        <v>-5.3537201046175431E-2</v>
      </c>
    </row>
    <row r="296" spans="1:3" x14ac:dyDescent="0.3">
      <c r="A296" s="1">
        <v>41061</v>
      </c>
      <c r="B296" s="2">
        <v>176570.036378077</v>
      </c>
      <c r="C296" s="3">
        <f>chart_10[[#This Row],[MSCI Emerging Markets]]/B295-1</f>
        <v>2.3631675300867405E-2</v>
      </c>
    </row>
    <row r="297" spans="1:3" x14ac:dyDescent="0.3">
      <c r="A297" s="1">
        <v>41091</v>
      </c>
      <c r="B297" s="2">
        <v>184628.90602409601</v>
      </c>
      <c r="C297" s="3">
        <f>chart_10[[#This Row],[MSCI Emerging Markets]]/B296-1</f>
        <v>4.5641207372031811E-2</v>
      </c>
    </row>
    <row r="298" spans="1:3" x14ac:dyDescent="0.3">
      <c r="A298" s="1">
        <v>41122</v>
      </c>
      <c r="B298" s="2">
        <v>179321.759543255</v>
      </c>
      <c r="C298" s="3">
        <f>chart_10[[#This Row],[MSCI Emerging Markets]]/B297-1</f>
        <v>-2.8744938130914166E-2</v>
      </c>
    </row>
    <row r="299" spans="1:3" x14ac:dyDescent="0.3">
      <c r="A299" s="1">
        <v>41153</v>
      </c>
      <c r="B299" s="2">
        <v>185485.91387470899</v>
      </c>
      <c r="C299" s="3">
        <f>chart_10[[#This Row],[MSCI Emerging Markets]]/B298-1</f>
        <v>3.4374826274036874E-2</v>
      </c>
    </row>
    <row r="300" spans="1:3" x14ac:dyDescent="0.3">
      <c r="A300" s="1">
        <v>41183</v>
      </c>
      <c r="B300" s="2">
        <v>183485.726945278</v>
      </c>
      <c r="C300" s="3">
        <f>chart_10[[#This Row],[MSCI Emerging Markets]]/B299-1</f>
        <v>-1.0783497720382451E-2</v>
      </c>
    </row>
    <row r="301" spans="1:3" x14ac:dyDescent="0.3">
      <c r="A301" s="1">
        <v>41214</v>
      </c>
      <c r="B301" s="2">
        <v>185928.92679808999</v>
      </c>
      <c r="C301" s="3">
        <f>chart_10[[#This Row],[MSCI Emerging Markets]]/B300-1</f>
        <v>1.3315476323347175E-2</v>
      </c>
    </row>
    <row r="302" spans="1:3" x14ac:dyDescent="0.3">
      <c r="A302" s="1">
        <v>41244</v>
      </c>
      <c r="B302" s="2">
        <v>191967.529058663</v>
      </c>
      <c r="C302" s="3">
        <f>chart_10[[#This Row],[MSCI Emerging Markets]]/B301-1</f>
        <v>3.2478013854889021E-2</v>
      </c>
    </row>
    <row r="303" spans="1:3" x14ac:dyDescent="0.3">
      <c r="A303" s="1">
        <v>41275</v>
      </c>
      <c r="B303" s="2">
        <v>189530.211188191</v>
      </c>
      <c r="C303" s="3">
        <f>chart_10[[#This Row],[MSCI Emerging Markets]]/B302-1</f>
        <v>-1.2696511136147337E-2</v>
      </c>
    </row>
    <row r="304" spans="1:3" x14ac:dyDescent="0.3">
      <c r="A304" s="1">
        <v>41306</v>
      </c>
      <c r="B304" s="2">
        <v>193178.36005788701</v>
      </c>
      <c r="C304" s="3">
        <f>chart_10[[#This Row],[MSCI Emerging Markets]]/B303-1</f>
        <v>1.9248376534934719E-2</v>
      </c>
    </row>
    <row r="305" spans="1:3" x14ac:dyDescent="0.3">
      <c r="A305" s="1">
        <v>41334</v>
      </c>
      <c r="B305" s="2">
        <v>194697.77426005399</v>
      </c>
      <c r="C305" s="3">
        <f>chart_10[[#This Row],[MSCI Emerging Markets]]/B304-1</f>
        <v>7.8653437254134762E-3</v>
      </c>
    </row>
    <row r="306" spans="1:3" x14ac:dyDescent="0.3">
      <c r="A306" s="1">
        <v>41365</v>
      </c>
      <c r="B306" s="2">
        <v>192233.252616279</v>
      </c>
      <c r="C306" s="3">
        <f>chart_10[[#This Row],[MSCI Emerging Markets]]/B305-1</f>
        <v>-1.2658191153655296E-2</v>
      </c>
    </row>
    <row r="307" spans="1:3" x14ac:dyDescent="0.3">
      <c r="A307" s="1">
        <v>41395</v>
      </c>
      <c r="B307" s="2">
        <v>188342.81316315499</v>
      </c>
      <c r="C307" s="3">
        <f>chart_10[[#This Row],[MSCI Emerging Markets]]/B306-1</f>
        <v>-2.0238119056799175E-2</v>
      </c>
    </row>
    <row r="308" spans="1:3" x14ac:dyDescent="0.3">
      <c r="A308" s="1">
        <v>41426</v>
      </c>
      <c r="B308" s="2">
        <v>175443.93701834799</v>
      </c>
      <c r="C308" s="3">
        <f>chart_10[[#This Row],[MSCI Emerging Markets]]/B307-1</f>
        <v>-6.8486160571644139E-2</v>
      </c>
    </row>
    <row r="309" spans="1:3" x14ac:dyDescent="0.3">
      <c r="A309" s="1">
        <v>41456</v>
      </c>
      <c r="B309" s="2">
        <v>174766.46725423701</v>
      </c>
      <c r="C309" s="3">
        <f>chart_10[[#This Row],[MSCI Emerging Markets]]/B308-1</f>
        <v>-3.8614601087076927E-3</v>
      </c>
    </row>
    <row r="310" spans="1:3" x14ac:dyDescent="0.3">
      <c r="A310" s="1">
        <v>41487</v>
      </c>
      <c r="B310" s="2">
        <v>172352.92977710601</v>
      </c>
      <c r="C310" s="3">
        <f>chart_10[[#This Row],[MSCI Emerging Markets]]/B309-1</f>
        <v>-1.381007189222383E-2</v>
      </c>
    </row>
    <row r="311" spans="1:3" x14ac:dyDescent="0.3">
      <c r="A311" s="1">
        <v>41518</v>
      </c>
      <c r="B311" s="2">
        <v>179944.846027397</v>
      </c>
      <c r="C311" s="3">
        <f>chart_10[[#This Row],[MSCI Emerging Markets]]/B310-1</f>
        <v>4.40486637512294E-2</v>
      </c>
    </row>
    <row r="312" spans="1:3" x14ac:dyDescent="0.3">
      <c r="A312" s="1">
        <v>41548</v>
      </c>
      <c r="B312" s="2">
        <v>186832.35359577701</v>
      </c>
      <c r="C312" s="3">
        <f>chart_10[[#This Row],[MSCI Emerging Markets]]/B311-1</f>
        <v>3.8275659016826502E-2</v>
      </c>
    </row>
    <row r="313" spans="1:3" x14ac:dyDescent="0.3">
      <c r="A313" s="1">
        <v>41579</v>
      </c>
      <c r="B313" s="2">
        <v>184520.81207846501</v>
      </c>
      <c r="C313" s="3">
        <f>chart_10[[#This Row],[MSCI Emerging Markets]]/B312-1</f>
        <v>-1.2372276390165027E-2</v>
      </c>
    </row>
    <row r="314" spans="1:3" x14ac:dyDescent="0.3">
      <c r="A314" s="1">
        <v>41609</v>
      </c>
      <c r="B314" s="2">
        <v>179494.29697628799</v>
      </c>
      <c r="C314" s="3">
        <f>chart_10[[#This Row],[MSCI Emerging Markets]]/B313-1</f>
        <v>-2.7240911448186966E-2</v>
      </c>
    </row>
    <row r="315" spans="1:3" x14ac:dyDescent="0.3">
      <c r="A315" s="1">
        <v>41640</v>
      </c>
      <c r="B315" s="2">
        <v>171294.396818585</v>
      </c>
      <c r="C315" s="3">
        <f>chart_10[[#This Row],[MSCI Emerging Markets]]/B314-1</f>
        <v>-4.568334646747152E-2</v>
      </c>
    </row>
    <row r="316" spans="1:3" x14ac:dyDescent="0.3">
      <c r="A316" s="1">
        <v>41671</v>
      </c>
      <c r="B316" s="2">
        <v>173198.84236588699</v>
      </c>
      <c r="C316" s="3">
        <f>chart_10[[#This Row],[MSCI Emerging Markets]]/B315-1</f>
        <v>1.111796756153649E-2</v>
      </c>
    </row>
    <row r="317" spans="1:3" x14ac:dyDescent="0.3">
      <c r="A317" s="1">
        <v>41699</v>
      </c>
      <c r="B317" s="2">
        <v>178877.98289817199</v>
      </c>
      <c r="C317" s="3">
        <f>chart_10[[#This Row],[MSCI Emerging Markets]]/B316-1</f>
        <v>3.2789714149980664E-2</v>
      </c>
    </row>
    <row r="318" spans="1:3" x14ac:dyDescent="0.3">
      <c r="A318" s="1">
        <v>41730</v>
      </c>
      <c r="B318" s="2">
        <v>178740.171162454</v>
      </c>
      <c r="C318" s="3">
        <f>chart_10[[#This Row],[MSCI Emerging Markets]]/B317-1</f>
        <v>-7.7042313137243301E-4</v>
      </c>
    </row>
    <row r="319" spans="1:3" x14ac:dyDescent="0.3">
      <c r="A319" s="1">
        <v>41760</v>
      </c>
      <c r="B319" s="2">
        <v>188323.919894172</v>
      </c>
      <c r="C319" s="3">
        <f>chart_10[[#This Row],[MSCI Emerging Markets]]/B318-1</f>
        <v>5.3618325804373868E-2</v>
      </c>
    </row>
    <row r="320" spans="1:3" x14ac:dyDescent="0.3">
      <c r="A320" s="1">
        <v>41791</v>
      </c>
      <c r="B320" s="2">
        <v>192690.45731439401</v>
      </c>
      <c r="C320" s="3">
        <f>chart_10[[#This Row],[MSCI Emerging Markets]]/B319-1</f>
        <v>2.3186313361976296E-2</v>
      </c>
    </row>
    <row r="321" spans="1:3" x14ac:dyDescent="0.3">
      <c r="A321" s="1">
        <v>41821</v>
      </c>
      <c r="B321" s="2">
        <v>200673.86427984099</v>
      </c>
      <c r="C321" s="3">
        <f>chart_10[[#This Row],[MSCI Emerging Markets]]/B320-1</f>
        <v>4.1431252365659477E-2</v>
      </c>
    </row>
    <row r="322" spans="1:3" x14ac:dyDescent="0.3">
      <c r="A322" s="1">
        <v>41852</v>
      </c>
      <c r="B322" s="2">
        <v>208249.35737033599</v>
      </c>
      <c r="C322" s="3">
        <f>chart_10[[#This Row],[MSCI Emerging Markets]]/B321-1</f>
        <v>3.7750272651006167E-2</v>
      </c>
    </row>
    <row r="323" spans="1:3" x14ac:dyDescent="0.3">
      <c r="A323" s="1">
        <v>41883</v>
      </c>
      <c r="B323" s="2">
        <v>202129.221600572</v>
      </c>
      <c r="C323" s="3">
        <f>chart_10[[#This Row],[MSCI Emerging Markets]]/B322-1</f>
        <v>-2.9388497746383746E-2</v>
      </c>
    </row>
    <row r="324" spans="1:3" x14ac:dyDescent="0.3">
      <c r="A324" s="1">
        <v>41913</v>
      </c>
      <c r="B324" s="2">
        <v>205499.484845097</v>
      </c>
      <c r="C324" s="3">
        <f>chart_10[[#This Row],[MSCI Emerging Markets]]/B323-1</f>
        <v>1.6673805092788596E-2</v>
      </c>
    </row>
    <row r="325" spans="1:3" x14ac:dyDescent="0.3">
      <c r="A325" s="1">
        <v>41944</v>
      </c>
      <c r="B325" s="2">
        <v>204006.038356164</v>
      </c>
      <c r="C325" s="3">
        <f>chart_10[[#This Row],[MSCI Emerging Markets]]/B324-1</f>
        <v>-7.2673977263677525E-3</v>
      </c>
    </row>
    <row r="326" spans="1:3" x14ac:dyDescent="0.3">
      <c r="A326" s="1">
        <v>41974</v>
      </c>
      <c r="B326" s="2">
        <v>200184.90422535199</v>
      </c>
      <c r="C326" s="3">
        <f>chart_10[[#This Row],[MSCI Emerging Markets]]/B325-1</f>
        <v>-1.8730495242208933E-2</v>
      </c>
    </row>
    <row r="327" spans="1:3" x14ac:dyDescent="0.3">
      <c r="A327" s="1">
        <v>42005</v>
      </c>
      <c r="B327" s="2">
        <v>216294.74924369701</v>
      </c>
      <c r="C327" s="3">
        <f>chart_10[[#This Row],[MSCI Emerging Markets]]/B326-1</f>
        <v>8.0474824416379764E-2</v>
      </c>
    </row>
    <row r="328" spans="1:3" x14ac:dyDescent="0.3">
      <c r="A328" s="1">
        <v>42036</v>
      </c>
      <c r="B328" s="2">
        <v>224307.68604982199</v>
      </c>
      <c r="C328" s="3">
        <f>chart_10[[#This Row],[MSCI Emerging Markets]]/B327-1</f>
        <v>3.7046376919195989E-2</v>
      </c>
    </row>
    <row r="329" spans="1:3" x14ac:dyDescent="0.3">
      <c r="A329" s="1">
        <v>42064</v>
      </c>
      <c r="B329" s="2">
        <v>231050.34925178901</v>
      </c>
      <c r="C329" s="3">
        <f>chart_10[[#This Row],[MSCI Emerging Markets]]/B328-1</f>
        <v>3.0059884798015357E-2</v>
      </c>
    </row>
    <row r="330" spans="1:3" x14ac:dyDescent="0.3">
      <c r="A330" s="1">
        <v>42095</v>
      </c>
      <c r="B330" s="2">
        <v>238760.16267498801</v>
      </c>
      <c r="C330" s="3">
        <f>chart_10[[#This Row],[MSCI Emerging Markets]]/B329-1</f>
        <v>3.3368542606257545E-2</v>
      </c>
    </row>
    <row r="331" spans="1:3" x14ac:dyDescent="0.3">
      <c r="A331" s="1">
        <v>42125</v>
      </c>
      <c r="B331" s="2">
        <v>234364.88395624401</v>
      </c>
      <c r="C331" s="3">
        <f>chart_10[[#This Row],[MSCI Emerging Markets]]/B330-1</f>
        <v>-1.8408760781115197E-2</v>
      </c>
    </row>
    <row r="332" spans="1:3" x14ac:dyDescent="0.3">
      <c r="A332" s="1">
        <v>42156</v>
      </c>
      <c r="B332" s="2">
        <v>223985.073643757</v>
      </c>
      <c r="C332" s="3">
        <f>chart_10[[#This Row],[MSCI Emerging Markets]]/B331-1</f>
        <v>-4.4289102263395885E-2</v>
      </c>
    </row>
    <row r="333" spans="1:3" x14ac:dyDescent="0.3">
      <c r="A333" s="1">
        <v>42186</v>
      </c>
      <c r="B333" s="2">
        <v>212818.88808242901</v>
      </c>
      <c r="C333" s="3">
        <f>chart_10[[#This Row],[MSCI Emerging Markets]]/B332-1</f>
        <v>-4.9852364622687051E-2</v>
      </c>
    </row>
    <row r="334" spans="1:3" x14ac:dyDescent="0.3">
      <c r="A334" s="1">
        <v>42217</v>
      </c>
      <c r="B334" s="2">
        <v>189362.06081141299</v>
      </c>
      <c r="C334" s="3">
        <f>chart_10[[#This Row],[MSCI Emerging Markets]]/B333-1</f>
        <v>-0.11021966838737884</v>
      </c>
    </row>
    <row r="335" spans="1:3" x14ac:dyDescent="0.3">
      <c r="A335" s="1">
        <v>42248</v>
      </c>
      <c r="B335" s="2">
        <v>183929.72471659299</v>
      </c>
      <c r="C335" s="3">
        <f>chart_10[[#This Row],[MSCI Emerging Markets]]/B334-1</f>
        <v>-2.8687563240189395E-2</v>
      </c>
    </row>
    <row r="336" spans="1:3" x14ac:dyDescent="0.3">
      <c r="A336" s="1">
        <v>42278</v>
      </c>
      <c r="B336" s="2">
        <v>200389.649087773</v>
      </c>
      <c r="C336" s="3">
        <f>chart_10[[#This Row],[MSCI Emerging Markets]]/B335-1</f>
        <v>8.9490289818799917E-2</v>
      </c>
    </row>
    <row r="337" spans="1:3" x14ac:dyDescent="0.3">
      <c r="A337" s="1">
        <v>42309</v>
      </c>
      <c r="B337" s="2">
        <v>200560.09870498101</v>
      </c>
      <c r="C337" s="3">
        <f>chart_10[[#This Row],[MSCI Emerging Markets]]/B336-1</f>
        <v>8.5059092614780951E-4</v>
      </c>
    </row>
    <row r="338" spans="1:3" x14ac:dyDescent="0.3">
      <c r="A338" s="1">
        <v>42339</v>
      </c>
      <c r="B338" s="2">
        <v>190652.20523560201</v>
      </c>
      <c r="C338" s="3">
        <f>chart_10[[#This Row],[MSCI Emerging Markets]]/B337-1</f>
        <v>-4.9401119830686069E-2</v>
      </c>
    </row>
    <row r="339" spans="1:3" x14ac:dyDescent="0.3">
      <c r="A339" s="1">
        <v>42370</v>
      </c>
      <c r="B339" s="2">
        <v>177755.67445054901</v>
      </c>
      <c r="C339" s="3">
        <f>chart_10[[#This Row],[MSCI Emerging Markets]]/B338-1</f>
        <v>-6.7644278067048202E-2</v>
      </c>
    </row>
    <row r="340" spans="1:3" x14ac:dyDescent="0.3">
      <c r="A340" s="1">
        <v>42401</v>
      </c>
      <c r="B340" s="2">
        <v>178006.03082292399</v>
      </c>
      <c r="C340" s="3">
        <f>chart_10[[#This Row],[MSCI Emerging Markets]]/B339-1</f>
        <v>1.4084297063867712E-3</v>
      </c>
    </row>
    <row r="341" spans="1:3" x14ac:dyDescent="0.3">
      <c r="A341" s="1">
        <v>42430</v>
      </c>
      <c r="B341" s="2">
        <v>192804.502134387</v>
      </c>
      <c r="C341" s="3">
        <f>chart_10[[#This Row],[MSCI Emerging Markets]]/B340-1</f>
        <v>8.3134662590079067E-2</v>
      </c>
    </row>
    <row r="342" spans="1:3" x14ac:dyDescent="0.3">
      <c r="A342" s="1">
        <v>42461</v>
      </c>
      <c r="B342" s="2">
        <v>193584.78263614801</v>
      </c>
      <c r="C342" s="3">
        <f>chart_10[[#This Row],[MSCI Emerging Markets]]/B341-1</f>
        <v>4.047003535307292E-3</v>
      </c>
    </row>
    <row r="343" spans="1:3" x14ac:dyDescent="0.3">
      <c r="A343" s="1">
        <v>42491</v>
      </c>
      <c r="B343" s="2">
        <v>190563.068423883</v>
      </c>
      <c r="C343" s="3">
        <f>chart_10[[#This Row],[MSCI Emerging Markets]]/B342-1</f>
        <v>-1.5609254875908696E-2</v>
      </c>
    </row>
    <row r="344" spans="1:3" x14ac:dyDescent="0.3">
      <c r="A344" s="1">
        <v>42522</v>
      </c>
      <c r="B344" s="2">
        <v>199295.82684200999</v>
      </c>
      <c r="C344" s="3">
        <f>chart_10[[#This Row],[MSCI Emerging Markets]]/B343-1</f>
        <v>4.5826079997316693E-2</v>
      </c>
    </row>
    <row r="345" spans="1:3" x14ac:dyDescent="0.3">
      <c r="A345" s="1">
        <v>42552</v>
      </c>
      <c r="B345" s="2">
        <v>209232.34710699099</v>
      </c>
      <c r="C345" s="3">
        <f>chart_10[[#This Row],[MSCI Emerging Markets]]/B344-1</f>
        <v>4.9858145162558154E-2</v>
      </c>
    </row>
    <row r="346" spans="1:3" x14ac:dyDescent="0.3">
      <c r="A346" s="1">
        <v>42583</v>
      </c>
      <c r="B346" s="2">
        <v>214135.64401724699</v>
      </c>
      <c r="C346" s="3">
        <f>chart_10[[#This Row],[MSCI Emerging Markets]]/B345-1</f>
        <v>2.3434698210160976E-2</v>
      </c>
    </row>
    <row r="347" spans="1:3" x14ac:dyDescent="0.3">
      <c r="A347" s="1">
        <v>42614</v>
      </c>
      <c r="B347" s="2">
        <v>216389.06884687699</v>
      </c>
      <c r="C347" s="3">
        <f>chart_10[[#This Row],[MSCI Emerging Markets]]/B346-1</f>
        <v>1.0523352335720881E-2</v>
      </c>
    </row>
    <row r="348" spans="1:3" x14ac:dyDescent="0.3">
      <c r="A348" s="1">
        <v>42644</v>
      </c>
      <c r="B348" s="2">
        <v>221184.77568061301</v>
      </c>
      <c r="C348" s="3">
        <f>chart_10[[#This Row],[MSCI Emerging Markets]]/B347-1</f>
        <v>2.2162426500063059E-2</v>
      </c>
    </row>
    <row r="349" spans="1:3" x14ac:dyDescent="0.3">
      <c r="A349" s="1">
        <v>42675</v>
      </c>
      <c r="B349" s="2">
        <v>217187.73511988699</v>
      </c>
      <c r="C349" s="3">
        <f>chart_10[[#This Row],[MSCI Emerging Markets]]/B348-1</f>
        <v>-1.8071047378494409E-2</v>
      </c>
    </row>
    <row r="350" spans="1:3" x14ac:dyDescent="0.3">
      <c r="A350" s="1">
        <v>42705</v>
      </c>
      <c r="B350" s="2">
        <v>219759.92080447701</v>
      </c>
      <c r="C350" s="3">
        <f>chart_10[[#This Row],[MSCI Emerging Markets]]/B349-1</f>
        <v>1.1843144287913665E-2</v>
      </c>
    </row>
    <row r="351" spans="1:3" x14ac:dyDescent="0.3">
      <c r="A351" s="1">
        <v>42736</v>
      </c>
      <c r="B351" s="2">
        <v>227184.656736401</v>
      </c>
      <c r="C351" s="3">
        <f>chart_10[[#This Row],[MSCI Emerging Markets]]/B350-1</f>
        <v>3.3785668946112679E-2</v>
      </c>
    </row>
    <row r="352" spans="1:3" x14ac:dyDescent="0.3">
      <c r="A352" s="1">
        <v>42767</v>
      </c>
      <c r="B352" s="2">
        <v>237647.899499858</v>
      </c>
      <c r="C352" s="3">
        <f>chart_10[[#This Row],[MSCI Emerging Markets]]/B351-1</f>
        <v>4.6056115381054807E-2</v>
      </c>
    </row>
    <row r="353" spans="1:3" x14ac:dyDescent="0.3">
      <c r="A353" s="1">
        <v>42795</v>
      </c>
      <c r="B353" s="2">
        <v>241563.68822373901</v>
      </c>
      <c r="C353" s="3">
        <f>chart_10[[#This Row],[MSCI Emerging Markets]]/B352-1</f>
        <v>1.6477270500273589E-2</v>
      </c>
    </row>
    <row r="354" spans="1:3" x14ac:dyDescent="0.3">
      <c r="A354" s="1">
        <v>42826</v>
      </c>
      <c r="B354" s="2">
        <v>241503.26870997201</v>
      </c>
      <c r="C354" s="3">
        <f>chart_10[[#This Row],[MSCI Emerging Markets]]/B353-1</f>
        <v>-2.5011836096422435E-4</v>
      </c>
    </row>
    <row r="355" spans="1:3" x14ac:dyDescent="0.3">
      <c r="A355" s="1">
        <v>42856</v>
      </c>
      <c r="B355" s="2">
        <v>242244.089189911</v>
      </c>
      <c r="C355" s="3">
        <f>chart_10[[#This Row],[MSCI Emerging Markets]]/B354-1</f>
        <v>3.0675381078533182E-3</v>
      </c>
    </row>
    <row r="356" spans="1:3" x14ac:dyDescent="0.3">
      <c r="A356" s="1">
        <v>42887</v>
      </c>
      <c r="B356" s="2">
        <v>240749.224763406</v>
      </c>
      <c r="C356" s="3">
        <f>chart_10[[#This Row],[MSCI Emerging Markets]]/B355-1</f>
        <v>-6.1709015543123247E-3</v>
      </c>
    </row>
    <row r="357" spans="1:3" x14ac:dyDescent="0.3">
      <c r="A357" s="1">
        <v>42917</v>
      </c>
      <c r="B357" s="2">
        <v>248435.991711435</v>
      </c>
      <c r="C357" s="3">
        <f>chart_10[[#This Row],[MSCI Emerging Markets]]/B356-1</f>
        <v>3.1928522119159863E-2</v>
      </c>
    </row>
    <row r="358" spans="1:3" x14ac:dyDescent="0.3">
      <c r="A358" s="1">
        <v>42948</v>
      </c>
      <c r="B358" s="2">
        <v>251964.628820296</v>
      </c>
      <c r="C358" s="3">
        <f>chart_10[[#This Row],[MSCI Emerging Markets]]/B357-1</f>
        <v>1.420340541059617E-2</v>
      </c>
    </row>
    <row r="359" spans="1:3" x14ac:dyDescent="0.3">
      <c r="A359" s="1">
        <v>42979</v>
      </c>
      <c r="B359" s="2">
        <v>251423.91873623501</v>
      </c>
      <c r="C359" s="3">
        <f>chart_10[[#This Row],[MSCI Emerging Markets]]/B358-1</f>
        <v>-2.1459761498771046E-3</v>
      </c>
    </row>
    <row r="360" spans="1:3" x14ac:dyDescent="0.3">
      <c r="A360" s="1">
        <v>43009</v>
      </c>
      <c r="B360" s="2">
        <v>264010.52041587897</v>
      </c>
      <c r="C360" s="3">
        <f>chart_10[[#This Row],[MSCI Emerging Markets]]/B359-1</f>
        <v>5.0061273974686404E-2</v>
      </c>
    </row>
    <row r="361" spans="1:3" x14ac:dyDescent="0.3">
      <c r="A361" s="1">
        <v>43040</v>
      </c>
      <c r="B361" s="2">
        <v>259843.89352687899</v>
      </c>
      <c r="C361" s="3">
        <f>chart_10[[#This Row],[MSCI Emerging Markets]]/B360-1</f>
        <v>-1.5782048694258699E-2</v>
      </c>
    </row>
    <row r="362" spans="1:3" x14ac:dyDescent="0.3">
      <c r="A362" s="1">
        <v>43070</v>
      </c>
      <c r="B362" s="2">
        <v>266073.00860501901</v>
      </c>
      <c r="C362" s="3">
        <f>chart_10[[#This Row],[MSCI Emerging Markets]]/B361-1</f>
        <v>2.3972528249911251E-2</v>
      </c>
    </row>
    <row r="363" spans="1:3" x14ac:dyDescent="0.3">
      <c r="A363" s="1">
        <v>43101</v>
      </c>
      <c r="B363" s="2">
        <v>277531.56687806</v>
      </c>
      <c r="C363" s="3">
        <f>chart_10[[#This Row],[MSCI Emerging Markets]]/B362-1</f>
        <v>4.3065466629315319E-2</v>
      </c>
    </row>
    <row r="364" spans="1:3" x14ac:dyDescent="0.3">
      <c r="A364" s="1">
        <v>43132</v>
      </c>
      <c r="B364" s="2">
        <v>270039.19870640198</v>
      </c>
      <c r="C364" s="3">
        <f>chart_10[[#This Row],[MSCI Emerging Markets]]/B363-1</f>
        <v>-2.6996453974368895E-2</v>
      </c>
    </row>
    <row r="365" spans="1:3" x14ac:dyDescent="0.3">
      <c r="A365" s="1">
        <v>43160</v>
      </c>
      <c r="B365" s="2">
        <v>262785.50810810801</v>
      </c>
      <c r="C365" s="3">
        <f>chart_10[[#This Row],[MSCI Emerging Markets]]/B364-1</f>
        <v>-2.6861620953706367E-2</v>
      </c>
    </row>
    <row r="366" spans="1:3" x14ac:dyDescent="0.3">
      <c r="A366" s="1">
        <v>43191</v>
      </c>
      <c r="B366" s="2">
        <v>266914.12509313598</v>
      </c>
      <c r="C366" s="3">
        <f>chart_10[[#This Row],[MSCI Emerging Markets]]/B365-1</f>
        <v>1.5710976662112852E-2</v>
      </c>
    </row>
    <row r="367" spans="1:3" x14ac:dyDescent="0.3">
      <c r="A367" s="1">
        <v>43221</v>
      </c>
      <c r="B367" s="2">
        <v>265884.77934866201</v>
      </c>
      <c r="C367" s="3">
        <f>chart_10[[#This Row],[MSCI Emerging Markets]]/B366-1</f>
        <v>-3.856467858772139E-3</v>
      </c>
    </row>
    <row r="368" spans="1:3" x14ac:dyDescent="0.3">
      <c r="A368" s="1">
        <v>43252</v>
      </c>
      <c r="B368" s="2">
        <v>255911.465465774</v>
      </c>
      <c r="C368" s="3">
        <f>chart_10[[#This Row],[MSCI Emerging Markets]]/B367-1</f>
        <v>-3.7509909018935361E-2</v>
      </c>
    </row>
    <row r="369" spans="1:3" x14ac:dyDescent="0.3">
      <c r="A369" s="1">
        <v>43282</v>
      </c>
      <c r="B369" s="2">
        <v>260018.99815950901</v>
      </c>
      <c r="C369" s="3">
        <f>chart_10[[#This Row],[MSCI Emerging Markets]]/B368-1</f>
        <v>1.6050600492865996E-2</v>
      </c>
    </row>
    <row r="370" spans="1:3" x14ac:dyDescent="0.3">
      <c r="A370" s="1">
        <v>43313</v>
      </c>
      <c r="B370" s="2">
        <v>254910.81690841899</v>
      </c>
      <c r="C370" s="3">
        <f>chart_10[[#This Row],[MSCI Emerging Markets]]/B369-1</f>
        <v>-1.9645415478281358E-2</v>
      </c>
    </row>
    <row r="371" spans="1:3" x14ac:dyDescent="0.3">
      <c r="A371" s="1">
        <v>43344</v>
      </c>
      <c r="B371" s="2">
        <v>255285.814322736</v>
      </c>
      <c r="C371" s="3">
        <f>chart_10[[#This Row],[MSCI Emerging Markets]]/B370-1</f>
        <v>1.4710925917738038E-3</v>
      </c>
    </row>
    <row r="372" spans="1:3" x14ac:dyDescent="0.3">
      <c r="A372" s="1">
        <v>43374</v>
      </c>
      <c r="B372" s="2">
        <v>238389.48639335501</v>
      </c>
      <c r="C372" s="3">
        <f>chart_10[[#This Row],[MSCI Emerging Markets]]/B371-1</f>
        <v>-6.61859256622086E-2</v>
      </c>
    </row>
    <row r="373" spans="1:3" x14ac:dyDescent="0.3">
      <c r="A373" s="1">
        <v>43405</v>
      </c>
      <c r="B373" s="2">
        <v>247334.62280130299</v>
      </c>
      <c r="C373" s="3">
        <f>chart_10[[#This Row],[MSCI Emerging Markets]]/B372-1</f>
        <v>3.7523200134707446E-2</v>
      </c>
    </row>
    <row r="374" spans="1:3" x14ac:dyDescent="0.3">
      <c r="A374" s="1">
        <v>43435</v>
      </c>
      <c r="B374" s="2">
        <v>239016.81961572001</v>
      </c>
      <c r="C374" s="3">
        <f>chart_10[[#This Row],[MSCI Emerging Markets]]/B373-1</f>
        <v>-3.362975668903867E-2</v>
      </c>
    </row>
    <row r="375" spans="1:3" x14ac:dyDescent="0.3">
      <c r="A375" s="1">
        <v>43466</v>
      </c>
      <c r="B375" s="2">
        <v>259102.98676880199</v>
      </c>
      <c r="C375" s="3">
        <f>chart_10[[#This Row],[MSCI Emerging Markets]]/B374-1</f>
        <v>8.4036626315150409E-2</v>
      </c>
    </row>
    <row r="376" spans="1:3" x14ac:dyDescent="0.3">
      <c r="A376" s="1">
        <v>43497</v>
      </c>
      <c r="B376" s="2">
        <v>261347.22088297101</v>
      </c>
      <c r="C376" s="3">
        <f>chart_10[[#This Row],[MSCI Emerging Markets]]/B375-1</f>
        <v>8.6615524666706634E-3</v>
      </c>
    </row>
    <row r="377" spans="1:3" x14ac:dyDescent="0.3">
      <c r="A377" s="1">
        <v>43525</v>
      </c>
      <c r="B377" s="2">
        <v>267838.04427236301</v>
      </c>
      <c r="C377" s="3">
        <f>chart_10[[#This Row],[MSCI Emerging Markets]]/B376-1</f>
        <v>2.4836014584209254E-2</v>
      </c>
    </row>
    <row r="378" spans="1:3" x14ac:dyDescent="0.3">
      <c r="A378" s="1">
        <v>43556</v>
      </c>
      <c r="B378" s="2">
        <v>273941.61586735601</v>
      </c>
      <c r="C378" s="3">
        <f>chart_10[[#This Row],[MSCI Emerging Markets]]/B377-1</f>
        <v>2.2788292124722664E-2</v>
      </c>
    </row>
    <row r="379" spans="1:3" x14ac:dyDescent="0.3">
      <c r="A379" s="1">
        <v>43586</v>
      </c>
      <c r="B379" s="2">
        <v>255677.52542372799</v>
      </c>
      <c r="C379" s="3">
        <f>chart_10[[#This Row],[MSCI Emerging Markets]]/B378-1</f>
        <v>-6.6671470801543342E-2</v>
      </c>
    </row>
    <row r="380" spans="1:3" x14ac:dyDescent="0.3">
      <c r="A380" s="1">
        <v>43617</v>
      </c>
      <c r="B380" s="2">
        <v>266371.92616871698</v>
      </c>
      <c r="C380" s="3">
        <f>chart_10[[#This Row],[MSCI Emerging Markets]]/B379-1</f>
        <v>4.1827691844503745E-2</v>
      </c>
    </row>
    <row r="381" spans="1:3" x14ac:dyDescent="0.3">
      <c r="A381" s="1">
        <v>43647</v>
      </c>
      <c r="B381" s="2">
        <v>268743.33930589102</v>
      </c>
      <c r="C381" s="3">
        <f>chart_10[[#This Row],[MSCI Emerging Markets]]/B380-1</f>
        <v>8.9026391455082621E-3</v>
      </c>
    </row>
    <row r="382" spans="1:3" x14ac:dyDescent="0.3">
      <c r="A382" s="1">
        <v>43678</v>
      </c>
      <c r="B382" s="2">
        <v>258381.815023559</v>
      </c>
      <c r="C382" s="3">
        <f>chart_10[[#This Row],[MSCI Emerging Markets]]/B381-1</f>
        <v>-3.8555464515301896E-2</v>
      </c>
    </row>
    <row r="383" spans="1:3" x14ac:dyDescent="0.3">
      <c r="A383" s="1">
        <v>43709</v>
      </c>
      <c r="B383" s="2">
        <v>266955.24057305499</v>
      </c>
      <c r="C383" s="3">
        <f>chart_10[[#This Row],[MSCI Emerging Markets]]/B382-1</f>
        <v>3.3181226584054535E-2</v>
      </c>
    </row>
    <row r="384" spans="1:3" x14ac:dyDescent="0.3">
      <c r="A384" s="1">
        <v>43739</v>
      </c>
      <c r="B384" s="2">
        <v>271629.89725658903</v>
      </c>
      <c r="C384" s="3">
        <f>chart_10[[#This Row],[MSCI Emerging Markets]]/B383-1</f>
        <v>1.7511012982922791E-2</v>
      </c>
    </row>
    <row r="385" spans="1:3" x14ac:dyDescent="0.3">
      <c r="A385" s="1">
        <v>43770</v>
      </c>
      <c r="B385" s="2">
        <v>275522.70207612403</v>
      </c>
      <c r="C385" s="3">
        <f>chart_10[[#This Row],[MSCI Emerging Markets]]/B384-1</f>
        <v>1.4331282597576989E-2</v>
      </c>
    </row>
    <row r="386" spans="1:3" x14ac:dyDescent="0.3">
      <c r="A386" s="1">
        <v>43800</v>
      </c>
      <c r="B386" s="2">
        <v>289613.94755207398</v>
      </c>
      <c r="C386" s="3">
        <f>chart_10[[#This Row],[MSCI Emerging Markets]]/B385-1</f>
        <v>5.1143682062382956E-2</v>
      </c>
    </row>
    <row r="387" spans="1:3" x14ac:dyDescent="0.3">
      <c r="A387" s="1">
        <v>43831</v>
      </c>
      <c r="B387" s="2">
        <v>280672.06302931497</v>
      </c>
      <c r="C387" s="3">
        <f>chart_10[[#This Row],[MSCI Emerging Markets]]/B386-1</f>
        <v>-3.0875186082504613E-2</v>
      </c>
    </row>
    <row r="388" spans="1:3" x14ac:dyDescent="0.3">
      <c r="A388" s="1">
        <v>43862</v>
      </c>
      <c r="B388" s="2">
        <v>267703.975457775</v>
      </c>
      <c r="C388" s="3">
        <f>chart_10[[#This Row],[MSCI Emerging Markets]]/B387-1</f>
        <v>-4.6203699191057379E-2</v>
      </c>
    </row>
    <row r="389" spans="1:3" x14ac:dyDescent="0.3">
      <c r="A389" s="1">
        <v>43891</v>
      </c>
      <c r="B389" s="2">
        <v>226972.982365826</v>
      </c>
      <c r="C389" s="3">
        <f>chart_10[[#This Row],[MSCI Emerging Markets]]/B388-1</f>
        <v>-0.15214937702101294</v>
      </c>
    </row>
    <row r="390" spans="1:3" x14ac:dyDescent="0.3">
      <c r="A390" s="1">
        <v>43922</v>
      </c>
      <c r="B390" s="2">
        <v>249624.58306362599</v>
      </c>
      <c r="C390" s="3">
        <f>chart_10[[#This Row],[MSCI Emerging Markets]]/B389-1</f>
        <v>9.9798665293524103E-2</v>
      </c>
    </row>
    <row r="391" spans="1:3" x14ac:dyDescent="0.3">
      <c r="A391" s="1">
        <v>43952</v>
      </c>
      <c r="B391" s="2">
        <v>245720.77176724101</v>
      </c>
      <c r="C391" s="3">
        <f>chart_10[[#This Row],[MSCI Emerging Markets]]/B390-1</f>
        <v>-1.5638729361001857E-2</v>
      </c>
    </row>
    <row r="392" spans="1:3" x14ac:dyDescent="0.3">
      <c r="A392" s="1">
        <v>43983</v>
      </c>
      <c r="B392" s="2">
        <v>262449.36151098402</v>
      </c>
      <c r="C392" s="3">
        <f>chart_10[[#This Row],[MSCI Emerging Markets]]/B391-1</f>
        <v>6.8079672806779179E-2</v>
      </c>
    </row>
    <row r="393" spans="1:3" x14ac:dyDescent="0.3">
      <c r="A393" s="1">
        <v>44013</v>
      </c>
      <c r="B393" s="2">
        <v>270439.19893652899</v>
      </c>
      <c r="C393" s="3">
        <f>chart_10[[#This Row],[MSCI Emerging Markets]]/B392-1</f>
        <v>3.0443348688469207E-2</v>
      </c>
    </row>
    <row r="394" spans="1:3" x14ac:dyDescent="0.3">
      <c r="A394" s="1">
        <v>44044</v>
      </c>
      <c r="B394" s="2">
        <v>274353.66316582903</v>
      </c>
      <c r="C394" s="3">
        <f>chart_10[[#This Row],[MSCI Emerging Markets]]/B393-1</f>
        <v>1.4474470582272136E-2</v>
      </c>
    </row>
    <row r="395" spans="1:3" x14ac:dyDescent="0.3">
      <c r="A395" s="1">
        <v>44075</v>
      </c>
      <c r="B395" s="2">
        <v>275367.70592757</v>
      </c>
      <c r="C395" s="3">
        <f>chart_10[[#This Row],[MSCI Emerging Markets]]/B394-1</f>
        <v>3.6961152624670479E-3</v>
      </c>
    </row>
    <row r="396" spans="1:3" x14ac:dyDescent="0.3">
      <c r="A396" s="1">
        <v>44105</v>
      </c>
      <c r="B396" s="2">
        <v>281323.79723029502</v>
      </c>
      <c r="C396" s="3">
        <f>chart_10[[#This Row],[MSCI Emerging Markets]]/B395-1</f>
        <v>2.162959263019637E-2</v>
      </c>
    </row>
    <row r="397" spans="1:3" x14ac:dyDescent="0.3">
      <c r="A397" s="1">
        <v>44136</v>
      </c>
      <c r="B397" s="2">
        <v>300124.88909849699</v>
      </c>
      <c r="C397" s="3">
        <f>chart_10[[#This Row],[MSCI Emerging Markets]]/B396-1</f>
        <v>6.6830790901102333E-2</v>
      </c>
    </row>
    <row r="398" spans="1:3" x14ac:dyDescent="0.3">
      <c r="A398" s="1">
        <v>44166</v>
      </c>
      <c r="B398" s="2">
        <v>314686.34600277001</v>
      </c>
      <c r="C398" s="3">
        <f>chart_10[[#This Row],[MSCI Emerging Markets]]/B397-1</f>
        <v>4.8517991786726222E-2</v>
      </c>
    </row>
    <row r="399" spans="1:3" x14ac:dyDescent="0.3">
      <c r="A399" s="1">
        <v>44197</v>
      </c>
      <c r="B399" s="2">
        <v>328025.233536585</v>
      </c>
      <c r="C399" s="3">
        <f>chart_10[[#This Row],[MSCI Emerging Markets]]/B398-1</f>
        <v>4.2387881467528254E-2</v>
      </c>
    </row>
    <row r="400" spans="1:3" x14ac:dyDescent="0.3">
      <c r="A400" s="1">
        <v>44228</v>
      </c>
      <c r="B400" s="2">
        <v>330961.24108571903</v>
      </c>
      <c r="C400" s="3">
        <f>chart_10[[#This Row],[MSCI Emerging Markets]]/B399-1</f>
        <v>8.950553948181561E-3</v>
      </c>
    </row>
    <row r="401" spans="1:3" x14ac:dyDescent="0.3">
      <c r="A401" s="1">
        <v>44256</v>
      </c>
      <c r="B401" s="2">
        <v>337056.15300639602</v>
      </c>
      <c r="C401" s="3">
        <f>chart_10[[#This Row],[MSCI Emerging Markets]]/B400-1</f>
        <v>1.8415787603051736E-2</v>
      </c>
    </row>
    <row r="402" spans="1:3" x14ac:dyDescent="0.3">
      <c r="A402" s="1">
        <v>44287</v>
      </c>
      <c r="B402" s="2">
        <v>335284.91690117499</v>
      </c>
      <c r="C402" s="3">
        <f>chart_10[[#This Row],[MSCI Emerging Markets]]/B401-1</f>
        <v>-5.2550178640038414E-3</v>
      </c>
    </row>
    <row r="403" spans="1:3" x14ac:dyDescent="0.3">
      <c r="A403" s="1">
        <v>44317</v>
      </c>
      <c r="B403" s="2">
        <v>339791.16941234301</v>
      </c>
      <c r="C403" s="3">
        <f>chart_10[[#This Row],[MSCI Emerging Markets]]/B402-1</f>
        <v>1.3440069278440658E-2</v>
      </c>
    </row>
    <row r="404" spans="1:3" x14ac:dyDescent="0.3">
      <c r="A404" s="1">
        <v>44348</v>
      </c>
      <c r="B404" s="2">
        <v>349573.99059239298</v>
      </c>
      <c r="C404" s="3">
        <f>chart_10[[#This Row],[MSCI Emerging Markets]]/B403-1</f>
        <v>2.8790686929766274E-2</v>
      </c>
    </row>
    <row r="405" spans="1:3" x14ac:dyDescent="0.3">
      <c r="A405" s="1">
        <v>44378</v>
      </c>
      <c r="B405" s="2">
        <v>326060.94202337897</v>
      </c>
      <c r="C405" s="3">
        <f>chart_10[[#This Row],[MSCI Emerging Markets]]/B404-1</f>
        <v>-6.7262008049192912E-2</v>
      </c>
    </row>
    <row r="406" spans="1:3" x14ac:dyDescent="0.3">
      <c r="A406" s="1">
        <v>44409</v>
      </c>
      <c r="B406" s="2">
        <v>336310.36442453897</v>
      </c>
      <c r="C406" s="3">
        <f>chart_10[[#This Row],[MSCI Emerging Markets]]/B405-1</f>
        <v>3.1434069770997386E-2</v>
      </c>
    </row>
    <row r="407" spans="1:3" x14ac:dyDescent="0.3">
      <c r="A407" s="1">
        <v>44440</v>
      </c>
      <c r="B407" s="2">
        <v>330178.03853527899</v>
      </c>
      <c r="C407" s="3">
        <f>chart_10[[#This Row],[MSCI Emerging Markets]]/B406-1</f>
        <v>-1.8234126978967868E-2</v>
      </c>
    </row>
    <row r="408" spans="1:3" x14ac:dyDescent="0.3">
      <c r="A408" s="1">
        <v>44470</v>
      </c>
      <c r="B408" s="2">
        <v>331593.044259338</v>
      </c>
      <c r="C408" s="3">
        <f>chart_10[[#This Row],[MSCI Emerging Markets]]/B407-1</f>
        <v>4.2855840150246571E-3</v>
      </c>
    </row>
    <row r="409" spans="1:3" x14ac:dyDescent="0.3">
      <c r="A409" s="1">
        <v>44501</v>
      </c>
      <c r="B409" s="2">
        <v>326002.02976326598</v>
      </c>
      <c r="C409" s="3">
        <f>chart_10[[#This Row],[MSCI Emerging Markets]]/B408-1</f>
        <v>-1.6861072911105168E-2</v>
      </c>
    </row>
    <row r="410" spans="1:3" x14ac:dyDescent="0.3">
      <c r="A410" s="1">
        <v>44531</v>
      </c>
      <c r="B410" s="2">
        <v>333361.95447642502</v>
      </c>
      <c r="C410" s="3">
        <f>chart_10[[#This Row],[MSCI Emerging Markets]]/B409-1</f>
        <v>2.2576315609150077E-2</v>
      </c>
    </row>
    <row r="411" spans="1:3" x14ac:dyDescent="0.3">
      <c r="A411" s="1">
        <v>44562</v>
      </c>
      <c r="B411" s="2">
        <v>332060.99134098197</v>
      </c>
      <c r="C411" s="3">
        <f>chart_10[[#This Row],[MSCI Emerging Markets]]/B410-1</f>
        <v>-3.9025543196322676E-3</v>
      </c>
    </row>
    <row r="412" spans="1:3" x14ac:dyDescent="0.3">
      <c r="A412" s="1">
        <v>44593</v>
      </c>
      <c r="B412" s="2">
        <v>320938.50152692199</v>
      </c>
      <c r="C412" s="3">
        <f>chart_10[[#This Row],[MSCI Emerging Markets]]/B411-1</f>
        <v>-3.3495321956196533E-2</v>
      </c>
    </row>
    <row r="413" spans="1:3" x14ac:dyDescent="0.3">
      <c r="A413" s="1">
        <v>44621</v>
      </c>
      <c r="B413" s="2">
        <v>316571.36805693101</v>
      </c>
      <c r="C413" s="3">
        <f>chart_10[[#This Row],[MSCI Emerging Markets]]/B412-1</f>
        <v>-1.3607384122545474E-2</v>
      </c>
    </row>
    <row r="414" spans="1:3" x14ac:dyDescent="0.3">
      <c r="A414" s="1">
        <v>44652</v>
      </c>
      <c r="B414" s="2">
        <v>314924.56411764701</v>
      </c>
      <c r="C414" s="3">
        <f>chart_10[[#This Row],[MSCI Emerging Markets]]/B413-1</f>
        <v>-5.2019989975462533E-3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17"/>
  <sheetViews>
    <sheetView workbookViewId="0">
      <selection activeCell="F2" sqref="F2"/>
    </sheetView>
  </sheetViews>
  <sheetFormatPr defaultRowHeight="14.4" x14ac:dyDescent="0.3"/>
  <cols>
    <col min="1" max="1" width="10.109375" bestFit="1" customWidth="1"/>
    <col min="2" max="2" width="25.77734375" customWidth="1"/>
    <col min="3" max="3" width="8.88671875" style="3"/>
  </cols>
  <sheetData>
    <row r="1" spans="1:3" x14ac:dyDescent="0.3">
      <c r="A1" t="s">
        <v>0</v>
      </c>
      <c r="B1" t="s">
        <v>39</v>
      </c>
      <c r="C1" s="3" t="s">
        <v>4</v>
      </c>
    </row>
    <row r="2" spans="1:3" x14ac:dyDescent="0.3">
      <c r="A2" s="1">
        <v>41153</v>
      </c>
      <c r="B2" s="2">
        <v>10000</v>
      </c>
      <c r="C2" s="3" t="e">
        <f>chart_13[[#This Row],[Bloomberg Barclays Global Aggregate Corporate]]/B1-1</f>
        <v>#VALUE!</v>
      </c>
    </row>
    <row r="3" spans="1:3" x14ac:dyDescent="0.3">
      <c r="A3" s="1">
        <v>41183</v>
      </c>
      <c r="B3" s="2">
        <v>10065.3633657681</v>
      </c>
      <c r="C3" s="3">
        <f>chart_13[[#This Row],[Bloomberg Barclays Global Aggregate Corporate]]/B2-1</f>
        <v>6.5363365768100756E-3</v>
      </c>
    </row>
    <row r="4" spans="1:3" x14ac:dyDescent="0.3">
      <c r="A4" s="1">
        <v>41214</v>
      </c>
      <c r="B4" s="2">
        <v>10092.423447915</v>
      </c>
      <c r="C4" s="3">
        <f>chart_13[[#This Row],[Bloomberg Barclays Global Aggregate Corporate]]/B3-1</f>
        <v>2.6884356941281329E-3</v>
      </c>
    </row>
    <row r="5" spans="1:3" x14ac:dyDescent="0.3">
      <c r="A5" s="1">
        <v>41244</v>
      </c>
      <c r="B5" s="2">
        <v>9985.3653026865504</v>
      </c>
      <c r="C5" s="3">
        <f>chart_13[[#This Row],[Bloomberg Barclays Global Aggregate Corporate]]/B4-1</f>
        <v>-1.0607773819732769E-2</v>
      </c>
    </row>
    <row r="6" spans="1:3" x14ac:dyDescent="0.3">
      <c r="A6" s="1">
        <v>41275</v>
      </c>
      <c r="B6" s="2">
        <v>9676.2544399052404</v>
      </c>
      <c r="C6" s="3">
        <f>chart_13[[#This Row],[Bloomberg Barclays Global Aggregate Corporate]]/B5-1</f>
        <v>-3.0956390017913948E-2</v>
      </c>
    </row>
    <row r="7" spans="1:3" x14ac:dyDescent="0.3">
      <c r="A7" s="1">
        <v>41306</v>
      </c>
      <c r="B7" s="2">
        <v>9935.4046546440495</v>
      </c>
      <c r="C7" s="3">
        <f>chart_13[[#This Row],[Bloomberg Barclays Global Aggregate Corporate]]/B6-1</f>
        <v>2.6782079403582459E-2</v>
      </c>
    </row>
    <row r="8" spans="1:3" x14ac:dyDescent="0.3">
      <c r="A8" s="1">
        <v>41334</v>
      </c>
      <c r="B8" s="2">
        <v>10172.2342148835</v>
      </c>
      <c r="C8" s="3">
        <f>chart_13[[#This Row],[Bloomberg Barclays Global Aggregate Corporate]]/B7-1</f>
        <v>2.3836931506232117E-2</v>
      </c>
    </row>
    <row r="9" spans="1:3" x14ac:dyDescent="0.3">
      <c r="A9" s="1">
        <v>41365</v>
      </c>
      <c r="B9" s="2">
        <v>10200.874190140499</v>
      </c>
      <c r="C9" s="3">
        <f>chart_13[[#This Row],[Bloomberg Barclays Global Aggregate Corporate]]/B8-1</f>
        <v>2.8155048981368669E-3</v>
      </c>
    </row>
    <row r="10" spans="1:3" x14ac:dyDescent="0.3">
      <c r="A10" s="1">
        <v>41395</v>
      </c>
      <c r="B10" s="2">
        <v>10005.0672222625</v>
      </c>
      <c r="C10" s="3">
        <f>chart_13[[#This Row],[Bloomberg Barclays Global Aggregate Corporate]]/B9-1</f>
        <v>-1.9195116440829496E-2</v>
      </c>
    </row>
    <row r="11" spans="1:3" x14ac:dyDescent="0.3">
      <c r="A11" s="1">
        <v>41426</v>
      </c>
      <c r="B11" s="2">
        <v>9708.0727023855507</v>
      </c>
      <c r="C11" s="3">
        <f>chart_13[[#This Row],[Bloomberg Barclays Global Aggregate Corporate]]/B10-1</f>
        <v>-2.9684410237254544E-2</v>
      </c>
    </row>
    <row r="12" spans="1:3" x14ac:dyDescent="0.3">
      <c r="A12" s="1">
        <v>41456</v>
      </c>
      <c r="B12" s="2">
        <v>9715.75272231503</v>
      </c>
      <c r="C12" s="3">
        <f>chart_13[[#This Row],[Bloomberg Barclays Global Aggregate Corporate]]/B11-1</f>
        <v>7.9109625204920597E-4</v>
      </c>
    </row>
    <row r="13" spans="1:3" x14ac:dyDescent="0.3">
      <c r="A13" s="1">
        <v>41487</v>
      </c>
      <c r="B13" s="2">
        <v>9682.5620063847</v>
      </c>
      <c r="C13" s="3">
        <f>chart_13[[#This Row],[Bloomberg Barclays Global Aggregate Corporate]]/B12-1</f>
        <v>-3.4161754502147756E-3</v>
      </c>
    </row>
    <row r="14" spans="1:3" x14ac:dyDescent="0.3">
      <c r="A14" s="1">
        <v>41518</v>
      </c>
      <c r="B14" s="2">
        <v>9666.84193276107</v>
      </c>
      <c r="C14" s="3">
        <f>chart_13[[#This Row],[Bloomberg Barclays Global Aggregate Corporate]]/B13-1</f>
        <v>-1.623544844150171E-3</v>
      </c>
    </row>
    <row r="15" spans="1:3" x14ac:dyDescent="0.3">
      <c r="A15" s="1">
        <v>41548</v>
      </c>
      <c r="B15" s="2">
        <v>9703.2792317147396</v>
      </c>
      <c r="C15" s="3">
        <f>chart_13[[#This Row],[Bloomberg Barclays Global Aggregate Corporate]]/B14-1</f>
        <v>3.7693074126083914E-3</v>
      </c>
    </row>
    <row r="16" spans="1:3" x14ac:dyDescent="0.3">
      <c r="A16" s="1">
        <v>41579</v>
      </c>
      <c r="B16" s="2">
        <v>9712.6485170084306</v>
      </c>
      <c r="C16" s="3">
        <f>chart_13[[#This Row],[Bloomberg Barclays Global Aggregate Corporate]]/B15-1</f>
        <v>9.6557927170315416E-4</v>
      </c>
    </row>
    <row r="17" spans="1:3" x14ac:dyDescent="0.3">
      <c r="A17" s="1">
        <v>41609</v>
      </c>
      <c r="B17" s="2">
        <v>9586.2995460098391</v>
      </c>
      <c r="C17" s="3">
        <f>chart_13[[#This Row],[Bloomberg Barclays Global Aggregate Corporate]]/B16-1</f>
        <v>-1.3008704142575933E-2</v>
      </c>
    </row>
    <row r="18" spans="1:3" x14ac:dyDescent="0.3">
      <c r="A18" s="1">
        <v>41640</v>
      </c>
      <c r="B18" s="2">
        <v>9867.8969545970394</v>
      </c>
      <c r="C18" s="3">
        <f>chart_13[[#This Row],[Bloomberg Barclays Global Aggregate Corporate]]/B17-1</f>
        <v>2.9374985335651305E-2</v>
      </c>
    </row>
    <row r="19" spans="1:3" x14ac:dyDescent="0.3">
      <c r="A19" s="1">
        <v>41671</v>
      </c>
      <c r="B19" s="2">
        <v>9813.1605837961706</v>
      </c>
      <c r="C19" s="3">
        <f>chart_13[[#This Row],[Bloomberg Barclays Global Aggregate Corporate]]/B18-1</f>
        <v>-5.5469134966361633E-3</v>
      </c>
    </row>
    <row r="20" spans="1:3" x14ac:dyDescent="0.3">
      <c r="A20" s="1">
        <v>41699</v>
      </c>
      <c r="B20" s="2">
        <v>9837.9447154979298</v>
      </c>
      <c r="C20" s="3">
        <f>chart_13[[#This Row],[Bloomberg Barclays Global Aggregate Corporate]]/B19-1</f>
        <v>2.5256013585148729E-3</v>
      </c>
    </row>
    <row r="21" spans="1:3" x14ac:dyDescent="0.3">
      <c r="A21" s="1">
        <v>41730</v>
      </c>
      <c r="B21" s="2">
        <v>9925.3715747550395</v>
      </c>
      <c r="C21" s="3">
        <f>chart_13[[#This Row],[Bloomberg Barclays Global Aggregate Corporate]]/B20-1</f>
        <v>8.886699588724456E-3</v>
      </c>
    </row>
    <row r="22" spans="1:3" x14ac:dyDescent="0.3">
      <c r="A22" s="1">
        <v>41760</v>
      </c>
      <c r="B22" s="2">
        <v>10181.6605555444</v>
      </c>
      <c r="C22" s="3">
        <f>chart_13[[#This Row],[Bloomberg Barclays Global Aggregate Corporate]]/B21-1</f>
        <v>2.5821600618079144E-2</v>
      </c>
    </row>
    <row r="23" spans="1:3" x14ac:dyDescent="0.3">
      <c r="A23" s="1">
        <v>41791</v>
      </c>
      <c r="B23" s="2">
        <v>10196.1383703917</v>
      </c>
      <c r="C23" s="3">
        <f>chart_13[[#This Row],[Bloomberg Barclays Global Aggregate Corporate]]/B22-1</f>
        <v>1.4219502573591392E-3</v>
      </c>
    </row>
    <row r="24" spans="1:3" x14ac:dyDescent="0.3">
      <c r="A24" s="1">
        <v>41821</v>
      </c>
      <c r="B24" s="2">
        <v>10341.629772111301</v>
      </c>
      <c r="C24" s="3">
        <f>chart_13[[#This Row],[Bloomberg Barclays Global Aggregate Corporate]]/B23-1</f>
        <v>1.4269265131011677E-2</v>
      </c>
    </row>
    <row r="25" spans="1:3" x14ac:dyDescent="0.3">
      <c r="A25" s="1">
        <v>41852</v>
      </c>
      <c r="B25" s="2">
        <v>10579.013080656199</v>
      </c>
      <c r="C25" s="3">
        <f>chart_13[[#This Row],[Bloomberg Barclays Global Aggregate Corporate]]/B24-1</f>
        <v>2.2954148792394324E-2</v>
      </c>
    </row>
    <row r="26" spans="1:3" x14ac:dyDescent="0.3">
      <c r="A26" s="1">
        <v>41883</v>
      </c>
      <c r="B26" s="2">
        <v>10831.0780094538</v>
      </c>
      <c r="C26" s="3">
        <f>chart_13[[#This Row],[Bloomberg Barclays Global Aggregate Corporate]]/B25-1</f>
        <v>2.3826885067237846E-2</v>
      </c>
    </row>
    <row r="27" spans="1:3" x14ac:dyDescent="0.3">
      <c r="A27" s="1">
        <v>41913</v>
      </c>
      <c r="B27" s="2">
        <v>10925.531479876599</v>
      </c>
      <c r="C27" s="3">
        <f>chart_13[[#This Row],[Bloomberg Barclays Global Aggregate Corporate]]/B26-1</f>
        <v>8.7205973717812135E-3</v>
      </c>
    </row>
    <row r="28" spans="1:3" x14ac:dyDescent="0.3">
      <c r="A28" s="1">
        <v>41944</v>
      </c>
      <c r="B28" s="2">
        <v>10990.986217030901</v>
      </c>
      <c r="C28" s="3">
        <f>chart_13[[#This Row],[Bloomberg Barclays Global Aggregate Corporate]]/B27-1</f>
        <v>5.9909888388367527E-3</v>
      </c>
    </row>
    <row r="29" spans="1:3" x14ac:dyDescent="0.3">
      <c r="A29" s="1">
        <v>41974</v>
      </c>
      <c r="B29" s="2">
        <v>11232.0142068119</v>
      </c>
      <c r="C29" s="3">
        <f>chart_13[[#This Row],[Bloomberg Barclays Global Aggregate Corporate]]/B28-1</f>
        <v>2.1929605316720169E-2</v>
      </c>
    </row>
    <row r="30" spans="1:3" x14ac:dyDescent="0.3">
      <c r="A30" s="1">
        <v>42005</v>
      </c>
      <c r="B30" s="2">
        <v>12111.462248601199</v>
      </c>
      <c r="C30" s="3">
        <f>chart_13[[#This Row],[Bloomberg Barclays Global Aggregate Corporate]]/B29-1</f>
        <v>7.8298337733221368E-2</v>
      </c>
    </row>
    <row r="31" spans="1:3" x14ac:dyDescent="0.3">
      <c r="A31" s="1">
        <v>42036</v>
      </c>
      <c r="B31" s="2">
        <v>12113.9539739581</v>
      </c>
      <c r="C31" s="3">
        <f>chart_13[[#This Row],[Bloomberg Barclays Global Aggregate Corporate]]/B30-1</f>
        <v>2.0573282612401655E-4</v>
      </c>
    </row>
    <row r="32" spans="1:3" x14ac:dyDescent="0.3">
      <c r="A32" s="1">
        <v>42064</v>
      </c>
      <c r="B32" s="2">
        <v>12525.255693602099</v>
      </c>
      <c r="C32" s="3">
        <f>chart_13[[#This Row],[Bloomberg Barclays Global Aggregate Corporate]]/B31-1</f>
        <v>3.395272266414362E-2</v>
      </c>
    </row>
    <row r="33" spans="1:3" x14ac:dyDescent="0.3">
      <c r="A33" s="1">
        <v>42095</v>
      </c>
      <c r="B33" s="2">
        <v>12106.1106838494</v>
      </c>
      <c r="C33" s="3">
        <f>chart_13[[#This Row],[Bloomberg Barclays Global Aggregate Corporate]]/B32-1</f>
        <v>-3.3463988281436707E-2</v>
      </c>
    </row>
    <row r="34" spans="1:3" x14ac:dyDescent="0.3">
      <c r="A34" s="1">
        <v>42125</v>
      </c>
      <c r="B34" s="2">
        <v>12237.5295424709</v>
      </c>
      <c r="C34" s="3">
        <f>chart_13[[#This Row],[Bloomberg Barclays Global Aggregate Corporate]]/B33-1</f>
        <v>1.0855580462916459E-2</v>
      </c>
    </row>
    <row r="35" spans="1:3" x14ac:dyDescent="0.3">
      <c r="A35" s="1">
        <v>42156</v>
      </c>
      <c r="B35" s="2">
        <v>11856.8635634902</v>
      </c>
      <c r="C35" s="3">
        <f>chart_13[[#This Row],[Bloomberg Barclays Global Aggregate Corporate]]/B34-1</f>
        <v>-3.110644004245966E-2</v>
      </c>
    </row>
    <row r="36" spans="1:3" x14ac:dyDescent="0.3">
      <c r="A36" s="1">
        <v>42186</v>
      </c>
      <c r="B36" s="2">
        <v>12144.9893536533</v>
      </c>
      <c r="C36" s="3">
        <f>chart_13[[#This Row],[Bloomberg Barclays Global Aggregate Corporate]]/B35-1</f>
        <v>2.4300337827138474E-2</v>
      </c>
    </row>
    <row r="37" spans="1:3" x14ac:dyDescent="0.3">
      <c r="A37" s="1">
        <v>42217</v>
      </c>
      <c r="B37" s="2">
        <v>11817.600182906101</v>
      </c>
      <c r="C37" s="3">
        <f>chart_13[[#This Row],[Bloomberg Barclays Global Aggregate Corporate]]/B36-1</f>
        <v>-2.6956727685291781E-2</v>
      </c>
    </row>
    <row r="38" spans="1:3" x14ac:dyDescent="0.3">
      <c r="A38" s="1">
        <v>42248</v>
      </c>
      <c r="B38" s="2">
        <v>11835.711402110601</v>
      </c>
      <c r="C38" s="3">
        <f>chart_13[[#This Row],[Bloomberg Barclays Global Aggregate Corporate]]/B37-1</f>
        <v>1.5325632043887705E-3</v>
      </c>
    </row>
    <row r="39" spans="1:3" x14ac:dyDescent="0.3">
      <c r="A39" s="1">
        <v>42278</v>
      </c>
      <c r="B39" s="2">
        <v>12107.1338988883</v>
      </c>
      <c r="C39" s="3">
        <f>chart_13[[#This Row],[Bloomberg Barclays Global Aggregate Corporate]]/B38-1</f>
        <v>2.2932503806175841E-2</v>
      </c>
    </row>
    <row r="40" spans="1:3" x14ac:dyDescent="0.3">
      <c r="A40" s="1">
        <v>42309</v>
      </c>
      <c r="B40" s="2">
        <v>12469.4417585553</v>
      </c>
      <c r="C40" s="3">
        <f>chart_13[[#This Row],[Bloomberg Barclays Global Aggregate Corporate]]/B39-1</f>
        <v>2.9925155093912581E-2</v>
      </c>
    </row>
    <row r="41" spans="1:3" x14ac:dyDescent="0.3">
      <c r="A41" s="1">
        <v>42339</v>
      </c>
      <c r="B41" s="2">
        <v>12079.558421432301</v>
      </c>
      <c r="C41" s="3">
        <f>chart_13[[#This Row],[Bloomberg Barclays Global Aggregate Corporate]]/B40-1</f>
        <v>-3.1267104387852851E-2</v>
      </c>
    </row>
    <row r="42" spans="1:3" x14ac:dyDescent="0.3">
      <c r="A42" s="1">
        <v>42370</v>
      </c>
      <c r="B42" s="2">
        <v>12047.014361301401</v>
      </c>
      <c r="C42" s="3">
        <f>chart_13[[#This Row],[Bloomberg Barclays Global Aggregate Corporate]]/B41-1</f>
        <v>-2.694143195926646E-3</v>
      </c>
    </row>
    <row r="43" spans="1:3" x14ac:dyDescent="0.3">
      <c r="A43" s="1">
        <v>42401</v>
      </c>
      <c r="B43" s="2">
        <v>12177.939865709801</v>
      </c>
      <c r="C43" s="3">
        <f>chart_13[[#This Row],[Bloomberg Barclays Global Aggregate Corporate]]/B42-1</f>
        <v>1.0867879831617966E-2</v>
      </c>
    </row>
    <row r="44" spans="1:3" x14ac:dyDescent="0.3">
      <c r="A44" s="1">
        <v>42430</v>
      </c>
      <c r="B44" s="2">
        <v>12079.9510069386</v>
      </c>
      <c r="C44" s="3">
        <f>chart_13[[#This Row],[Bloomberg Barclays Global Aggregate Corporate]]/B43-1</f>
        <v>-8.0464232745239839E-3</v>
      </c>
    </row>
    <row r="45" spans="1:3" x14ac:dyDescent="0.3">
      <c r="A45" s="1">
        <v>42461</v>
      </c>
      <c r="B45" s="2">
        <v>12232.2115258006</v>
      </c>
      <c r="C45" s="3">
        <f>chart_13[[#This Row],[Bloomberg Barclays Global Aggregate Corporate]]/B44-1</f>
        <v>1.2604398707787956E-2</v>
      </c>
    </row>
    <row r="46" spans="1:3" x14ac:dyDescent="0.3">
      <c r="A46" s="1">
        <v>42491</v>
      </c>
      <c r="B46" s="2">
        <v>12411.9703798676</v>
      </c>
      <c r="C46" s="3">
        <f>chart_13[[#This Row],[Bloomberg Barclays Global Aggregate Corporate]]/B45-1</f>
        <v>1.4695531849481691E-2</v>
      </c>
    </row>
    <row r="47" spans="1:3" x14ac:dyDescent="0.3">
      <c r="A47" s="1">
        <v>42522</v>
      </c>
      <c r="B47" s="2">
        <v>12653.952003341799</v>
      </c>
      <c r="C47" s="3">
        <f>chart_13[[#This Row],[Bloomberg Barclays Global Aggregate Corporate]]/B46-1</f>
        <v>1.9495826695388851E-2</v>
      </c>
    </row>
    <row r="48" spans="1:3" x14ac:dyDescent="0.3">
      <c r="A48" s="1">
        <v>42552</v>
      </c>
      <c r="B48" s="2">
        <v>12858.3723091377</v>
      </c>
      <c r="C48" s="3">
        <f>chart_13[[#This Row],[Bloomberg Barclays Global Aggregate Corporate]]/B47-1</f>
        <v>1.6154661068882969E-2</v>
      </c>
    </row>
    <row r="49" spans="1:3" x14ac:dyDescent="0.3">
      <c r="A49" s="1">
        <v>42583</v>
      </c>
      <c r="B49" s="2">
        <v>12859.2444110835</v>
      </c>
      <c r="C49" s="3">
        <f>chart_13[[#This Row],[Bloomberg Barclays Global Aggregate Corporate]]/B48-1</f>
        <v>6.782366576696397E-5</v>
      </c>
    </row>
    <row r="50" spans="1:3" x14ac:dyDescent="0.3">
      <c r="A50" s="1">
        <v>42614</v>
      </c>
      <c r="B50" s="2">
        <v>12822.099863491099</v>
      </c>
      <c r="C50" s="3">
        <f>chart_13[[#This Row],[Bloomberg Barclays Global Aggregate Corporate]]/B49-1</f>
        <v>-2.8885482229722426E-3</v>
      </c>
    </row>
    <row r="51" spans="1:3" x14ac:dyDescent="0.3">
      <c r="A51" s="1">
        <v>42644</v>
      </c>
      <c r="B51" s="2">
        <v>12834.977231138801</v>
      </c>
      <c r="C51" s="3">
        <f>chart_13[[#This Row],[Bloomberg Barclays Global Aggregate Corporate]]/B50-1</f>
        <v>1.0043103535926079E-3</v>
      </c>
    </row>
    <row r="52" spans="1:3" x14ac:dyDescent="0.3">
      <c r="A52" s="1">
        <v>42675</v>
      </c>
      <c r="B52" s="2">
        <v>12835.0169666356</v>
      </c>
      <c r="C52" s="3">
        <f>chart_13[[#This Row],[Bloomberg Barclays Global Aggregate Corporate]]/B51-1</f>
        <v>3.0958759087429399E-6</v>
      </c>
    </row>
    <row r="53" spans="1:3" x14ac:dyDescent="0.3">
      <c r="A53" s="1">
        <v>42705</v>
      </c>
      <c r="B53" s="2">
        <v>13008.9229426822</v>
      </c>
      <c r="C53" s="3">
        <f>chart_13[[#This Row],[Bloomberg Barclays Global Aggregate Corporate]]/B52-1</f>
        <v>1.3549337449156873E-2</v>
      </c>
    </row>
    <row r="54" spans="1:3" x14ac:dyDescent="0.3">
      <c r="A54" s="1">
        <v>42736</v>
      </c>
      <c r="B54" s="2">
        <v>12861.9546481774</v>
      </c>
      <c r="C54" s="3">
        <f>chart_13[[#This Row],[Bloomberg Barclays Global Aggregate Corporate]]/B53-1</f>
        <v>-1.1297499043721682E-2</v>
      </c>
    </row>
    <row r="55" spans="1:3" x14ac:dyDescent="0.3">
      <c r="A55" s="1">
        <v>42767</v>
      </c>
      <c r="B55" s="2">
        <v>13149.1232567264</v>
      </c>
      <c r="C55" s="3">
        <f>chart_13[[#This Row],[Bloomberg Barclays Global Aggregate Corporate]]/B54-1</f>
        <v>2.2326980338847058E-2</v>
      </c>
    </row>
    <row r="56" spans="1:3" x14ac:dyDescent="0.3">
      <c r="A56" s="1">
        <v>42795</v>
      </c>
      <c r="B56" s="2">
        <v>13030.7575371493</v>
      </c>
      <c r="C56" s="3">
        <f>chart_13[[#This Row],[Bloomberg Barclays Global Aggregate Corporate]]/B55-1</f>
        <v>-9.0017955772487834E-3</v>
      </c>
    </row>
    <row r="57" spans="1:3" x14ac:dyDescent="0.3">
      <c r="A57" s="1">
        <v>42826</v>
      </c>
      <c r="B57" s="2">
        <v>12924.298745280101</v>
      </c>
      <c r="C57" s="3">
        <f>chart_13[[#This Row],[Bloomberg Barclays Global Aggregate Corporate]]/B56-1</f>
        <v>-8.1698083603886085E-3</v>
      </c>
    </row>
    <row r="58" spans="1:3" x14ac:dyDescent="0.3">
      <c r="A58" s="1">
        <v>42856</v>
      </c>
      <c r="B58" s="2">
        <v>12799.6524813215</v>
      </c>
      <c r="C58" s="3">
        <f>chart_13[[#This Row],[Bloomberg Barclays Global Aggregate Corporate]]/B57-1</f>
        <v>-9.6443347848269578E-3</v>
      </c>
    </row>
    <row r="59" spans="1:3" x14ac:dyDescent="0.3">
      <c r="A59" s="1">
        <v>42887</v>
      </c>
      <c r="B59" s="2">
        <v>12638.453293888901</v>
      </c>
      <c r="C59" s="3">
        <f>chart_13[[#This Row],[Bloomberg Barclays Global Aggregate Corporate]]/B58-1</f>
        <v>-1.2594028444743888E-2</v>
      </c>
    </row>
    <row r="60" spans="1:3" x14ac:dyDescent="0.3">
      <c r="A60" s="1">
        <v>42917</v>
      </c>
      <c r="B60" s="2">
        <v>12504.4811063784</v>
      </c>
      <c r="C60" s="3">
        <f>chart_13[[#This Row],[Bloomberg Barclays Global Aggregate Corporate]]/B59-1</f>
        <v>-1.0600362591463686E-2</v>
      </c>
    </row>
    <row r="61" spans="1:3" x14ac:dyDescent="0.3">
      <c r="A61" s="1">
        <v>42948</v>
      </c>
      <c r="B61" s="2">
        <v>12501.8646888967</v>
      </c>
      <c r="C61" s="3">
        <f>chart_13[[#This Row],[Bloomberg Barclays Global Aggregate Corporate]]/B60-1</f>
        <v>-2.0923838897768388E-4</v>
      </c>
    </row>
    <row r="62" spans="1:3" x14ac:dyDescent="0.3">
      <c r="A62" s="1">
        <v>42979</v>
      </c>
      <c r="B62" s="2">
        <v>12490.9966274443</v>
      </c>
      <c r="C62" s="3">
        <f>chart_13[[#This Row],[Bloomberg Barclays Global Aggregate Corporate]]/B61-1</f>
        <v>-8.6931523599453886E-4</v>
      </c>
    </row>
    <row r="63" spans="1:3" x14ac:dyDescent="0.3">
      <c r="A63" s="1">
        <v>43009</v>
      </c>
      <c r="B63" s="2">
        <v>12680.464689082401</v>
      </c>
      <c r="C63" s="3">
        <f>chart_13[[#This Row],[Bloomberg Barclays Global Aggregate Corporate]]/B62-1</f>
        <v>1.5168370250121965E-2</v>
      </c>
    </row>
    <row r="64" spans="1:3" x14ac:dyDescent="0.3">
      <c r="A64" s="1">
        <v>43040</v>
      </c>
      <c r="B64" s="2">
        <v>12524.198991049099</v>
      </c>
      <c r="C64" s="3">
        <f>chart_13[[#This Row],[Bloomberg Barclays Global Aggregate Corporate]]/B63-1</f>
        <v>-1.232334160181392E-2</v>
      </c>
    </row>
    <row r="65" spans="1:3" x14ac:dyDescent="0.3">
      <c r="A65" s="1">
        <v>43070</v>
      </c>
      <c r="B65" s="2">
        <v>12473.1974260644</v>
      </c>
      <c r="C65" s="3">
        <f>chart_13[[#This Row],[Bloomberg Barclays Global Aggregate Corporate]]/B64-1</f>
        <v>-4.0722416676027828E-3</v>
      </c>
    </row>
    <row r="66" spans="1:3" x14ac:dyDescent="0.3">
      <c r="A66" s="1">
        <v>43101</v>
      </c>
      <c r="B66" s="2">
        <v>12078.5212568304</v>
      </c>
      <c r="C66" s="3">
        <f>chart_13[[#This Row],[Bloomberg Barclays Global Aggregate Corporate]]/B65-1</f>
        <v>-3.1641940374428135E-2</v>
      </c>
    </row>
    <row r="67" spans="1:3" x14ac:dyDescent="0.3">
      <c r="A67" s="1">
        <v>43132</v>
      </c>
      <c r="B67" s="2">
        <v>12093.739869216801</v>
      </c>
      <c r="C67" s="3">
        <f>chart_13[[#This Row],[Bloomberg Barclays Global Aggregate Corporate]]/B66-1</f>
        <v>1.259973142639037E-3</v>
      </c>
    </row>
    <row r="68" spans="1:3" x14ac:dyDescent="0.3">
      <c r="A68" s="1">
        <v>43160</v>
      </c>
      <c r="B68" s="2">
        <v>12040.283864081801</v>
      </c>
      <c r="C68" s="3">
        <f>chart_13[[#This Row],[Bloomberg Barclays Global Aggregate Corporate]]/B67-1</f>
        <v>-4.4201384942192945E-3</v>
      </c>
    </row>
    <row r="69" spans="1:3" x14ac:dyDescent="0.3">
      <c r="A69" s="1">
        <v>43191</v>
      </c>
      <c r="B69" s="2">
        <v>12141.905127600799</v>
      </c>
      <c r="C69" s="3">
        <f>chart_13[[#This Row],[Bloomberg Barclays Global Aggregate Corporate]]/B68-1</f>
        <v>8.4401052887259631E-3</v>
      </c>
    </row>
    <row r="70" spans="1:3" x14ac:dyDescent="0.3">
      <c r="A70" s="1">
        <v>43221</v>
      </c>
      <c r="B70" s="2">
        <v>12440.5140810427</v>
      </c>
      <c r="C70" s="3">
        <f>chart_13[[#This Row],[Bloomberg Barclays Global Aggregate Corporate]]/B69-1</f>
        <v>2.4593253719559005E-2</v>
      </c>
    </row>
    <row r="71" spans="1:3" x14ac:dyDescent="0.3">
      <c r="A71" s="1">
        <v>43252</v>
      </c>
      <c r="B71" s="2">
        <v>12423.880137157001</v>
      </c>
      <c r="C71" s="3">
        <f>chart_13[[#This Row],[Bloomberg Barclays Global Aggregate Corporate]]/B70-1</f>
        <v>-1.3370784983111061E-3</v>
      </c>
    </row>
    <row r="72" spans="1:3" x14ac:dyDescent="0.3">
      <c r="A72" s="1">
        <v>43282</v>
      </c>
      <c r="B72" s="2">
        <v>12416.112898137701</v>
      </c>
      <c r="C72" s="3">
        <f>chart_13[[#This Row],[Bloomberg Barclays Global Aggregate Corporate]]/B71-1</f>
        <v>-6.2518624886520602E-4</v>
      </c>
    </row>
    <row r="73" spans="1:3" x14ac:dyDescent="0.3">
      <c r="A73" s="1">
        <v>43313</v>
      </c>
      <c r="B73" s="2">
        <v>12533.6356656803</v>
      </c>
      <c r="C73" s="3">
        <f>chart_13[[#This Row],[Bloomberg Barclays Global Aggregate Corporate]]/B72-1</f>
        <v>9.4653430189270971E-3</v>
      </c>
    </row>
    <row r="74" spans="1:3" x14ac:dyDescent="0.3">
      <c r="A74" s="1">
        <v>43344</v>
      </c>
      <c r="B74" s="2">
        <v>12563.6978493311</v>
      </c>
      <c r="C74" s="3">
        <f>chart_13[[#This Row],[Bloomberg Barclays Global Aggregate Corporate]]/B73-1</f>
        <v>2.3985206250343172E-3</v>
      </c>
    </row>
    <row r="75" spans="1:3" x14ac:dyDescent="0.3">
      <c r="A75" s="1">
        <v>43374</v>
      </c>
      <c r="B75" s="2">
        <v>12637.197340782601</v>
      </c>
      <c r="C75" s="3">
        <f>chart_13[[#This Row],[Bloomberg Barclays Global Aggregate Corporate]]/B74-1</f>
        <v>5.8501479686106084E-3</v>
      </c>
    </row>
    <row r="76" spans="1:3" x14ac:dyDescent="0.3">
      <c r="A76" s="1">
        <v>43405</v>
      </c>
      <c r="B76" s="2">
        <v>12544.3800620783</v>
      </c>
      <c r="C76" s="3">
        <f>chart_13[[#This Row],[Bloomberg Barclays Global Aggregate Corporate]]/B75-1</f>
        <v>-7.3447676886996272E-3</v>
      </c>
    </row>
    <row r="77" spans="1:3" x14ac:dyDescent="0.3">
      <c r="A77" s="1">
        <v>43435</v>
      </c>
      <c r="B77" s="2">
        <v>12598.6007530364</v>
      </c>
      <c r="C77" s="3">
        <f>chart_13[[#This Row],[Bloomberg Barclays Global Aggregate Corporate]]/B76-1</f>
        <v>4.3223093281437031E-3</v>
      </c>
    </row>
    <row r="78" spans="1:3" x14ac:dyDescent="0.3">
      <c r="A78" s="1">
        <v>43466</v>
      </c>
      <c r="B78" s="2">
        <v>12844.9638652716</v>
      </c>
      <c r="C78" s="3">
        <f>chart_13[[#This Row],[Bloomberg Barclays Global Aggregate Corporate]]/B77-1</f>
        <v>1.9554799541990686E-2</v>
      </c>
    </row>
    <row r="79" spans="1:3" x14ac:dyDescent="0.3">
      <c r="A79" s="1">
        <v>43497</v>
      </c>
      <c r="B79" s="2">
        <v>12950.2361997921</v>
      </c>
      <c r="C79" s="3">
        <f>chart_13[[#This Row],[Bloomberg Barclays Global Aggregate Corporate]]/B78-1</f>
        <v>8.1956115738963664E-3</v>
      </c>
    </row>
    <row r="80" spans="1:3" x14ac:dyDescent="0.3">
      <c r="A80" s="1">
        <v>43525</v>
      </c>
      <c r="B80" s="2">
        <v>13372.8993719913</v>
      </c>
      <c r="C80" s="3">
        <f>chart_13[[#This Row],[Bloomberg Barclays Global Aggregate Corporate]]/B79-1</f>
        <v>3.2637487508218932E-2</v>
      </c>
    </row>
    <row r="81" spans="1:3" x14ac:dyDescent="0.3">
      <c r="A81" s="1">
        <v>43556</v>
      </c>
      <c r="B81" s="2">
        <v>13454.444991737801</v>
      </c>
      <c r="C81" s="3">
        <f>chart_13[[#This Row],[Bloomberg Barclays Global Aggregate Corporate]]/B80-1</f>
        <v>6.0978264681548211E-3</v>
      </c>
    </row>
    <row r="82" spans="1:3" x14ac:dyDescent="0.3">
      <c r="A82" s="1">
        <v>43586</v>
      </c>
      <c r="B82" s="2">
        <v>13627.7177468097</v>
      </c>
      <c r="C82" s="3">
        <f>chart_13[[#This Row],[Bloomberg Barclays Global Aggregate Corporate]]/B81-1</f>
        <v>1.2878476605932443E-2</v>
      </c>
    </row>
    <row r="83" spans="1:3" x14ac:dyDescent="0.3">
      <c r="A83" s="1">
        <v>43617</v>
      </c>
      <c r="B83" s="2">
        <v>13721.264907856401</v>
      </c>
      <c r="C83" s="3">
        <f>chart_13[[#This Row],[Bloomberg Barclays Global Aggregate Corporate]]/B82-1</f>
        <v>6.8644774411035225E-3</v>
      </c>
    </row>
    <row r="84" spans="1:3" x14ac:dyDescent="0.3">
      <c r="A84" s="1">
        <v>43647</v>
      </c>
      <c r="B84" s="2">
        <v>14012.832592477</v>
      </c>
      <c r="C84" s="3">
        <f>chart_13[[#This Row],[Bloomberg Barclays Global Aggregate Corporate]]/B83-1</f>
        <v>2.1249329896229519E-2</v>
      </c>
    </row>
    <row r="85" spans="1:3" x14ac:dyDescent="0.3">
      <c r="A85" s="1">
        <v>43678</v>
      </c>
      <c r="B85" s="2">
        <v>14430.3754264047</v>
      </c>
      <c r="C85" s="3">
        <f>chart_13[[#This Row],[Bloomberg Barclays Global Aggregate Corporate]]/B84-1</f>
        <v>2.9797175636842033E-2</v>
      </c>
    </row>
    <row r="86" spans="1:3" x14ac:dyDescent="0.3">
      <c r="A86" s="1">
        <v>43709</v>
      </c>
      <c r="B86" s="2">
        <v>14512.852439026199</v>
      </c>
      <c r="C86" s="3">
        <f>chart_13[[#This Row],[Bloomberg Barclays Global Aggregate Corporate]]/B85-1</f>
        <v>5.7155139893714235E-3</v>
      </c>
    </row>
    <row r="87" spans="1:3" x14ac:dyDescent="0.3">
      <c r="A87" s="1">
        <v>43739</v>
      </c>
      <c r="B87" s="2">
        <v>14333.237012076501</v>
      </c>
      <c r="C87" s="3">
        <f>chart_13[[#This Row],[Bloomberg Barclays Global Aggregate Corporate]]/B86-1</f>
        <v>-1.2376300779211258E-2</v>
      </c>
    </row>
    <row r="88" spans="1:3" x14ac:dyDescent="0.3">
      <c r="A88" s="1">
        <v>43770</v>
      </c>
      <c r="B88" s="2">
        <v>14523.136350827899</v>
      </c>
      <c r="C88" s="3">
        <f>chart_13[[#This Row],[Bloomberg Barclays Global Aggregate Corporate]]/B87-1</f>
        <v>1.3248880109315131E-2</v>
      </c>
    </row>
    <row r="89" spans="1:3" x14ac:dyDescent="0.3">
      <c r="A89" s="1">
        <v>43800</v>
      </c>
      <c r="B89" s="2">
        <v>14319.3154682891</v>
      </c>
      <c r="C89" s="3">
        <f>chart_13[[#This Row],[Bloomberg Barclays Global Aggregate Corporate]]/B88-1</f>
        <v>-1.4034219442357609E-2</v>
      </c>
    </row>
    <row r="90" spans="1:3" x14ac:dyDescent="0.3">
      <c r="A90" s="1">
        <v>43831</v>
      </c>
      <c r="B90" s="2">
        <v>14787.301460667401</v>
      </c>
      <c r="C90" s="3">
        <f>chart_13[[#This Row],[Bloomberg Barclays Global Aggregate Corporate]]/B89-1</f>
        <v>3.2682148348130324E-2</v>
      </c>
    </row>
    <row r="91" spans="1:3" x14ac:dyDescent="0.3">
      <c r="A91" s="1">
        <v>43862</v>
      </c>
      <c r="B91" s="2">
        <v>14938.0805973059</v>
      </c>
      <c r="C91" s="3">
        <f>chart_13[[#This Row],[Bloomberg Barclays Global Aggregate Corporate]]/B90-1</f>
        <v>1.0196528219807766E-2</v>
      </c>
    </row>
    <row r="92" spans="1:3" x14ac:dyDescent="0.3">
      <c r="A92" s="1">
        <v>43891</v>
      </c>
      <c r="B92" s="2">
        <v>13886.822015706801</v>
      </c>
      <c r="C92" s="3">
        <f>chart_13[[#This Row],[Bloomberg Barclays Global Aggregate Corporate]]/B91-1</f>
        <v>-7.03744081946307E-2</v>
      </c>
    </row>
    <row r="93" spans="1:3" x14ac:dyDescent="0.3">
      <c r="A93" s="1">
        <v>43922</v>
      </c>
      <c r="B93" s="2">
        <v>14875.2718666356</v>
      </c>
      <c r="C93" s="3">
        <f>chart_13[[#This Row],[Bloomberg Barclays Global Aggregate Corporate]]/B92-1</f>
        <v>7.11789817577273E-2</v>
      </c>
    </row>
    <row r="94" spans="1:3" x14ac:dyDescent="0.3">
      <c r="A94" s="1">
        <v>43952</v>
      </c>
      <c r="B94" s="2">
        <v>14527.968464576899</v>
      </c>
      <c r="C94" s="3">
        <f>chart_13[[#This Row],[Bloomberg Barclays Global Aggregate Corporate]]/B93-1</f>
        <v>-2.3347701149427857E-2</v>
      </c>
    </row>
    <row r="95" spans="1:3" x14ac:dyDescent="0.3">
      <c r="A95" s="1">
        <v>43983</v>
      </c>
      <c r="B95" s="2">
        <v>14748.798045674101</v>
      </c>
      <c r="C95" s="3">
        <f>chart_13[[#This Row],[Bloomberg Barclays Global Aggregate Corporate]]/B94-1</f>
        <v>1.5200307024044291E-2</v>
      </c>
    </row>
    <row r="96" spans="1:3" x14ac:dyDescent="0.3">
      <c r="A96" s="1">
        <v>44013</v>
      </c>
      <c r="B96" s="2">
        <v>14528.758616519999</v>
      </c>
      <c r="C96" s="3">
        <f>chart_13[[#This Row],[Bloomberg Barclays Global Aggregate Corporate]]/B95-1</f>
        <v>-1.4919143137812507E-2</v>
      </c>
    </row>
    <row r="97" spans="1:3" x14ac:dyDescent="0.3">
      <c r="A97" s="1">
        <v>44044</v>
      </c>
      <c r="B97" s="2">
        <v>14373.236459182701</v>
      </c>
      <c r="C97" s="3">
        <f>chart_13[[#This Row],[Bloomberg Barclays Global Aggregate Corporate]]/B96-1</f>
        <v>-1.070443535075738E-2</v>
      </c>
    </row>
    <row r="98" spans="1:3" x14ac:dyDescent="0.3">
      <c r="A98" s="1">
        <v>44075</v>
      </c>
      <c r="B98" s="2">
        <v>14543.0693051531</v>
      </c>
      <c r="C98" s="3">
        <f>chart_13[[#This Row],[Bloomberg Barclays Global Aggregate Corporate]]/B97-1</f>
        <v>1.1815908438763456E-2</v>
      </c>
    </row>
    <row r="99" spans="1:3" x14ac:dyDescent="0.3">
      <c r="A99" s="1">
        <v>44105</v>
      </c>
      <c r="B99" s="2">
        <v>14546.483922462499</v>
      </c>
      <c r="C99" s="3">
        <f>chart_13[[#This Row],[Bloomberg Barclays Global Aggregate Corporate]]/B98-1</f>
        <v>2.3479344268739766E-4</v>
      </c>
    </row>
    <row r="100" spans="1:3" x14ac:dyDescent="0.3">
      <c r="A100" s="1">
        <v>44136</v>
      </c>
      <c r="B100" s="2">
        <v>14638.831642114699</v>
      </c>
      <c r="C100" s="3">
        <f>chart_13[[#This Row],[Bloomberg Barclays Global Aggregate Corporate]]/B99-1</f>
        <v>6.3484564479254768E-3</v>
      </c>
    </row>
    <row r="101" spans="1:3" x14ac:dyDescent="0.3">
      <c r="A101" s="1">
        <v>44166</v>
      </c>
      <c r="B101" s="2">
        <v>14468.061911913501</v>
      </c>
      <c r="C101" s="3">
        <f>chart_13[[#This Row],[Bloomberg Barclays Global Aggregate Corporate]]/B100-1</f>
        <v>-1.1665530035191329E-2</v>
      </c>
    </row>
    <row r="102" spans="1:3" x14ac:dyDescent="0.3">
      <c r="A102" s="1">
        <v>44197</v>
      </c>
      <c r="B102" s="2">
        <v>14483.693125113999</v>
      </c>
      <c r="C102" s="3">
        <f>chart_13[[#This Row],[Bloomberg Barclays Global Aggregate Corporate]]/B101-1</f>
        <v>1.0803944091244411E-3</v>
      </c>
    </row>
    <row r="103" spans="1:3" x14ac:dyDescent="0.3">
      <c r="A103" s="1">
        <v>44228</v>
      </c>
      <c r="B103" s="2">
        <v>14300.563870878999</v>
      </c>
      <c r="C103" s="3">
        <f>chart_13[[#This Row],[Bloomberg Barclays Global Aggregate Corporate]]/B102-1</f>
        <v>-1.264382313634238E-2</v>
      </c>
    </row>
    <row r="104" spans="1:3" x14ac:dyDescent="0.3">
      <c r="A104" s="1">
        <v>44256</v>
      </c>
      <c r="B104" s="2">
        <v>14498.9528190525</v>
      </c>
      <c r="C104" s="3">
        <f>chart_13[[#This Row],[Bloomberg Barclays Global Aggregate Corporate]]/B103-1</f>
        <v>1.3872805993160098E-2</v>
      </c>
    </row>
    <row r="105" spans="1:3" x14ac:dyDescent="0.3">
      <c r="A105" s="1">
        <v>44287</v>
      </c>
      <c r="B105" s="2">
        <v>14273.9354303163</v>
      </c>
      <c r="C105" s="3">
        <f>chart_13[[#This Row],[Bloomberg Barclays Global Aggregate Corporate]]/B104-1</f>
        <v>-1.5519561415532901E-2</v>
      </c>
    </row>
    <row r="106" spans="1:3" x14ac:dyDescent="0.3">
      <c r="A106" s="1">
        <v>44317</v>
      </c>
      <c r="B106" s="2">
        <v>14285.433066845701</v>
      </c>
      <c r="C106" s="3">
        <f>chart_13[[#This Row],[Bloomberg Barclays Global Aggregate Corporate]]/B105-1</f>
        <v>8.0549870675339363E-4</v>
      </c>
    </row>
    <row r="107" spans="1:3" x14ac:dyDescent="0.3">
      <c r="A107" s="1">
        <v>44348</v>
      </c>
      <c r="B107" s="2">
        <v>14685.538226979001</v>
      </c>
      <c r="C107" s="3">
        <f>chart_13[[#This Row],[Bloomberg Barclays Global Aggregate Corporate]]/B106-1</f>
        <v>2.8007912554074643E-2</v>
      </c>
    </row>
    <row r="108" spans="1:3" x14ac:dyDescent="0.3">
      <c r="A108" s="1">
        <v>44378</v>
      </c>
      <c r="B108" s="2">
        <v>14861.8517942986</v>
      </c>
      <c r="C108" s="3">
        <f>chart_13[[#This Row],[Bloomberg Barclays Global Aggregate Corporate]]/B107-1</f>
        <v>1.2005931590283181E-2</v>
      </c>
    </row>
    <row r="109" spans="1:3" x14ac:dyDescent="0.3">
      <c r="A109" s="1">
        <v>44409</v>
      </c>
      <c r="B109" s="2">
        <v>14862.264368714399</v>
      </c>
      <c r="C109" s="3">
        <f>chart_13[[#This Row],[Bloomberg Barclays Global Aggregate Corporate]]/B108-1</f>
        <v>2.7760633164009008E-5</v>
      </c>
    </row>
    <row r="110" spans="1:3" x14ac:dyDescent="0.3">
      <c r="A110" s="1">
        <v>44440</v>
      </c>
      <c r="B110" s="2">
        <v>14957.8764962522</v>
      </c>
      <c r="C110" s="3">
        <f>chart_13[[#This Row],[Bloomberg Barclays Global Aggregate Corporate]]/B109-1</f>
        <v>6.4332140221559087E-3</v>
      </c>
    </row>
    <row r="111" spans="1:3" x14ac:dyDescent="0.3">
      <c r="A111" s="1">
        <v>44470</v>
      </c>
      <c r="B111" s="2">
        <v>14877.3506620147</v>
      </c>
      <c r="C111" s="3">
        <f>chart_13[[#This Row],[Bloomberg Barclays Global Aggregate Corporate]]/B110-1</f>
        <v>-5.3835070945850161E-3</v>
      </c>
    </row>
    <row r="112" spans="1:3" x14ac:dyDescent="0.3">
      <c r="A112" s="1">
        <v>44501</v>
      </c>
      <c r="B112" s="2">
        <v>15125.591305526001</v>
      </c>
      <c r="C112" s="3">
        <f>chart_13[[#This Row],[Bloomberg Barclays Global Aggregate Corporate]]/B111-1</f>
        <v>1.6685809802488238E-2</v>
      </c>
    </row>
    <row r="113" spans="1:3" x14ac:dyDescent="0.3">
      <c r="A113" s="1">
        <v>44531</v>
      </c>
      <c r="B113" s="2">
        <v>15221.618655962</v>
      </c>
      <c r="C113" s="3">
        <f>chart_13[[#This Row],[Bloomberg Barclays Global Aggregate Corporate]]/B112-1</f>
        <v>6.3486675328134901E-3</v>
      </c>
    </row>
    <row r="114" spans="1:3" x14ac:dyDescent="0.3">
      <c r="A114" s="1">
        <v>44562</v>
      </c>
      <c r="B114" s="2">
        <v>14977.2217484309</v>
      </c>
      <c r="C114" s="3">
        <f>chart_13[[#This Row],[Bloomberg Barclays Global Aggregate Corporate]]/B113-1</f>
        <v>-1.6055907919843571E-2</v>
      </c>
    </row>
    <row r="115" spans="1:3" x14ac:dyDescent="0.3">
      <c r="A115" s="1">
        <v>44593</v>
      </c>
      <c r="B115" s="2">
        <v>14612.6391129401</v>
      </c>
      <c r="C115" s="3">
        <f>chart_13[[#This Row],[Bloomberg Barclays Global Aggregate Corporate]]/B114-1</f>
        <v>-2.4342474299614114E-2</v>
      </c>
    </row>
    <row r="116" spans="1:3" x14ac:dyDescent="0.3">
      <c r="A116" s="1">
        <v>44621</v>
      </c>
      <c r="B116" s="2">
        <v>14374.643941426701</v>
      </c>
      <c r="C116" s="3">
        <f>chart_13[[#This Row],[Bloomberg Barclays Global Aggregate Corporate]]/B115-1</f>
        <v>-1.6286939660519306E-2</v>
      </c>
    </row>
    <row r="117" spans="1:3" x14ac:dyDescent="0.3">
      <c r="A117" s="1">
        <v>44652</v>
      </c>
      <c r="B117" s="2">
        <v>14255.339152942999</v>
      </c>
      <c r="C117" s="3">
        <f>chart_13[[#This Row],[Bloomberg Barclays Global Aggregate Corporate]]/B116-1</f>
        <v>-8.2996691236207898E-3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9"/>
  <sheetViews>
    <sheetView topLeftCell="A76" workbookViewId="0">
      <selection activeCell="C101" sqref="C101:C102"/>
    </sheetView>
  </sheetViews>
  <sheetFormatPr defaultRowHeight="14.4" x14ac:dyDescent="0.3"/>
  <cols>
    <col min="1" max="1" width="10.109375" bestFit="1" customWidth="1"/>
    <col min="2" max="2" width="20.77734375" customWidth="1"/>
    <col min="3" max="3" width="8.88671875" style="3"/>
  </cols>
  <sheetData>
    <row r="1" spans="1:3" ht="43.2" x14ac:dyDescent="0.3">
      <c r="A1" t="s">
        <v>0</v>
      </c>
      <c r="B1" s="6" t="s">
        <v>36</v>
      </c>
      <c r="C1" s="7" t="s">
        <v>37</v>
      </c>
    </row>
    <row r="2" spans="1:3" x14ac:dyDescent="0.3">
      <c r="A2" s="1">
        <v>41699</v>
      </c>
      <c r="B2" s="2" t="s">
        <v>2</v>
      </c>
      <c r="C2" s="3" t="e">
        <f>chart_11[[#This Row],[Bloomberg Barclays Global Aggregate Bond (Hedged EUR)]]/B1-1</f>
        <v>#VALUE!</v>
      </c>
    </row>
    <row r="3" spans="1:3" x14ac:dyDescent="0.3">
      <c r="A3" s="1">
        <v>41730</v>
      </c>
      <c r="B3" s="2">
        <v>10069.8597778559</v>
      </c>
      <c r="C3" s="3">
        <f>chart_11[[#This Row],[Bloomberg Barclays Global Aggregate Bond (Hedged EUR)]]/B2-1</f>
        <v>6.9859777855900695E-3</v>
      </c>
    </row>
    <row r="4" spans="1:3" x14ac:dyDescent="0.3">
      <c r="A4" s="1">
        <v>41760</v>
      </c>
      <c r="B4" s="2">
        <v>10168.869678846</v>
      </c>
      <c r="C4" s="3">
        <f>chart_11[[#This Row],[Bloomberg Barclays Global Aggregate Bond (Hedged EUR)]]/B3-1</f>
        <v>9.8323018566581766E-3</v>
      </c>
    </row>
    <row r="5" spans="1:3" x14ac:dyDescent="0.3">
      <c r="A5" s="1">
        <v>41791</v>
      </c>
      <c r="B5" s="2">
        <v>10204.0508619389</v>
      </c>
      <c r="C5" s="3">
        <f>chart_11[[#This Row],[Bloomberg Barclays Global Aggregate Bond (Hedged EUR)]]/B4-1</f>
        <v>3.4596945583920125E-3</v>
      </c>
    </row>
    <row r="6" spans="1:3" x14ac:dyDescent="0.3">
      <c r="A6" s="1">
        <v>41821</v>
      </c>
      <c r="B6" s="2">
        <v>10225.1595717947</v>
      </c>
      <c r="C6" s="3">
        <f>chart_11[[#This Row],[Bloomberg Barclays Global Aggregate Bond (Hedged EUR)]]/B5-1</f>
        <v>2.0686598039740822E-3</v>
      </c>
    </row>
    <row r="7" spans="1:3" x14ac:dyDescent="0.3">
      <c r="A7" s="1">
        <v>41852</v>
      </c>
      <c r="B7" s="2">
        <v>10350.304065939499</v>
      </c>
      <c r="C7" s="3">
        <f>chart_11[[#This Row],[Bloomberg Barclays Global Aggregate Bond (Hedged EUR)]]/B6-1</f>
        <v>1.2238879331526453E-2</v>
      </c>
    </row>
    <row r="8" spans="1:3" x14ac:dyDescent="0.3">
      <c r="A8" s="1">
        <v>41883</v>
      </c>
      <c r="B8" s="2">
        <v>10316.6306478363</v>
      </c>
      <c r="C8" s="3">
        <f>chart_11[[#This Row],[Bloomberg Barclays Global Aggregate Bond (Hedged EUR)]]/B7-1</f>
        <v>-3.2533747693471726E-3</v>
      </c>
    </row>
    <row r="9" spans="1:3" x14ac:dyDescent="0.3">
      <c r="A9" s="1">
        <v>41913</v>
      </c>
      <c r="B9" s="2">
        <v>10390.008544001599</v>
      </c>
      <c r="C9" s="3">
        <f>chart_11[[#This Row],[Bloomberg Barclays Global Aggregate Bond (Hedged EUR)]]/B8-1</f>
        <v>7.11258342671095E-3</v>
      </c>
    </row>
    <row r="10" spans="1:3" x14ac:dyDescent="0.3">
      <c r="A10" s="1">
        <v>41944</v>
      </c>
      <c r="B10" s="2">
        <v>10486.002915012299</v>
      </c>
      <c r="C10" s="3">
        <f>chart_11[[#This Row],[Bloomberg Barclays Global Aggregate Bond (Hedged EUR)]]/B9-1</f>
        <v>9.2391041455033296E-3</v>
      </c>
    </row>
    <row r="11" spans="1:3" x14ac:dyDescent="0.3">
      <c r="A11" s="1">
        <v>41974</v>
      </c>
      <c r="B11" s="2">
        <v>10539.779866311501</v>
      </c>
      <c r="C11" s="3">
        <f>chart_11[[#This Row],[Bloomberg Barclays Global Aggregate Bond (Hedged EUR)]]/B10-1</f>
        <v>5.1284509202464967E-3</v>
      </c>
    </row>
    <row r="12" spans="1:3" x14ac:dyDescent="0.3">
      <c r="A12" s="1">
        <v>42005</v>
      </c>
      <c r="B12" s="2">
        <v>10746.343669899899</v>
      </c>
      <c r="C12" s="3">
        <f>chart_11[[#This Row],[Bloomberg Barclays Global Aggregate Bond (Hedged EUR)]]/B11-1</f>
        <v>1.9598493157209296E-2</v>
      </c>
    </row>
    <row r="13" spans="1:3" x14ac:dyDescent="0.3">
      <c r="A13" s="1">
        <v>42036</v>
      </c>
      <c r="B13" s="2">
        <v>10679.4994220234</v>
      </c>
      <c r="C13" s="3">
        <f>chart_11[[#This Row],[Bloomberg Barclays Global Aggregate Bond (Hedged EUR)]]/B12-1</f>
        <v>-6.2201852025007831E-3</v>
      </c>
    </row>
    <row r="14" spans="1:3" x14ac:dyDescent="0.3">
      <c r="A14" s="1">
        <v>42064</v>
      </c>
      <c r="B14" s="2">
        <v>10738.804844951501</v>
      </c>
      <c r="C14" s="3">
        <f>chart_11[[#This Row],[Bloomberg Barclays Global Aggregate Bond (Hedged EUR)]]/B13-1</f>
        <v>5.5532025036491017E-3</v>
      </c>
    </row>
    <row r="15" spans="1:3" x14ac:dyDescent="0.3">
      <c r="A15" s="1">
        <v>42095</v>
      </c>
      <c r="B15" s="2">
        <v>10677.489068703801</v>
      </c>
      <c r="C15" s="3">
        <f>chart_11[[#This Row],[Bloomberg Barclays Global Aggregate Bond (Hedged EUR)]]/B14-1</f>
        <v>-5.7097393176416267E-3</v>
      </c>
    </row>
    <row r="16" spans="1:3" x14ac:dyDescent="0.3">
      <c r="A16" s="1">
        <v>42125</v>
      </c>
      <c r="B16" s="2">
        <v>10627.7328240438</v>
      </c>
      <c r="C16" s="3">
        <f>chart_11[[#This Row],[Bloomberg Barclays Global Aggregate Bond (Hedged EUR)]]/B15-1</f>
        <v>-4.6599199811722114E-3</v>
      </c>
    </row>
    <row r="17" spans="1:3" x14ac:dyDescent="0.3">
      <c r="A17" s="1">
        <v>42156</v>
      </c>
      <c r="B17" s="2">
        <v>10494.5469166205</v>
      </c>
      <c r="C17" s="3">
        <f>chart_11[[#This Row],[Bloomberg Barclays Global Aggregate Bond (Hedged EUR)]]/B16-1</f>
        <v>-1.2531920930679119E-2</v>
      </c>
    </row>
    <row r="18" spans="1:3" x14ac:dyDescent="0.3">
      <c r="A18" s="1">
        <v>42186</v>
      </c>
      <c r="B18" s="2">
        <v>10595.0645826003</v>
      </c>
      <c r="C18" s="3">
        <f>chart_11[[#This Row],[Bloomberg Barclays Global Aggregate Bond (Hedged EUR)]]/B17-1</f>
        <v>9.5780853407407829E-3</v>
      </c>
    </row>
    <row r="19" spans="1:3" x14ac:dyDescent="0.3">
      <c r="A19" s="1">
        <v>42217</v>
      </c>
      <c r="B19" s="2">
        <v>10562.898929486801</v>
      </c>
      <c r="C19" s="3">
        <f>chart_11[[#This Row],[Bloomberg Barclays Global Aggregate Bond (Hedged EUR)]]/B18-1</f>
        <v>-3.0359091124676496E-3</v>
      </c>
    </row>
    <row r="20" spans="1:3" x14ac:dyDescent="0.3">
      <c r="A20" s="1">
        <v>42248</v>
      </c>
      <c r="B20" s="2">
        <v>10621.1991757551</v>
      </c>
      <c r="C20" s="3">
        <f>chart_11[[#This Row],[Bloomberg Barclays Global Aggregate Bond (Hedged EUR)]]/B19-1</f>
        <v>5.5193414854659562E-3</v>
      </c>
    </row>
    <row r="21" spans="1:3" x14ac:dyDescent="0.3">
      <c r="A21" s="1">
        <v>42278</v>
      </c>
      <c r="B21" s="2">
        <v>10650.8518872191</v>
      </c>
      <c r="C21" s="3">
        <f>chart_11[[#This Row],[Bloomberg Barclays Global Aggregate Bond (Hedged EUR)]]/B20-1</f>
        <v>2.7918421426167406E-3</v>
      </c>
    </row>
    <row r="22" spans="1:3" x14ac:dyDescent="0.3">
      <c r="A22" s="1">
        <v>42309</v>
      </c>
      <c r="B22" s="2">
        <v>10651.354475549</v>
      </c>
      <c r="C22" s="3">
        <f>chart_11[[#This Row],[Bloomberg Barclays Global Aggregate Bond (Hedged EUR)]]/B21-1</f>
        <v>4.7187617969068896E-5</v>
      </c>
    </row>
    <row r="23" spans="1:3" x14ac:dyDescent="0.3">
      <c r="A23" s="1">
        <v>42339</v>
      </c>
      <c r="B23" s="2">
        <v>10611.649997487</v>
      </c>
      <c r="C23" s="3">
        <f>chart_11[[#This Row],[Bloomberg Barclays Global Aggregate Bond (Hedged EUR)]]/B22-1</f>
        <v>-3.7276459208210877E-3</v>
      </c>
    </row>
    <row r="24" spans="1:3" x14ac:dyDescent="0.3">
      <c r="A24" s="1">
        <v>42370</v>
      </c>
      <c r="B24" s="2">
        <v>10759.4109664773</v>
      </c>
      <c r="C24" s="3">
        <f>chart_11[[#This Row],[Bloomberg Barclays Global Aggregate Bond (Hedged EUR)]]/B23-1</f>
        <v>1.3924410343847837E-2</v>
      </c>
    </row>
    <row r="25" spans="1:3" x14ac:dyDescent="0.3">
      <c r="A25" s="1">
        <v>42401</v>
      </c>
      <c r="B25" s="2">
        <v>10855.405337488</v>
      </c>
      <c r="C25" s="3">
        <f>chart_11[[#This Row],[Bloomberg Barclays Global Aggregate Bond (Hedged EUR)]]/B24-1</f>
        <v>8.9218983557544096E-3</v>
      </c>
    </row>
    <row r="26" spans="1:3" x14ac:dyDescent="0.3">
      <c r="A26" s="1">
        <v>42430</v>
      </c>
      <c r="B26" s="2">
        <v>10930.793586972901</v>
      </c>
      <c r="C26" s="3">
        <f>chart_11[[#This Row],[Bloomberg Barclays Global Aggregate Bond (Hedged EUR)]]/B25-1</f>
        <v>6.944765961392152E-3</v>
      </c>
    </row>
    <row r="27" spans="1:3" x14ac:dyDescent="0.3">
      <c r="A27" s="1">
        <v>42461</v>
      </c>
      <c r="B27" s="2">
        <v>10939.3375885811</v>
      </c>
      <c r="C27" s="3">
        <f>chart_11[[#This Row],[Bloomberg Barclays Global Aggregate Bond (Hedged EUR)]]/B26-1</f>
        <v>7.8164513310197137E-4</v>
      </c>
    </row>
    <row r="28" spans="1:3" x14ac:dyDescent="0.3">
      <c r="A28" s="1">
        <v>42491</v>
      </c>
      <c r="B28" s="2">
        <v>10977.0317133236</v>
      </c>
      <c r="C28" s="3">
        <f>chart_11[[#This Row],[Bloomberg Barclays Global Aggregate Bond (Hedged EUR)]]/B27-1</f>
        <v>3.4457410640518216E-3</v>
      </c>
    </row>
    <row r="29" spans="1:3" x14ac:dyDescent="0.3">
      <c r="A29" s="1">
        <v>42522</v>
      </c>
      <c r="B29" s="2">
        <v>11173.5437503141</v>
      </c>
      <c r="C29" s="3">
        <f>chart_11[[#This Row],[Bloomberg Barclays Global Aggregate Bond (Hedged EUR)]]/B28-1</f>
        <v>1.7902110709216545E-2</v>
      </c>
    </row>
    <row r="30" spans="1:3" x14ac:dyDescent="0.3">
      <c r="A30" s="1">
        <v>42552</v>
      </c>
      <c r="B30" s="2">
        <v>11227.3207016133</v>
      </c>
      <c r="C30" s="3">
        <f>chart_11[[#This Row],[Bloomberg Barclays Global Aggregate Bond (Hedged EUR)]]/B29-1</f>
        <v>4.8128823317747926E-3</v>
      </c>
    </row>
    <row r="31" spans="1:3" x14ac:dyDescent="0.3">
      <c r="A31" s="1">
        <v>42583</v>
      </c>
      <c r="B31" s="2">
        <v>11208.2223450771</v>
      </c>
      <c r="C31" s="3">
        <f>chart_11[[#This Row],[Bloomberg Barclays Global Aggregate Bond (Hedged EUR)]]/B30-1</f>
        <v>-1.7010609248434561E-3</v>
      </c>
    </row>
    <row r="32" spans="1:3" x14ac:dyDescent="0.3">
      <c r="A32" s="1">
        <v>42614</v>
      </c>
      <c r="B32" s="2">
        <v>11192.1395185203</v>
      </c>
      <c r="C32" s="3">
        <f>chart_11[[#This Row],[Bloomberg Barclays Global Aggregate Bond (Hedged EUR)]]/B31-1</f>
        <v>-1.4349132325933711E-3</v>
      </c>
    </row>
    <row r="33" spans="1:3" x14ac:dyDescent="0.3">
      <c r="A33" s="1">
        <v>42644</v>
      </c>
      <c r="B33" s="2">
        <v>11063.979494396101</v>
      </c>
      <c r="C33" s="3">
        <f>chart_11[[#This Row],[Bloomberg Barclays Global Aggregate Bond (Hedged EUR)]]/B32-1</f>
        <v>-1.1450895864202337E-2</v>
      </c>
    </row>
    <row r="34" spans="1:3" x14ac:dyDescent="0.3">
      <c r="A34" s="1">
        <v>42675</v>
      </c>
      <c r="B34" s="2">
        <v>10860.933809116899</v>
      </c>
      <c r="C34" s="3">
        <f>chart_11[[#This Row],[Bloomberg Barclays Global Aggregate Bond (Hedged EUR)]]/B33-1</f>
        <v>-1.8351957845008982E-2</v>
      </c>
    </row>
    <row r="35" spans="1:3" x14ac:dyDescent="0.3">
      <c r="A35" s="1">
        <v>42705</v>
      </c>
      <c r="B35" s="2">
        <v>10865.457104085999</v>
      </c>
      <c r="C35" s="3">
        <f>chart_11[[#This Row],[Bloomberg Barclays Global Aggregate Bond (Hedged EUR)]]/B34-1</f>
        <v>4.1647385469767428E-4</v>
      </c>
    </row>
    <row r="36" spans="1:3" x14ac:dyDescent="0.3">
      <c r="A36" s="1">
        <v>42736</v>
      </c>
      <c r="B36" s="2">
        <v>10814.6956827662</v>
      </c>
      <c r="C36" s="3">
        <f>chart_11[[#This Row],[Bloomberg Barclays Global Aggregate Bond (Hedged EUR)]]/B35-1</f>
        <v>-4.6718164577457255E-3</v>
      </c>
    </row>
    <row r="37" spans="1:3" x14ac:dyDescent="0.3">
      <c r="A37" s="1">
        <v>42767</v>
      </c>
      <c r="B37" s="2">
        <v>10897.6227571995</v>
      </c>
      <c r="C37" s="3">
        <f>chart_11[[#This Row],[Bloomberg Barclays Global Aggregate Bond (Hedged EUR)]]/B36-1</f>
        <v>7.667998884651972E-3</v>
      </c>
    </row>
    <row r="38" spans="1:3" x14ac:dyDescent="0.3">
      <c r="A38" s="1">
        <v>42795</v>
      </c>
      <c r="B38" s="2">
        <v>10876.5140473438</v>
      </c>
      <c r="C38" s="3">
        <f>chart_11[[#This Row],[Bloomberg Barclays Global Aggregate Bond (Hedged EUR)]]/B37-1</f>
        <v>-1.9370013374481188E-3</v>
      </c>
    </row>
    <row r="39" spans="1:3" x14ac:dyDescent="0.3">
      <c r="A39" s="1">
        <v>42826</v>
      </c>
      <c r="B39" s="2">
        <v>10934.8142936121</v>
      </c>
      <c r="C39" s="3">
        <f>chart_11[[#This Row],[Bloomberg Barclays Global Aggregate Bond (Hedged EUR)]]/B38-1</f>
        <v>5.3601959244045094E-3</v>
      </c>
    </row>
    <row r="40" spans="1:3" x14ac:dyDescent="0.3">
      <c r="A40" s="1">
        <v>42856</v>
      </c>
      <c r="B40" s="2">
        <v>10980.047243303001</v>
      </c>
      <c r="C40" s="3">
        <f>chart_11[[#This Row],[Bloomberg Barclays Global Aggregate Bond (Hedged EUR)]]/B39-1</f>
        <v>4.136599715033551E-3</v>
      </c>
    </row>
    <row r="41" spans="1:3" x14ac:dyDescent="0.3">
      <c r="A41" s="1">
        <v>42887</v>
      </c>
      <c r="B41" s="2">
        <v>10931.296175302799</v>
      </c>
      <c r="C41" s="3">
        <f>chart_11[[#This Row],[Bloomberg Barclays Global Aggregate Bond (Hedged EUR)]]/B40-1</f>
        <v>-4.4399688744450883E-3</v>
      </c>
    </row>
    <row r="42" spans="1:3" x14ac:dyDescent="0.3">
      <c r="A42" s="1">
        <v>42917</v>
      </c>
      <c r="B42" s="2">
        <v>10948.3841785193</v>
      </c>
      <c r="C42" s="3">
        <f>chart_11[[#This Row],[Bloomberg Barclays Global Aggregate Bond (Hedged EUR)]]/B41-1</f>
        <v>1.5632183907987596E-3</v>
      </c>
    </row>
    <row r="43" spans="1:3" x14ac:dyDescent="0.3">
      <c r="A43" s="1">
        <v>42948</v>
      </c>
      <c r="B43" s="2">
        <v>11028.2957229733</v>
      </c>
      <c r="C43" s="3">
        <f>chart_11[[#This Row],[Bloomberg Barclays Global Aggregate Bond (Hedged EUR)]]/B42-1</f>
        <v>7.2989349981695817E-3</v>
      </c>
    </row>
    <row r="44" spans="1:3" x14ac:dyDescent="0.3">
      <c r="A44" s="1">
        <v>42979</v>
      </c>
      <c r="B44" s="2">
        <v>10958.938533447201</v>
      </c>
      <c r="C44" s="3">
        <f>chart_11[[#This Row],[Bloomberg Barclays Global Aggregate Bond (Hedged EUR)]]/B43-1</f>
        <v>-6.2890215558528695E-3</v>
      </c>
    </row>
    <row r="45" spans="1:3" x14ac:dyDescent="0.3">
      <c r="A45" s="1">
        <v>43009</v>
      </c>
      <c r="B45" s="2">
        <v>10987.586068251399</v>
      </c>
      <c r="C45" s="3">
        <f>chart_11[[#This Row],[Bloomberg Barclays Global Aggregate Bond (Hedged EUR)]]/B44-1</f>
        <v>2.6140793395970086E-3</v>
      </c>
    </row>
    <row r="46" spans="1:3" x14ac:dyDescent="0.3">
      <c r="A46" s="1">
        <v>43040</v>
      </c>
      <c r="B46" s="2">
        <v>10986.5808915916</v>
      </c>
      <c r="C46" s="3">
        <f>chart_11[[#This Row],[Bloomberg Barclays Global Aggregate Bond (Hedged EUR)]]/B45-1</f>
        <v>-9.1482938432085881E-5</v>
      </c>
    </row>
    <row r="47" spans="1:3" x14ac:dyDescent="0.3">
      <c r="A47" s="1">
        <v>43070</v>
      </c>
      <c r="B47" s="2">
        <v>10982.560184952499</v>
      </c>
      <c r="C47" s="3">
        <f>chart_11[[#This Row],[Bloomberg Barclays Global Aggregate Bond (Hedged EUR)]]/B46-1</f>
        <v>-3.6596523329457398E-4</v>
      </c>
    </row>
    <row r="48" spans="1:3" x14ac:dyDescent="0.3">
      <c r="A48" s="1">
        <v>43101</v>
      </c>
      <c r="B48" s="2">
        <v>10890.5865205809</v>
      </c>
      <c r="C48" s="3">
        <f>chart_11[[#This Row],[Bloomberg Barclays Global Aggregate Bond (Hedged EUR)]]/B47-1</f>
        <v>-8.3745194947908441E-3</v>
      </c>
    </row>
    <row r="49" spans="1:3" x14ac:dyDescent="0.3">
      <c r="A49" s="1">
        <v>43132</v>
      </c>
      <c r="B49" s="2">
        <v>10845.8561592199</v>
      </c>
      <c r="C49" s="3">
        <f>chart_11[[#This Row],[Bloomberg Barclays Global Aggregate Bond (Hedged EUR)]]/B48-1</f>
        <v>-4.1072499884620139E-3</v>
      </c>
    </row>
    <row r="50" spans="1:3" x14ac:dyDescent="0.3">
      <c r="A50" s="1">
        <v>43160</v>
      </c>
      <c r="B50" s="2">
        <v>10908.6797004573</v>
      </c>
      <c r="C50" s="3">
        <f>chart_11[[#This Row],[Bloomberg Barclays Global Aggregate Bond (Hedged EUR)]]/B49-1</f>
        <v>5.7924003707161553E-3</v>
      </c>
    </row>
    <row r="51" spans="1:3" x14ac:dyDescent="0.3">
      <c r="A51" s="1">
        <v>43191</v>
      </c>
      <c r="B51" s="2">
        <v>10842.8406292405</v>
      </c>
      <c r="C51" s="3">
        <f>chart_11[[#This Row],[Bloomberg Barclays Global Aggregate Bond (Hedged EUR)]]/B50-1</f>
        <v>-6.0354756968471479E-3</v>
      </c>
    </row>
    <row r="52" spans="1:3" x14ac:dyDescent="0.3">
      <c r="A52" s="1">
        <v>43221</v>
      </c>
      <c r="B52" s="2">
        <v>10858.9234557973</v>
      </c>
      <c r="C52" s="3">
        <f>chart_11[[#This Row],[Bloomberg Barclays Global Aggregate Bond (Hedged EUR)]]/B51-1</f>
        <v>1.4832668953399519E-3</v>
      </c>
    </row>
    <row r="53" spans="1:3" x14ac:dyDescent="0.3">
      <c r="A53" s="1">
        <v>43252</v>
      </c>
      <c r="B53" s="2">
        <v>10852.8923958385</v>
      </c>
      <c r="C53" s="3">
        <f>chart_11[[#This Row],[Bloomberg Barclays Global Aggregate Bond (Hedged EUR)]]/B52-1</f>
        <v>-5.5540127742403911E-4</v>
      </c>
    </row>
    <row r="54" spans="1:3" x14ac:dyDescent="0.3">
      <c r="A54" s="1">
        <v>43282</v>
      </c>
      <c r="B54" s="2">
        <v>10831.2810976529</v>
      </c>
      <c r="C54" s="3">
        <f>chart_11[[#This Row],[Bloomberg Barclays Global Aggregate Bond (Hedged EUR)]]/B53-1</f>
        <v>-1.9912938779239608E-3</v>
      </c>
    </row>
    <row r="55" spans="1:3" x14ac:dyDescent="0.3">
      <c r="A55" s="1">
        <v>43313</v>
      </c>
      <c r="B55" s="2">
        <v>10838.8199226013</v>
      </c>
      <c r="C55" s="3">
        <f>chart_11[[#This Row],[Bloomberg Barclays Global Aggregate Bond (Hedged EUR)]]/B54-1</f>
        <v>6.9602338637797523E-4</v>
      </c>
    </row>
    <row r="56" spans="1:3" x14ac:dyDescent="0.3">
      <c r="A56" s="1">
        <v>43344</v>
      </c>
      <c r="B56" s="2">
        <v>10773.4834397145</v>
      </c>
      <c r="C56" s="3">
        <f>chart_11[[#This Row],[Bloomberg Barclays Global Aggregate Bond (Hedged EUR)]]/B55-1</f>
        <v>-6.0280070481251169E-3</v>
      </c>
    </row>
    <row r="57" spans="1:3" x14ac:dyDescent="0.3">
      <c r="A57" s="1">
        <v>43374</v>
      </c>
      <c r="B57" s="2">
        <v>10724.732371714301</v>
      </c>
      <c r="C57" s="3">
        <f>chart_11[[#This Row],[Bloomberg Barclays Global Aggregate Bond (Hedged EUR)]]/B56-1</f>
        <v>-4.5250979660382828E-3</v>
      </c>
    </row>
    <row r="58" spans="1:3" x14ac:dyDescent="0.3">
      <c r="A58" s="1">
        <v>43405</v>
      </c>
      <c r="B58" s="2">
        <v>10751.8721415288</v>
      </c>
      <c r="C58" s="3">
        <f>chart_11[[#This Row],[Bloomberg Barclays Global Aggregate Bond (Hedged EUR)]]/B57-1</f>
        <v>2.5305778152635572E-3</v>
      </c>
    </row>
    <row r="59" spans="1:3" x14ac:dyDescent="0.3">
      <c r="A59" s="1">
        <v>43435</v>
      </c>
      <c r="B59" s="2">
        <v>10860.933809116899</v>
      </c>
      <c r="C59" s="3">
        <f>chart_11[[#This Row],[Bloomberg Barclays Global Aggregate Bond (Hedged EUR)]]/B58-1</f>
        <v>1.0143504884777332E-2</v>
      </c>
    </row>
    <row r="60" spans="1:3" x14ac:dyDescent="0.3">
      <c r="A60" s="1">
        <v>43466</v>
      </c>
      <c r="B60" s="2">
        <v>10957.4307684575</v>
      </c>
      <c r="C60" s="3">
        <f>chart_11[[#This Row],[Bloomberg Barclays Global Aggregate Bond (Hedged EUR)]]/B59-1</f>
        <v>8.8847755668668427E-3</v>
      </c>
    </row>
    <row r="61" spans="1:3" x14ac:dyDescent="0.3">
      <c r="A61" s="1">
        <v>43497</v>
      </c>
      <c r="B61" s="2">
        <v>10944.866060210001</v>
      </c>
      <c r="C61" s="3">
        <f>chart_11[[#This Row],[Bloomberg Barclays Global Aggregate Bond (Hedged EUR)]]/B60-1</f>
        <v>-1.1466837904802185E-3</v>
      </c>
    </row>
    <row r="62" spans="1:3" x14ac:dyDescent="0.3">
      <c r="A62" s="1">
        <v>43525</v>
      </c>
      <c r="B62" s="2">
        <v>11114.7409157159</v>
      </c>
      <c r="C62" s="3">
        <f>chart_11[[#This Row],[Bloomberg Barclays Global Aggregate Bond (Hedged EUR)]]/B61-1</f>
        <v>1.5520962483358103E-2</v>
      </c>
    </row>
    <row r="63" spans="1:3" x14ac:dyDescent="0.3">
      <c r="A63" s="1">
        <v>43556</v>
      </c>
      <c r="B63" s="2">
        <v>11093.1296175302</v>
      </c>
      <c r="C63" s="3">
        <f>chart_11[[#This Row],[Bloomberg Barclays Global Aggregate Bond (Hedged EUR)]]/B62-1</f>
        <v>-1.9443816414238535E-3</v>
      </c>
    </row>
    <row r="64" spans="1:3" x14ac:dyDescent="0.3">
      <c r="A64" s="1">
        <v>43586</v>
      </c>
      <c r="B64" s="2">
        <v>11223.802583303999</v>
      </c>
      <c r="C64" s="3">
        <f>chart_11[[#This Row],[Bloomberg Barclays Global Aggregate Bond (Hedged EUR)]]/B63-1</f>
        <v>1.1779630300839505E-2</v>
      </c>
    </row>
    <row r="65" spans="1:3" x14ac:dyDescent="0.3">
      <c r="A65" s="1">
        <v>43617</v>
      </c>
      <c r="B65" s="2">
        <v>11348.4444891189</v>
      </c>
      <c r="C65" s="3">
        <f>chart_11[[#This Row],[Bloomberg Barclays Global Aggregate Bond (Hedged EUR)]]/B64-1</f>
        <v>1.1105140605405239E-2</v>
      </c>
    </row>
    <row r="66" spans="1:3" x14ac:dyDescent="0.3">
      <c r="A66" s="1">
        <v>43647</v>
      </c>
      <c r="B66" s="2">
        <v>11410.765442026401</v>
      </c>
      <c r="C66" s="3">
        <f>chart_11[[#This Row],[Bloomberg Barclays Global Aggregate Bond (Hedged EUR)]]/B65-1</f>
        <v>5.4915854738730729E-3</v>
      </c>
    </row>
    <row r="67" spans="1:3" x14ac:dyDescent="0.3">
      <c r="A67" s="1">
        <v>43678</v>
      </c>
      <c r="B67" s="2">
        <v>11643.4638387696</v>
      </c>
      <c r="C67" s="3">
        <f>chart_11[[#This Row],[Bloomberg Barclays Global Aggregate Bond (Hedged EUR)]]/B66-1</f>
        <v>2.0392882311484506E-2</v>
      </c>
    </row>
    <row r="68" spans="1:3" x14ac:dyDescent="0.3">
      <c r="A68" s="1">
        <v>43709</v>
      </c>
      <c r="B68" s="2">
        <v>11561.039352666199</v>
      </c>
      <c r="C68" s="3">
        <f>chart_11[[#This Row],[Bloomberg Barclays Global Aggregate Bond (Hedged EUR)]]/B67-1</f>
        <v>-7.079034834028386E-3</v>
      </c>
    </row>
    <row r="69" spans="1:3" x14ac:dyDescent="0.3">
      <c r="A69" s="1">
        <v>43739</v>
      </c>
      <c r="B69" s="2">
        <v>11513.796049655701</v>
      </c>
      <c r="C69" s="3">
        <f>chart_11[[#This Row],[Bloomberg Barclays Global Aggregate Bond (Hedged EUR)]]/B68-1</f>
        <v>-4.0864235099764556E-3</v>
      </c>
    </row>
    <row r="70" spans="1:3" x14ac:dyDescent="0.3">
      <c r="A70" s="1">
        <v>43770</v>
      </c>
      <c r="B70" s="2">
        <v>11478.1122782329</v>
      </c>
      <c r="C70" s="3">
        <f>chart_11[[#This Row],[Bloomberg Barclays Global Aggregate Bond (Hedged EUR)]]/B69-1</f>
        <v>-3.0992186476906936E-3</v>
      </c>
    </row>
    <row r="71" spans="1:3" x14ac:dyDescent="0.3">
      <c r="A71" s="1">
        <v>43800</v>
      </c>
      <c r="B71" s="2">
        <v>11426.3456802533</v>
      </c>
      <c r="C71" s="3">
        <f>chart_11[[#This Row],[Bloomberg Barclays Global Aggregate Bond (Hedged EUR)]]/B70-1</f>
        <v>-4.5100271477367393E-3</v>
      </c>
    </row>
    <row r="72" spans="1:3" x14ac:dyDescent="0.3">
      <c r="A72" s="1">
        <v>43831</v>
      </c>
      <c r="B72" s="2">
        <v>11613.3085389757</v>
      </c>
      <c r="C72" s="3">
        <f>chart_11[[#This Row],[Bloomberg Barclays Global Aggregate Bond (Hedged EUR)]]/B71-1</f>
        <v>1.6362436771495847E-2</v>
      </c>
    </row>
    <row r="73" spans="1:3" x14ac:dyDescent="0.3">
      <c r="A73" s="1">
        <v>43862</v>
      </c>
      <c r="B73" s="2">
        <v>11735.940091471</v>
      </c>
      <c r="C73" s="3">
        <f>chart_11[[#This Row],[Bloomberg Barclays Global Aggregate Bond (Hedged EUR)]]/B72-1</f>
        <v>1.0559570692859399E-2</v>
      </c>
    </row>
    <row r="74" spans="1:3" x14ac:dyDescent="0.3">
      <c r="A74" s="1">
        <v>43891</v>
      </c>
      <c r="B74" s="2">
        <v>11530.884052872199</v>
      </c>
      <c r="C74" s="3">
        <f>chart_11[[#This Row],[Bloomberg Barclays Global Aggregate Bond (Hedged EUR)]]/B73-1</f>
        <v>-1.7472485118411929E-2</v>
      </c>
    </row>
    <row r="75" spans="1:3" x14ac:dyDescent="0.3">
      <c r="A75" s="1">
        <v>43922</v>
      </c>
      <c r="B75" s="2">
        <v>11703.271850027601</v>
      </c>
      <c r="C75" s="3">
        <f>chart_11[[#This Row],[Bloomberg Barclays Global Aggregate Bond (Hedged EUR)]]/B74-1</f>
        <v>1.4950093710504486E-2</v>
      </c>
    </row>
    <row r="76" spans="1:3" x14ac:dyDescent="0.3">
      <c r="A76" s="1">
        <v>43952</v>
      </c>
      <c r="B76" s="2">
        <v>11728.9038548524</v>
      </c>
      <c r="C76" s="3">
        <f>chart_11[[#This Row],[Bloomberg Barclays Global Aggregate Bond (Hedged EUR)]]/B75-1</f>
        <v>2.1901571759814775E-3</v>
      </c>
    </row>
    <row r="77" spans="1:3" x14ac:dyDescent="0.3">
      <c r="A77" s="1">
        <v>43983</v>
      </c>
      <c r="B77" s="2">
        <v>11780.1678645021</v>
      </c>
      <c r="C77" s="3">
        <f>chart_11[[#This Row],[Bloomberg Barclays Global Aggregate Bond (Hedged EUR)]]/B76-1</f>
        <v>4.3707417405840499E-3</v>
      </c>
    </row>
    <row r="78" spans="1:3" x14ac:dyDescent="0.3">
      <c r="A78" s="1">
        <v>44013</v>
      </c>
      <c r="B78" s="2">
        <v>11894.2554153892</v>
      </c>
      <c r="C78" s="3">
        <f>chart_11[[#This Row],[Bloomberg Barclays Global Aggregate Bond (Hedged EUR)]]/B77-1</f>
        <v>9.6847135116713279E-3</v>
      </c>
    </row>
    <row r="79" spans="1:3" x14ac:dyDescent="0.3">
      <c r="A79" s="1">
        <v>44044</v>
      </c>
      <c r="B79" s="2">
        <v>11788.7118661104</v>
      </c>
      <c r="C79" s="3">
        <f>chart_11[[#This Row],[Bloomberg Barclays Global Aggregate Bond (Hedged EUR)]]/B78-1</f>
        <v>-8.8734893940687343E-3</v>
      </c>
    </row>
    <row r="80" spans="1:3" x14ac:dyDescent="0.3">
      <c r="A80" s="1">
        <v>44075</v>
      </c>
      <c r="B80" s="2">
        <v>11837.462934110599</v>
      </c>
      <c r="C80" s="3">
        <f>chart_11[[#This Row],[Bloomberg Barclays Global Aggregate Bond (Hedged EUR)]]/B79-1</f>
        <v>4.1354024556614633E-3</v>
      </c>
    </row>
    <row r="81" spans="1:3" x14ac:dyDescent="0.3">
      <c r="A81" s="1">
        <v>44105</v>
      </c>
      <c r="B81" s="2">
        <v>11830.426697491999</v>
      </c>
      <c r="C81" s="3">
        <f>chart_11[[#This Row],[Bloomberg Barclays Global Aggregate Bond (Hedged EUR)]]/B80-1</f>
        <v>-5.9440410988109704E-4</v>
      </c>
    </row>
    <row r="82" spans="1:3" x14ac:dyDescent="0.3">
      <c r="A82" s="1">
        <v>44136</v>
      </c>
      <c r="B82" s="2">
        <v>11888.2243554304</v>
      </c>
      <c r="C82" s="3">
        <f>chart_11[[#This Row],[Bloomberg Barclays Global Aggregate Bond (Hedged EUR)]]/B81-1</f>
        <v>4.8855091550208396E-3</v>
      </c>
    </row>
    <row r="83" spans="1:3" x14ac:dyDescent="0.3">
      <c r="A83" s="1">
        <v>44166</v>
      </c>
      <c r="B83" s="2">
        <v>11910.338241945999</v>
      </c>
      <c r="C83" s="3">
        <f>chart_11[[#This Row],[Bloomberg Barclays Global Aggregate Bond (Hedged EUR)]]/B82-1</f>
        <v>1.8601505030899634E-3</v>
      </c>
    </row>
    <row r="84" spans="1:3" x14ac:dyDescent="0.3">
      <c r="A84" s="1">
        <v>44197</v>
      </c>
      <c r="B84" s="2">
        <v>11837.462934110599</v>
      </c>
      <c r="C84" s="3">
        <f>chart_11[[#This Row],[Bloomberg Barclays Global Aggregate Bond (Hedged EUR)]]/B83-1</f>
        <v>-6.118659802519022E-3</v>
      </c>
    </row>
    <row r="85" spans="1:3" x14ac:dyDescent="0.3">
      <c r="A85" s="1">
        <v>44228</v>
      </c>
      <c r="B85" s="2">
        <v>11645.474192089199</v>
      </c>
      <c r="C85" s="3">
        <f>chart_11[[#This Row],[Bloomberg Barclays Global Aggregate Bond (Hedged EUR)]]/B84-1</f>
        <v>-1.6218740712435009E-2</v>
      </c>
    </row>
    <row r="86" spans="1:3" x14ac:dyDescent="0.3">
      <c r="A86" s="1">
        <v>44256</v>
      </c>
      <c r="B86" s="2">
        <v>11588.1791224807</v>
      </c>
      <c r="C86" s="3">
        <f>chart_11[[#This Row],[Bloomberg Barclays Global Aggregate Bond (Hedged EUR)]]/B85-1</f>
        <v>-4.9199430322399706E-3</v>
      </c>
    </row>
    <row r="87" spans="1:3" x14ac:dyDescent="0.3">
      <c r="A87" s="1">
        <v>44287</v>
      </c>
      <c r="B87" s="2">
        <v>11610.7955973262</v>
      </c>
      <c r="C87" s="3">
        <f>chart_11[[#This Row],[Bloomberg Barclays Global Aggregate Bond (Hedged EUR)]]/B86-1</f>
        <v>1.9516849546814541E-3</v>
      </c>
    </row>
    <row r="88" spans="1:3" x14ac:dyDescent="0.3">
      <c r="A88" s="1">
        <v>44317</v>
      </c>
      <c r="B88" s="2">
        <v>11628.888777202499</v>
      </c>
      <c r="C88" s="3">
        <f>chart_11[[#This Row],[Bloomberg Barclays Global Aggregate Bond (Hedged EUR)]]/B87-1</f>
        <v>1.5583066401121393E-3</v>
      </c>
    </row>
    <row r="89" spans="1:3" x14ac:dyDescent="0.3">
      <c r="A89" s="1">
        <v>44348</v>
      </c>
      <c r="B89" s="2">
        <v>11681.157963512</v>
      </c>
      <c r="C89" s="3">
        <f>chart_11[[#This Row],[Bloomberg Barclays Global Aggregate Bond (Hedged EUR)]]/B88-1</f>
        <v>4.4947705073909994E-3</v>
      </c>
    </row>
    <row r="90" spans="1:3" x14ac:dyDescent="0.3">
      <c r="A90" s="1">
        <v>44378</v>
      </c>
      <c r="B90" s="2">
        <v>11818.867165904399</v>
      </c>
      <c r="C90" s="3">
        <f>chart_11[[#This Row],[Bloomberg Barclays Global Aggregate Bond (Hedged EUR)]]/B89-1</f>
        <v>1.1789002667591308E-2</v>
      </c>
    </row>
    <row r="91" spans="1:3" x14ac:dyDescent="0.3">
      <c r="A91" s="1">
        <v>44409</v>
      </c>
      <c r="B91" s="2">
        <v>11788.209277780499</v>
      </c>
      <c r="C91" s="3">
        <f>chart_11[[#This Row],[Bloomberg Barclays Global Aggregate Bond (Hedged EUR)]]/B90-1</f>
        <v>-2.5939785677888683E-3</v>
      </c>
    </row>
    <row r="92" spans="1:3" x14ac:dyDescent="0.3">
      <c r="A92" s="1">
        <v>44440</v>
      </c>
      <c r="B92" s="2">
        <v>11667.5880786048</v>
      </c>
      <c r="C92" s="3">
        <f>chart_11[[#This Row],[Bloomberg Barclays Global Aggregate Bond (Hedged EUR)]]/B91-1</f>
        <v>-1.0232359837982985E-2</v>
      </c>
    </row>
    <row r="93" spans="1:3" x14ac:dyDescent="0.3">
      <c r="A93" s="1">
        <v>44470</v>
      </c>
      <c r="B93" s="2">
        <v>11629.8939538623</v>
      </c>
      <c r="C93" s="3">
        <f>chart_11[[#This Row],[Bloomberg Barclays Global Aggregate Bond (Hedged EUR)]]/B92-1</f>
        <v>-3.2306698255504251E-3</v>
      </c>
    </row>
    <row r="94" spans="1:3" x14ac:dyDescent="0.3">
      <c r="A94" s="1">
        <v>44501</v>
      </c>
      <c r="B94" s="2">
        <v>11708.297733326601</v>
      </c>
      <c r="C94" s="3">
        <f>chart_11[[#This Row],[Bloomberg Barclays Global Aggregate Bond (Hedged EUR)]]/B93-1</f>
        <v>6.7415730337130331E-3</v>
      </c>
    </row>
    <row r="95" spans="1:3" x14ac:dyDescent="0.3">
      <c r="A95" s="1">
        <v>44531</v>
      </c>
      <c r="B95" s="2">
        <v>11644.971603759301</v>
      </c>
      <c r="C95" s="3">
        <f>chart_11[[#This Row],[Bloomberg Barclays Global Aggregate Bond (Hedged EUR)]]/B94-1</f>
        <v>-5.4086538461562972E-3</v>
      </c>
    </row>
    <row r="96" spans="1:3" x14ac:dyDescent="0.3">
      <c r="A96" s="1">
        <v>44562</v>
      </c>
      <c r="B96" s="2">
        <v>11451.4750967482</v>
      </c>
      <c r="C96" s="3">
        <f>chart_11[[#This Row],[Bloomberg Barclays Global Aggregate Bond (Hedged EUR)]]/B95-1</f>
        <v>-1.6616314199395354E-2</v>
      </c>
    </row>
    <row r="97" spans="1:3" x14ac:dyDescent="0.3">
      <c r="A97" s="1">
        <v>44593</v>
      </c>
      <c r="B97" s="2">
        <v>11293.15977283</v>
      </c>
      <c r="C97" s="3">
        <f>chart_11[[#This Row],[Bloomberg Barclays Global Aggregate Bond (Hedged EUR)]]/B96-1</f>
        <v>-1.3824884792628556E-2</v>
      </c>
    </row>
    <row r="98" spans="1:3" x14ac:dyDescent="0.3">
      <c r="A98" s="1">
        <v>44621</v>
      </c>
      <c r="B98" s="2">
        <v>5381.71583655827</v>
      </c>
      <c r="C98" s="3">
        <f>chart_11[[#This Row],[Bloomberg Barclays Global Aggregate Bond (Hedged EUR)]]/B97-1</f>
        <v>-0.52345349354694881</v>
      </c>
    </row>
    <row r="99" spans="1:3" x14ac:dyDescent="0.3">
      <c r="A99" s="1">
        <v>44652</v>
      </c>
      <c r="B99" s="2">
        <v>5073.1266020003004</v>
      </c>
      <c r="C99" s="3">
        <f>chart_11[[#This Row],[Bloomberg Barclays Global Aggregate Bond (Hedged EUR)]]/B98-1</f>
        <v>-5.7340306313036327E-2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47"/>
  <sheetViews>
    <sheetView topLeftCell="A10" workbookViewId="0">
      <selection sqref="A1:XFD1"/>
    </sheetView>
  </sheetViews>
  <sheetFormatPr defaultRowHeight="14.4" x14ac:dyDescent="0.3"/>
  <cols>
    <col min="1" max="1" width="10.6640625" customWidth="1"/>
    <col min="2" max="2" width="12.77734375" bestFit="1" customWidth="1"/>
    <col min="3" max="3" width="8.88671875" style="3"/>
  </cols>
  <sheetData>
    <row r="1" spans="1:4" s="12" customFormat="1" x14ac:dyDescent="0.3">
      <c r="A1" s="11" t="s">
        <v>44</v>
      </c>
      <c r="B1" s="10" t="s">
        <v>11</v>
      </c>
      <c r="C1" s="12" t="s">
        <v>12</v>
      </c>
      <c r="D1" s="13" t="s">
        <v>21</v>
      </c>
    </row>
    <row r="2" spans="1:4" x14ac:dyDescent="0.3">
      <c r="A2" s="4">
        <v>40178</v>
      </c>
      <c r="B2" s="9">
        <v>40179</v>
      </c>
      <c r="C2">
        <v>2346.14</v>
      </c>
      <c r="D2" s="3"/>
    </row>
    <row r="3" spans="1:4" x14ac:dyDescent="0.3">
      <c r="A3" s="5">
        <v>40209</v>
      </c>
      <c r="B3" s="10">
        <v>40210</v>
      </c>
      <c r="C3">
        <v>2321.2399999999998</v>
      </c>
      <c r="D3" s="3">
        <f>C3/C2-1</f>
        <v>-1.0613177389243611E-2</v>
      </c>
    </row>
    <row r="4" spans="1:4" x14ac:dyDescent="0.3">
      <c r="A4" s="4">
        <v>40237</v>
      </c>
      <c r="B4" s="9">
        <v>40238</v>
      </c>
      <c r="C4">
        <v>2311.92</v>
      </c>
      <c r="D4" s="3">
        <f t="shared" ref="D4:D67" si="0">C4/C3-1</f>
        <v>-4.0150953800554001E-3</v>
      </c>
    </row>
    <row r="5" spans="1:4" x14ac:dyDescent="0.3">
      <c r="A5" s="5">
        <v>40268</v>
      </c>
      <c r="B5" s="10">
        <v>40269</v>
      </c>
      <c r="C5">
        <v>2503.94</v>
      </c>
      <c r="D5" s="3">
        <f t="shared" si="0"/>
        <v>8.3056507145575997E-2</v>
      </c>
    </row>
    <row r="6" spans="1:4" x14ac:dyDescent="0.3">
      <c r="A6" s="4">
        <v>40298</v>
      </c>
      <c r="B6" s="9">
        <v>40299</v>
      </c>
      <c r="C6">
        <v>2556.2399999999998</v>
      </c>
      <c r="D6" s="3">
        <f t="shared" si="0"/>
        <v>2.0887081958832709E-2</v>
      </c>
    </row>
    <row r="7" spans="1:4" x14ac:dyDescent="0.3">
      <c r="A7" s="5">
        <v>40329</v>
      </c>
      <c r="B7" s="10">
        <v>40330</v>
      </c>
      <c r="C7">
        <v>2479.5700000000002</v>
      </c>
      <c r="D7" s="3">
        <f t="shared" si="0"/>
        <v>-2.9993271367320551E-2</v>
      </c>
    </row>
    <row r="8" spans="1:4" x14ac:dyDescent="0.3">
      <c r="A8" s="4">
        <v>40359</v>
      </c>
      <c r="B8" s="9">
        <v>40360</v>
      </c>
      <c r="C8">
        <v>2388.86</v>
      </c>
      <c r="D8" s="3">
        <f t="shared" si="0"/>
        <v>-3.6582955915743454E-2</v>
      </c>
    </row>
    <row r="9" spans="1:4" x14ac:dyDescent="0.3">
      <c r="A9" s="5">
        <v>40390</v>
      </c>
      <c r="B9" s="10">
        <v>40391</v>
      </c>
      <c r="C9">
        <v>2526.2600000000002</v>
      </c>
      <c r="D9" s="3">
        <f t="shared" si="0"/>
        <v>5.751697462387928E-2</v>
      </c>
    </row>
    <row r="10" spans="1:4" x14ac:dyDescent="0.3">
      <c r="A10" s="4">
        <v>40421</v>
      </c>
      <c r="B10" s="9">
        <v>40422</v>
      </c>
      <c r="C10">
        <v>2540.88</v>
      </c>
      <c r="D10" s="3">
        <f t="shared" si="0"/>
        <v>5.787211134245851E-3</v>
      </c>
    </row>
    <row r="11" spans="1:4" x14ac:dyDescent="0.3">
      <c r="A11" s="5">
        <v>40451</v>
      </c>
      <c r="B11" s="10">
        <v>40452</v>
      </c>
      <c r="C11">
        <v>2714.96</v>
      </c>
      <c r="D11" s="3">
        <f t="shared" si="0"/>
        <v>6.8511696734989469E-2</v>
      </c>
    </row>
    <row r="12" spans="1:4" x14ac:dyDescent="0.3">
      <c r="A12" s="4">
        <v>40482</v>
      </c>
      <c r="B12" s="9">
        <v>40483</v>
      </c>
      <c r="C12">
        <v>2835.26</v>
      </c>
      <c r="D12" s="3">
        <f t="shared" si="0"/>
        <v>4.4310045083537197E-2</v>
      </c>
    </row>
    <row r="13" spans="1:4" x14ac:dyDescent="0.3">
      <c r="A13" s="5">
        <v>40512</v>
      </c>
      <c r="B13" s="10">
        <v>40513</v>
      </c>
      <c r="C13">
        <v>2759.2</v>
      </c>
      <c r="D13" s="3">
        <f t="shared" si="0"/>
        <v>-2.6826463886910012E-2</v>
      </c>
    </row>
    <row r="14" spans="1:4" x14ac:dyDescent="0.3">
      <c r="A14" s="4">
        <v>40543</v>
      </c>
      <c r="B14" s="9">
        <v>40544</v>
      </c>
      <c r="C14">
        <v>2873.53</v>
      </c>
      <c r="D14" s="3">
        <f t="shared" si="0"/>
        <v>4.1435923456074386E-2</v>
      </c>
    </row>
    <row r="15" spans="1:4" x14ac:dyDescent="0.3">
      <c r="A15" s="5">
        <v>40574</v>
      </c>
      <c r="B15" s="10">
        <v>40575</v>
      </c>
      <c r="C15">
        <v>2894.69</v>
      </c>
      <c r="D15" s="3">
        <f t="shared" si="0"/>
        <v>7.3637651251248215E-3</v>
      </c>
    </row>
    <row r="16" spans="1:4" x14ac:dyDescent="0.3">
      <c r="A16" s="4">
        <v>40602</v>
      </c>
      <c r="B16" s="9">
        <v>40603</v>
      </c>
      <c r="C16">
        <v>2941.46</v>
      </c>
      <c r="D16" s="3">
        <f t="shared" si="0"/>
        <v>1.6157170543305233E-2</v>
      </c>
    </row>
    <row r="17" spans="1:4" x14ac:dyDescent="0.3">
      <c r="A17" s="5">
        <v>40633</v>
      </c>
      <c r="B17" s="10">
        <v>40634</v>
      </c>
      <c r="C17">
        <v>2983.39</v>
      </c>
      <c r="D17" s="3">
        <f t="shared" si="0"/>
        <v>1.4254825834789431E-2</v>
      </c>
    </row>
    <row r="18" spans="1:4" x14ac:dyDescent="0.3">
      <c r="A18" s="4">
        <v>40663</v>
      </c>
      <c r="B18" s="9">
        <v>40664</v>
      </c>
      <c r="C18">
        <v>3012.49</v>
      </c>
      <c r="D18" s="3">
        <f t="shared" si="0"/>
        <v>9.7540046725368423E-3</v>
      </c>
    </row>
    <row r="19" spans="1:4" x14ac:dyDescent="0.3">
      <c r="A19" s="5">
        <v>40694</v>
      </c>
      <c r="B19" s="10">
        <v>40695</v>
      </c>
      <c r="C19">
        <v>3035.85</v>
      </c>
      <c r="D19" s="3">
        <f t="shared" si="0"/>
        <v>7.7543825871622118E-3</v>
      </c>
    </row>
    <row r="20" spans="1:4" x14ac:dyDescent="0.3">
      <c r="A20" s="4">
        <v>40724</v>
      </c>
      <c r="B20" s="9">
        <v>40725</v>
      </c>
      <c r="C20">
        <v>2939.26</v>
      </c>
      <c r="D20" s="3">
        <f t="shared" si="0"/>
        <v>-3.1816459970024802E-2</v>
      </c>
    </row>
    <row r="21" spans="1:4" x14ac:dyDescent="0.3">
      <c r="A21" s="5">
        <v>40755</v>
      </c>
      <c r="B21" s="10">
        <v>40756</v>
      </c>
      <c r="C21">
        <v>2833.59</v>
      </c>
      <c r="D21" s="3">
        <f t="shared" si="0"/>
        <v>-3.5951225818743549E-2</v>
      </c>
    </row>
    <row r="22" spans="1:4" x14ac:dyDescent="0.3">
      <c r="A22" s="4">
        <v>40786</v>
      </c>
      <c r="B22" s="9">
        <v>40787</v>
      </c>
      <c r="C22">
        <v>2514.6799999999998</v>
      </c>
      <c r="D22" s="3">
        <f t="shared" si="0"/>
        <v>-0.11254627521977434</v>
      </c>
    </row>
    <row r="23" spans="1:4" x14ac:dyDescent="0.3">
      <c r="A23" s="5">
        <v>40816</v>
      </c>
      <c r="B23" s="10">
        <v>40817</v>
      </c>
      <c r="C23">
        <v>2260.0100000000002</v>
      </c>
      <c r="D23" s="3">
        <f t="shared" si="0"/>
        <v>-0.10127332304706749</v>
      </c>
    </row>
    <row r="24" spans="1:4" x14ac:dyDescent="0.3">
      <c r="A24" s="4">
        <v>40847</v>
      </c>
      <c r="B24" s="9">
        <v>40848</v>
      </c>
      <c r="C24">
        <v>2413.66</v>
      </c>
      <c r="D24" s="3">
        <f t="shared" si="0"/>
        <v>6.7986424838827997E-2</v>
      </c>
    </row>
    <row r="25" spans="1:4" x14ac:dyDescent="0.3">
      <c r="A25" s="5">
        <v>40877</v>
      </c>
      <c r="B25" s="10">
        <v>40878</v>
      </c>
      <c r="C25">
        <v>2262.62</v>
      </c>
      <c r="D25" s="3">
        <f t="shared" si="0"/>
        <v>-6.2577164969382593E-2</v>
      </c>
    </row>
    <row r="26" spans="1:4" x14ac:dyDescent="0.3">
      <c r="A26" s="4">
        <v>40908</v>
      </c>
      <c r="B26" s="9">
        <v>40909</v>
      </c>
      <c r="C26">
        <v>2264.86</v>
      </c>
      <c r="D26" s="3">
        <f t="shared" si="0"/>
        <v>9.9000274018634649E-4</v>
      </c>
    </row>
    <row r="27" spans="1:4" x14ac:dyDescent="0.3">
      <c r="A27" s="5">
        <v>40939</v>
      </c>
      <c r="B27" s="10">
        <v>40940</v>
      </c>
      <c r="C27">
        <v>2454.09</v>
      </c>
      <c r="D27" s="3">
        <f t="shared" si="0"/>
        <v>8.3550418127389836E-2</v>
      </c>
    </row>
    <row r="28" spans="1:4" x14ac:dyDescent="0.3">
      <c r="A28" s="4">
        <v>40968</v>
      </c>
      <c r="B28" s="9">
        <v>40969</v>
      </c>
      <c r="C28">
        <v>2577.59</v>
      </c>
      <c r="D28" s="3">
        <f t="shared" si="0"/>
        <v>5.0324152740934602E-2</v>
      </c>
    </row>
    <row r="29" spans="1:4" x14ac:dyDescent="0.3">
      <c r="A29" s="5">
        <v>40999</v>
      </c>
      <c r="B29" s="10">
        <v>41000</v>
      </c>
      <c r="C29">
        <v>2610.5</v>
      </c>
      <c r="D29" s="3">
        <f t="shared" si="0"/>
        <v>1.2767740408676342E-2</v>
      </c>
    </row>
    <row r="30" spans="1:4" x14ac:dyDescent="0.3">
      <c r="A30" s="4">
        <v>41029</v>
      </c>
      <c r="B30" s="9">
        <v>41030</v>
      </c>
      <c r="C30">
        <v>2520.1999999999998</v>
      </c>
      <c r="D30" s="3">
        <f t="shared" si="0"/>
        <v>-3.4591074506799546E-2</v>
      </c>
    </row>
    <row r="31" spans="1:4" x14ac:dyDescent="0.3">
      <c r="A31" s="5">
        <v>41060</v>
      </c>
      <c r="B31" s="10">
        <v>41061</v>
      </c>
      <c r="C31">
        <v>2398.81</v>
      </c>
      <c r="D31" s="3">
        <f t="shared" si="0"/>
        <v>-4.8166812157765193E-2</v>
      </c>
    </row>
    <row r="32" spans="1:4" x14ac:dyDescent="0.3">
      <c r="A32" s="4">
        <v>41090</v>
      </c>
      <c r="B32" s="9">
        <v>41091</v>
      </c>
      <c r="C32">
        <v>2458.25</v>
      </c>
      <c r="D32" s="3">
        <f t="shared" si="0"/>
        <v>2.4778952897478446E-2</v>
      </c>
    </row>
    <row r="33" spans="1:4" x14ac:dyDescent="0.3">
      <c r="A33" s="5">
        <v>41121</v>
      </c>
      <c r="B33" s="10">
        <v>41122</v>
      </c>
      <c r="C33">
        <v>2400.83</v>
      </c>
      <c r="D33" s="3">
        <f t="shared" si="0"/>
        <v>-2.3358079934913123E-2</v>
      </c>
    </row>
    <row r="34" spans="1:4" x14ac:dyDescent="0.3">
      <c r="A34" s="4">
        <v>41152</v>
      </c>
      <c r="B34" s="9">
        <v>41153</v>
      </c>
      <c r="C34">
        <v>2391.73</v>
      </c>
      <c r="D34" s="3">
        <f t="shared" si="0"/>
        <v>-3.7903558352736511E-3</v>
      </c>
    </row>
    <row r="35" spans="1:4" x14ac:dyDescent="0.3">
      <c r="A35" s="5">
        <v>41182</v>
      </c>
      <c r="B35" s="10">
        <v>41183</v>
      </c>
      <c r="C35">
        <v>2541.25</v>
      </c>
      <c r="D35" s="3">
        <f t="shared" si="0"/>
        <v>6.2515417710192978E-2</v>
      </c>
    </row>
    <row r="36" spans="1:4" x14ac:dyDescent="0.3">
      <c r="A36" s="4">
        <v>41213</v>
      </c>
      <c r="B36" s="9">
        <v>41214</v>
      </c>
      <c r="C36">
        <v>2598.84</v>
      </c>
      <c r="D36" s="3">
        <f t="shared" si="0"/>
        <v>2.2662075750123023E-2</v>
      </c>
    </row>
    <row r="37" spans="1:4" x14ac:dyDescent="0.3">
      <c r="A37" s="5">
        <v>41243</v>
      </c>
      <c r="B37" s="10">
        <v>41244</v>
      </c>
      <c r="C37">
        <v>2705.69</v>
      </c>
      <c r="D37" s="3">
        <f t="shared" si="0"/>
        <v>4.111449723722882E-2</v>
      </c>
    </row>
    <row r="38" spans="1:4" x14ac:dyDescent="0.3">
      <c r="A38" s="4">
        <v>41274</v>
      </c>
      <c r="B38" s="9">
        <v>41275</v>
      </c>
      <c r="C38">
        <v>2758.36</v>
      </c>
      <c r="D38" s="3">
        <f t="shared" si="0"/>
        <v>1.9466383805979204E-2</v>
      </c>
    </row>
    <row r="39" spans="1:4" x14ac:dyDescent="0.3">
      <c r="A39" s="5">
        <v>41305</v>
      </c>
      <c r="B39" s="10">
        <v>41306</v>
      </c>
      <c r="C39">
        <v>2807.19</v>
      </c>
      <c r="D39" s="3">
        <f t="shared" si="0"/>
        <v>1.7702547890775744E-2</v>
      </c>
    </row>
    <row r="40" spans="1:4" x14ac:dyDescent="0.3">
      <c r="A40" s="4">
        <v>41333</v>
      </c>
      <c r="B40" s="9">
        <v>41334</v>
      </c>
      <c r="C40">
        <v>2818.51</v>
      </c>
      <c r="D40" s="3">
        <f t="shared" si="0"/>
        <v>4.0325022531428889E-3</v>
      </c>
    </row>
    <row r="41" spans="1:4" x14ac:dyDescent="0.3">
      <c r="A41" s="5">
        <v>41364</v>
      </c>
      <c r="B41" s="10">
        <v>41365</v>
      </c>
      <c r="C41">
        <v>2836.38</v>
      </c>
      <c r="D41" s="3">
        <f t="shared" si="0"/>
        <v>6.3402294119943026E-3</v>
      </c>
    </row>
    <row r="42" spans="1:4" x14ac:dyDescent="0.3">
      <c r="A42" s="4">
        <v>41394</v>
      </c>
      <c r="B42" s="9">
        <v>41395</v>
      </c>
      <c r="C42">
        <v>2768.84</v>
      </c>
      <c r="D42" s="3">
        <f t="shared" si="0"/>
        <v>-2.3812042110013421E-2</v>
      </c>
    </row>
    <row r="43" spans="1:4" x14ac:dyDescent="0.3">
      <c r="A43" s="5">
        <v>41425</v>
      </c>
      <c r="B43" s="10">
        <v>41426</v>
      </c>
      <c r="C43">
        <v>3056.34</v>
      </c>
      <c r="D43" s="3">
        <f t="shared" si="0"/>
        <v>0.1038340965891853</v>
      </c>
    </row>
    <row r="44" spans="1:4" x14ac:dyDescent="0.3">
      <c r="A44" s="4">
        <v>41455</v>
      </c>
      <c r="B44" s="9">
        <v>41456</v>
      </c>
      <c r="C44">
        <v>3018.3</v>
      </c>
      <c r="D44" s="3">
        <f t="shared" si="0"/>
        <v>-1.2446259251261305E-2</v>
      </c>
    </row>
    <row r="45" spans="1:4" x14ac:dyDescent="0.3">
      <c r="A45" s="5">
        <v>41486</v>
      </c>
      <c r="B45" s="10">
        <v>41487</v>
      </c>
      <c r="C45">
        <v>3190.52</v>
      </c>
      <c r="D45" s="3">
        <f t="shared" si="0"/>
        <v>5.7058609150846484E-2</v>
      </c>
    </row>
    <row r="46" spans="1:4" x14ac:dyDescent="0.3">
      <c r="A46" s="4">
        <v>41517</v>
      </c>
      <c r="B46" s="9">
        <v>41518</v>
      </c>
      <c r="C46">
        <v>3368.49</v>
      </c>
      <c r="D46" s="3">
        <f t="shared" si="0"/>
        <v>5.5780875844689826E-2</v>
      </c>
    </row>
    <row r="47" spans="1:4" x14ac:dyDescent="0.3">
      <c r="A47" s="5">
        <v>41547</v>
      </c>
      <c r="B47" s="10">
        <v>41548</v>
      </c>
      <c r="C47">
        <v>3580.32</v>
      </c>
      <c r="D47" s="3">
        <f t="shared" si="0"/>
        <v>6.2885744057426418E-2</v>
      </c>
    </row>
    <row r="48" spans="1:4" x14ac:dyDescent="0.3">
      <c r="A48" s="4">
        <v>41578</v>
      </c>
      <c r="B48" s="9">
        <v>41579</v>
      </c>
      <c r="C48">
        <v>3813.13</v>
      </c>
      <c r="D48" s="3">
        <f t="shared" si="0"/>
        <v>6.5024913974169873E-2</v>
      </c>
    </row>
    <row r="49" spans="1:4" x14ac:dyDescent="0.3">
      <c r="A49" s="5">
        <v>41608</v>
      </c>
      <c r="B49" s="10">
        <v>41609</v>
      </c>
      <c r="C49">
        <v>3835.74</v>
      </c>
      <c r="D49" s="3">
        <f t="shared" si="0"/>
        <v>5.9295119757258874E-3</v>
      </c>
    </row>
    <row r="50" spans="1:4" x14ac:dyDescent="0.3">
      <c r="A50" s="4">
        <v>41639</v>
      </c>
      <c r="B50" s="9">
        <v>41640</v>
      </c>
      <c r="C50">
        <v>3656.85</v>
      </c>
      <c r="D50" s="3">
        <f t="shared" si="0"/>
        <v>-4.6637676172003317E-2</v>
      </c>
    </row>
    <row r="51" spans="1:4" x14ac:dyDescent="0.3">
      <c r="A51" s="5">
        <v>41670</v>
      </c>
      <c r="B51" s="10">
        <v>41671</v>
      </c>
      <c r="C51">
        <v>3696.56</v>
      </c>
      <c r="D51" s="3">
        <f t="shared" si="0"/>
        <v>1.0859072699181072E-2</v>
      </c>
    </row>
    <row r="52" spans="1:4" x14ac:dyDescent="0.3">
      <c r="A52" s="4">
        <v>41698</v>
      </c>
      <c r="B52" s="9">
        <v>41699</v>
      </c>
      <c r="C52">
        <v>3913.12</v>
      </c>
      <c r="D52" s="3">
        <f t="shared" si="0"/>
        <v>5.858419719955843E-2</v>
      </c>
    </row>
    <row r="53" spans="1:4" x14ac:dyDescent="0.3">
      <c r="A53" s="5">
        <v>41729</v>
      </c>
      <c r="B53" s="10">
        <v>41730</v>
      </c>
      <c r="C53">
        <v>3805.69</v>
      </c>
      <c r="D53" s="3">
        <f t="shared" si="0"/>
        <v>-2.7453796459091406E-2</v>
      </c>
    </row>
    <row r="54" spans="1:4" x14ac:dyDescent="0.3">
      <c r="A54" s="4">
        <v>41759</v>
      </c>
      <c r="B54" s="9">
        <v>41760</v>
      </c>
      <c r="C54">
        <v>3777.51</v>
      </c>
      <c r="D54" s="3">
        <f t="shared" si="0"/>
        <v>-7.4047019068814723E-3</v>
      </c>
    </row>
    <row r="55" spans="1:4" x14ac:dyDescent="0.3">
      <c r="A55" s="5">
        <v>41790</v>
      </c>
      <c r="B55" s="10">
        <v>41791</v>
      </c>
      <c r="C55">
        <v>3863.06</v>
      </c>
      <c r="D55" s="3">
        <f t="shared" si="0"/>
        <v>2.2647193521658338E-2</v>
      </c>
    </row>
    <row r="56" spans="1:4" x14ac:dyDescent="0.3">
      <c r="A56" s="4">
        <v>41820</v>
      </c>
      <c r="B56" s="9">
        <v>41821</v>
      </c>
      <c r="C56">
        <v>3824.65</v>
      </c>
      <c r="D56" s="3">
        <f t="shared" si="0"/>
        <v>-9.9428950106910108E-3</v>
      </c>
    </row>
    <row r="57" spans="1:4" x14ac:dyDescent="0.3">
      <c r="A57" s="5">
        <v>41851</v>
      </c>
      <c r="B57" s="10">
        <v>41852</v>
      </c>
      <c r="C57">
        <v>3695.08</v>
      </c>
      <c r="D57" s="3">
        <f t="shared" si="0"/>
        <v>-3.3877609715921797E-2</v>
      </c>
    </row>
    <row r="58" spans="1:4" x14ac:dyDescent="0.3">
      <c r="A58" s="4">
        <v>41882</v>
      </c>
      <c r="B58" s="9">
        <v>41883</v>
      </c>
      <c r="C58">
        <v>3812.53</v>
      </c>
      <c r="D58" s="3">
        <f t="shared" si="0"/>
        <v>3.1785509380040544E-2</v>
      </c>
    </row>
    <row r="59" spans="1:4" x14ac:dyDescent="0.3">
      <c r="A59" s="5">
        <v>41912</v>
      </c>
      <c r="B59" s="10">
        <v>41913</v>
      </c>
      <c r="C59">
        <v>4084.21</v>
      </c>
      <c r="D59" s="3">
        <f t="shared" si="0"/>
        <v>7.1259767136258478E-2</v>
      </c>
    </row>
    <row r="60" spans="1:4" x14ac:dyDescent="0.3">
      <c r="A60" s="4">
        <v>41943</v>
      </c>
      <c r="B60" s="9">
        <v>41944</v>
      </c>
      <c r="C60">
        <v>3984.95</v>
      </c>
      <c r="D60" s="3">
        <f t="shared" si="0"/>
        <v>-2.4303353647339487E-2</v>
      </c>
    </row>
    <row r="61" spans="1:4" x14ac:dyDescent="0.3">
      <c r="A61" s="5">
        <v>41973</v>
      </c>
      <c r="B61" s="10">
        <v>41974</v>
      </c>
      <c r="C61">
        <v>3997.64</v>
      </c>
      <c r="D61" s="3">
        <f t="shared" si="0"/>
        <v>3.1844816120654151E-3</v>
      </c>
    </row>
    <row r="62" spans="1:4" x14ac:dyDescent="0.3">
      <c r="A62" s="4">
        <v>42004</v>
      </c>
      <c r="B62" s="9">
        <v>42005</v>
      </c>
      <c r="C62">
        <v>3909.27</v>
      </c>
      <c r="D62" s="3">
        <f t="shared" si="0"/>
        <v>-2.2105542269939216E-2</v>
      </c>
    </row>
    <row r="63" spans="1:4" x14ac:dyDescent="0.3">
      <c r="A63" s="5">
        <v>42035</v>
      </c>
      <c r="B63" s="10">
        <v>42036</v>
      </c>
      <c r="C63">
        <v>3969.56</v>
      </c>
      <c r="D63" s="3">
        <f t="shared" si="0"/>
        <v>1.5422316698514127E-2</v>
      </c>
    </row>
    <row r="64" spans="1:4" x14ac:dyDescent="0.3">
      <c r="A64" s="4">
        <v>42063</v>
      </c>
      <c r="B64" s="9">
        <v>42064</v>
      </c>
      <c r="C64">
        <v>4103.99</v>
      </c>
      <c r="D64" s="3">
        <f t="shared" si="0"/>
        <v>3.3865214280675904E-2</v>
      </c>
    </row>
    <row r="65" spans="1:4" x14ac:dyDescent="0.3">
      <c r="A65" s="5">
        <v>42094</v>
      </c>
      <c r="B65" s="10">
        <v>42095</v>
      </c>
      <c r="C65">
        <v>4188.22</v>
      </c>
      <c r="D65" s="3">
        <f t="shared" si="0"/>
        <v>2.0523929151874176E-2</v>
      </c>
    </row>
    <row r="66" spans="1:4" x14ac:dyDescent="0.3">
      <c r="A66" s="4">
        <v>42124</v>
      </c>
      <c r="B66" s="9">
        <v>42125</v>
      </c>
      <c r="C66">
        <v>4347.63</v>
      </c>
      <c r="D66" s="3">
        <f t="shared" si="0"/>
        <v>3.8061515393174261E-2</v>
      </c>
    </row>
    <row r="67" spans="1:4" x14ac:dyDescent="0.3">
      <c r="A67" s="5">
        <v>42155</v>
      </c>
      <c r="B67" s="10">
        <v>42156</v>
      </c>
      <c r="C67">
        <v>4338.29</v>
      </c>
      <c r="D67" s="3">
        <f t="shared" si="0"/>
        <v>-2.148296888189738E-3</v>
      </c>
    </row>
    <row r="68" spans="1:4" x14ac:dyDescent="0.3">
      <c r="A68" s="4">
        <v>42185</v>
      </c>
      <c r="B68" s="9">
        <v>42186</v>
      </c>
      <c r="C68">
        <v>4176.5</v>
      </c>
      <c r="D68" s="3">
        <f t="shared" ref="D68:D131" si="1">C68/C67-1</f>
        <v>-3.7293495824391676E-2</v>
      </c>
    </row>
    <row r="69" spans="1:4" x14ac:dyDescent="0.3">
      <c r="A69" s="5">
        <v>42216</v>
      </c>
      <c r="B69" s="10">
        <v>42217</v>
      </c>
      <c r="C69">
        <v>4362.7700000000004</v>
      </c>
      <c r="D69" s="3">
        <f t="shared" si="1"/>
        <v>4.459954507362629E-2</v>
      </c>
    </row>
    <row r="70" spans="1:4" x14ac:dyDescent="0.3">
      <c r="A70" s="4">
        <v>42247</v>
      </c>
      <c r="B70" s="9">
        <v>42248</v>
      </c>
      <c r="C70">
        <v>4205.34</v>
      </c>
      <c r="D70" s="3">
        <f t="shared" si="1"/>
        <v>-3.6084872684097546E-2</v>
      </c>
    </row>
    <row r="71" spans="1:4" x14ac:dyDescent="0.3">
      <c r="A71" s="5">
        <v>42277</v>
      </c>
      <c r="B71" s="10">
        <v>42278</v>
      </c>
      <c r="C71">
        <v>4099.67</v>
      </c>
      <c r="D71" s="3">
        <f t="shared" si="1"/>
        <v>-2.5127575891604526E-2</v>
      </c>
    </row>
    <row r="72" spans="1:4" x14ac:dyDescent="0.3">
      <c r="A72" s="4">
        <v>42308</v>
      </c>
      <c r="B72" s="9">
        <v>42309</v>
      </c>
      <c r="C72">
        <v>4219.46</v>
      </c>
      <c r="D72" s="3">
        <f t="shared" si="1"/>
        <v>2.9219424978107922E-2</v>
      </c>
    </row>
    <row r="73" spans="1:4" x14ac:dyDescent="0.3">
      <c r="A73" s="5">
        <v>42338</v>
      </c>
      <c r="B73" s="10">
        <v>42339</v>
      </c>
      <c r="C73">
        <v>4188.54</v>
      </c>
      <c r="D73" s="3">
        <f t="shared" si="1"/>
        <v>-7.3279519180179387E-3</v>
      </c>
    </row>
    <row r="74" spans="1:4" x14ac:dyDescent="0.3">
      <c r="A74" s="4">
        <v>42369</v>
      </c>
      <c r="B74" s="9">
        <v>42370</v>
      </c>
      <c r="C74">
        <v>4089.11</v>
      </c>
      <c r="D74" s="3">
        <f t="shared" si="1"/>
        <v>-2.3738581940246473E-2</v>
      </c>
    </row>
    <row r="75" spans="1:4" x14ac:dyDescent="0.3">
      <c r="A75" s="5">
        <v>42400</v>
      </c>
      <c r="B75" s="10">
        <v>42401</v>
      </c>
      <c r="C75">
        <v>3867.15</v>
      </c>
      <c r="D75" s="3">
        <f t="shared" si="1"/>
        <v>-5.4280760361056557E-2</v>
      </c>
    </row>
    <row r="76" spans="1:4" x14ac:dyDescent="0.3">
      <c r="A76" s="4">
        <v>42429</v>
      </c>
      <c r="B76" s="9">
        <v>42430</v>
      </c>
      <c r="C76">
        <v>3992.99</v>
      </c>
      <c r="D76" s="3">
        <f t="shared" si="1"/>
        <v>3.2540759991207979E-2</v>
      </c>
    </row>
    <row r="77" spans="1:4" x14ac:dyDescent="0.3">
      <c r="A77" s="5">
        <v>42460</v>
      </c>
      <c r="B77" s="10">
        <v>42461</v>
      </c>
      <c r="C77">
        <v>4157.1499999999996</v>
      </c>
      <c r="D77" s="3">
        <f t="shared" si="1"/>
        <v>4.1112048865636908E-2</v>
      </c>
    </row>
    <row r="78" spans="1:4" x14ac:dyDescent="0.3">
      <c r="A78" s="4">
        <v>42490</v>
      </c>
      <c r="B78" s="9">
        <v>42491</v>
      </c>
      <c r="C78">
        <v>4173.4399999999996</v>
      </c>
      <c r="D78" s="3">
        <f t="shared" si="1"/>
        <v>3.9185499681271274E-3</v>
      </c>
    </row>
    <row r="79" spans="1:4" x14ac:dyDescent="0.3">
      <c r="A79" s="5">
        <v>42521</v>
      </c>
      <c r="B79" s="10">
        <v>42522</v>
      </c>
      <c r="C79">
        <v>4032.31</v>
      </c>
      <c r="D79" s="3">
        <f t="shared" si="1"/>
        <v>-3.3816228339211718E-2</v>
      </c>
    </row>
    <row r="80" spans="1:4" x14ac:dyDescent="0.3">
      <c r="A80" s="4">
        <v>42551</v>
      </c>
      <c r="B80" s="9">
        <v>42552</v>
      </c>
      <c r="C80">
        <v>3950.12</v>
      </c>
      <c r="D80" s="3">
        <f t="shared" si="1"/>
        <v>-2.0382857468795867E-2</v>
      </c>
    </row>
    <row r="81" spans="1:4" x14ac:dyDescent="0.3">
      <c r="A81" s="5">
        <v>42582</v>
      </c>
      <c r="B81" s="10">
        <v>42583</v>
      </c>
      <c r="C81">
        <v>4276.25</v>
      </c>
      <c r="D81" s="3">
        <f t="shared" si="1"/>
        <v>8.2562048747886196E-2</v>
      </c>
    </row>
    <row r="82" spans="1:4" x14ac:dyDescent="0.3">
      <c r="A82" s="4">
        <v>42613</v>
      </c>
      <c r="B82" s="9">
        <v>42614</v>
      </c>
      <c r="C82">
        <v>4687.33</v>
      </c>
      <c r="D82" s="3">
        <f t="shared" si="1"/>
        <v>9.6130955860859402E-2</v>
      </c>
    </row>
    <row r="83" spans="1:4" x14ac:dyDescent="0.3">
      <c r="A83" s="5">
        <v>42643</v>
      </c>
      <c r="B83" s="10">
        <v>42644</v>
      </c>
      <c r="C83">
        <v>4791.2700000000004</v>
      </c>
      <c r="D83" s="3">
        <f t="shared" si="1"/>
        <v>2.2174670868063684E-2</v>
      </c>
    </row>
    <row r="84" spans="1:4" x14ac:dyDescent="0.3">
      <c r="A84" s="4">
        <v>42674</v>
      </c>
      <c r="B84" s="9">
        <v>42675</v>
      </c>
      <c r="C84">
        <v>4893.7</v>
      </c>
      <c r="D84" s="3">
        <f t="shared" si="1"/>
        <v>2.1378465417311032E-2</v>
      </c>
    </row>
    <row r="85" spans="1:4" x14ac:dyDescent="0.3">
      <c r="A85" s="5">
        <v>42704</v>
      </c>
      <c r="B85" s="10">
        <v>42705</v>
      </c>
      <c r="C85">
        <v>4879.2700000000004</v>
      </c>
      <c r="D85" s="3">
        <f t="shared" si="1"/>
        <v>-2.9486891309232766E-3</v>
      </c>
    </row>
    <row r="86" spans="1:4" x14ac:dyDescent="0.3">
      <c r="A86" s="4">
        <v>42735</v>
      </c>
      <c r="B86" s="9">
        <v>42736</v>
      </c>
      <c r="C86">
        <v>5041.95</v>
      </c>
      <c r="D86" s="3">
        <f t="shared" si="1"/>
        <v>3.3341053067364346E-2</v>
      </c>
    </row>
    <row r="87" spans="1:4" x14ac:dyDescent="0.3">
      <c r="A87" s="5">
        <v>42766</v>
      </c>
      <c r="B87" s="10">
        <v>42767</v>
      </c>
      <c r="C87">
        <v>5553.45</v>
      </c>
      <c r="D87" s="3">
        <f t="shared" si="1"/>
        <v>0.10144884419718569</v>
      </c>
    </row>
    <row r="88" spans="1:4" x14ac:dyDescent="0.3">
      <c r="A88" s="4">
        <v>42794</v>
      </c>
      <c r="B88" s="9">
        <v>42795</v>
      </c>
      <c r="C88">
        <v>5789.08</v>
      </c>
      <c r="D88" s="3">
        <f t="shared" si="1"/>
        <v>4.2429480773213069E-2</v>
      </c>
    </row>
    <row r="89" spans="1:4" x14ac:dyDescent="0.3">
      <c r="A89" s="5">
        <v>42825</v>
      </c>
      <c r="B89" s="10">
        <v>42826</v>
      </c>
      <c r="C89">
        <v>5673.61</v>
      </c>
      <c r="D89" s="3">
        <f t="shared" si="1"/>
        <v>-1.9946174521685678E-2</v>
      </c>
    </row>
    <row r="90" spans="1:4" x14ac:dyDescent="0.3">
      <c r="A90" s="4">
        <v>42855</v>
      </c>
      <c r="B90" s="9">
        <v>42856</v>
      </c>
      <c r="C90">
        <v>5814.41</v>
      </c>
      <c r="D90" s="3">
        <f t="shared" si="1"/>
        <v>2.4816651126883915E-2</v>
      </c>
    </row>
    <row r="91" spans="1:4" x14ac:dyDescent="0.3">
      <c r="A91" s="5">
        <v>42886</v>
      </c>
      <c r="B91" s="10">
        <v>42887</v>
      </c>
      <c r="C91">
        <v>5788.67</v>
      </c>
      <c r="D91" s="3">
        <f t="shared" si="1"/>
        <v>-4.4269323972681018E-3</v>
      </c>
    </row>
    <row r="92" spans="1:4" x14ac:dyDescent="0.3">
      <c r="A92" s="4">
        <v>42916</v>
      </c>
      <c r="B92" s="9">
        <v>42917</v>
      </c>
      <c r="C92">
        <v>5947.37</v>
      </c>
      <c r="D92" s="3">
        <f t="shared" si="1"/>
        <v>2.7415623968890968E-2</v>
      </c>
    </row>
    <row r="93" spans="1:4" x14ac:dyDescent="0.3">
      <c r="A93" s="5">
        <v>42947</v>
      </c>
      <c r="B93" s="10">
        <v>42948</v>
      </c>
      <c r="C93">
        <v>6008.42</v>
      </c>
      <c r="D93" s="3">
        <f t="shared" si="1"/>
        <v>1.0265041522555363E-2</v>
      </c>
    </row>
    <row r="94" spans="1:4" x14ac:dyDescent="0.3">
      <c r="A94" s="4">
        <v>42978</v>
      </c>
      <c r="B94" s="9">
        <v>42979</v>
      </c>
      <c r="C94">
        <v>6005.39</v>
      </c>
      <c r="D94" s="3">
        <f t="shared" si="1"/>
        <v>-5.0429230979187611E-4</v>
      </c>
    </row>
    <row r="95" spans="1:4" x14ac:dyDescent="0.3">
      <c r="A95" s="5">
        <v>43008</v>
      </c>
      <c r="B95" s="10">
        <v>43009</v>
      </c>
      <c r="C95">
        <v>6103.58</v>
      </c>
      <c r="D95" s="3">
        <f t="shared" si="1"/>
        <v>1.6350311969747011E-2</v>
      </c>
    </row>
    <row r="96" spans="1:4" x14ac:dyDescent="0.3">
      <c r="A96" s="4">
        <v>43039</v>
      </c>
      <c r="B96" s="9">
        <v>43040</v>
      </c>
      <c r="C96">
        <v>5965.82</v>
      </c>
      <c r="D96" s="3">
        <f t="shared" si="1"/>
        <v>-2.2570360345895435E-2</v>
      </c>
    </row>
    <row r="97" spans="1:4" x14ac:dyDescent="0.3">
      <c r="A97" s="5">
        <v>43069</v>
      </c>
      <c r="B97" s="10">
        <v>43070</v>
      </c>
      <c r="C97">
        <v>5812.63</v>
      </c>
      <c r="D97" s="3">
        <f t="shared" si="1"/>
        <v>-2.5677945362079235E-2</v>
      </c>
    </row>
    <row r="98" spans="1:4" x14ac:dyDescent="0.3">
      <c r="A98" s="4">
        <v>43100</v>
      </c>
      <c r="B98" s="9">
        <v>43101</v>
      </c>
      <c r="C98">
        <v>5932.02</v>
      </c>
      <c r="D98" s="3">
        <f t="shared" si="1"/>
        <v>2.0539755669980675E-2</v>
      </c>
    </row>
    <row r="99" spans="1:4" x14ac:dyDescent="0.3">
      <c r="A99" s="5">
        <v>43131</v>
      </c>
      <c r="B99" s="10">
        <v>43132</v>
      </c>
      <c r="C99">
        <v>6147.84</v>
      </c>
      <c r="D99" s="3">
        <f t="shared" si="1"/>
        <v>3.6382210444334318E-2</v>
      </c>
    </row>
    <row r="100" spans="1:4" x14ac:dyDescent="0.3">
      <c r="A100" s="4">
        <v>43159</v>
      </c>
      <c r="B100" s="9">
        <v>43160</v>
      </c>
      <c r="C100">
        <v>5777.78</v>
      </c>
      <c r="D100" s="3">
        <f t="shared" si="1"/>
        <v>-6.0193498854882455E-2</v>
      </c>
    </row>
    <row r="101" spans="1:4" x14ac:dyDescent="0.3">
      <c r="A101" s="5">
        <v>43190</v>
      </c>
      <c r="B101" s="10">
        <v>43191</v>
      </c>
      <c r="C101">
        <v>5574.64</v>
      </c>
      <c r="D101" s="3">
        <f t="shared" si="1"/>
        <v>-3.5158832631218107E-2</v>
      </c>
    </row>
    <row r="102" spans="1:4" x14ac:dyDescent="0.3">
      <c r="A102" s="4">
        <v>43220</v>
      </c>
      <c r="B102" s="9">
        <v>43221</v>
      </c>
      <c r="C102">
        <v>5636.34</v>
      </c>
      <c r="D102" s="3">
        <f t="shared" si="1"/>
        <v>1.1067979277585627E-2</v>
      </c>
    </row>
    <row r="103" spans="1:4" x14ac:dyDescent="0.3">
      <c r="A103" s="5">
        <v>43251</v>
      </c>
      <c r="B103" s="10">
        <v>43252</v>
      </c>
      <c r="C103">
        <v>5588.49</v>
      </c>
      <c r="D103" s="3">
        <f t="shared" si="1"/>
        <v>-8.489551730378242E-3</v>
      </c>
    </row>
    <row r="104" spans="1:4" x14ac:dyDescent="0.3">
      <c r="A104" s="4">
        <v>43281</v>
      </c>
      <c r="B104" s="9">
        <v>43282</v>
      </c>
      <c r="C104">
        <v>5288.04</v>
      </c>
      <c r="D104" s="3">
        <f t="shared" si="1"/>
        <v>-5.3762286413682414E-2</v>
      </c>
    </row>
    <row r="105" spans="1:4" x14ac:dyDescent="0.3">
      <c r="A105" s="5">
        <v>43312</v>
      </c>
      <c r="B105" s="10">
        <v>43313</v>
      </c>
      <c r="C105">
        <v>5484.71</v>
      </c>
      <c r="D105" s="3">
        <f t="shared" si="1"/>
        <v>3.7191473589458512E-2</v>
      </c>
    </row>
    <row r="106" spans="1:4" x14ac:dyDescent="0.3">
      <c r="A106" s="4">
        <v>43343</v>
      </c>
      <c r="B106" s="9">
        <v>43344</v>
      </c>
      <c r="C106">
        <v>5343.7</v>
      </c>
      <c r="D106" s="3">
        <f t="shared" si="1"/>
        <v>-2.5709654658131464E-2</v>
      </c>
    </row>
    <row r="107" spans="1:4" x14ac:dyDescent="0.3">
      <c r="A107" s="5">
        <v>43373</v>
      </c>
      <c r="B107" s="10">
        <v>43374</v>
      </c>
      <c r="C107">
        <v>5265.28</v>
      </c>
      <c r="D107" s="3">
        <f t="shared" si="1"/>
        <v>-1.4675225031345329E-2</v>
      </c>
    </row>
    <row r="108" spans="1:4" x14ac:dyDescent="0.3">
      <c r="A108" s="4">
        <v>43404</v>
      </c>
      <c r="B108" s="9">
        <v>43405</v>
      </c>
      <c r="C108">
        <v>4823.59</v>
      </c>
      <c r="D108" s="3">
        <f t="shared" si="1"/>
        <v>-8.3887276650054576E-2</v>
      </c>
    </row>
    <row r="109" spans="1:4" x14ac:dyDescent="0.3">
      <c r="A109" s="5">
        <v>43434</v>
      </c>
      <c r="B109" s="10">
        <v>43435</v>
      </c>
      <c r="C109">
        <v>4981.62</v>
      </c>
      <c r="D109" s="3">
        <f t="shared" si="1"/>
        <v>3.2761905551674131E-2</v>
      </c>
    </row>
    <row r="110" spans="1:4" x14ac:dyDescent="0.3">
      <c r="A110" s="4">
        <v>43465</v>
      </c>
      <c r="B110" s="9">
        <v>43466</v>
      </c>
      <c r="C110">
        <v>4938.03</v>
      </c>
      <c r="D110" s="3">
        <f t="shared" si="1"/>
        <v>-8.7501656087779489E-3</v>
      </c>
    </row>
    <row r="111" spans="1:4" x14ac:dyDescent="0.3">
      <c r="A111" s="5">
        <v>43496</v>
      </c>
      <c r="B111" s="10">
        <v>43497</v>
      </c>
      <c r="C111">
        <v>5149.3999999999996</v>
      </c>
      <c r="D111" s="3">
        <f t="shared" si="1"/>
        <v>4.2804519211102399E-2</v>
      </c>
    </row>
    <row r="112" spans="1:4" x14ac:dyDescent="0.3">
      <c r="A112" s="4">
        <v>43524</v>
      </c>
      <c r="B112" s="9">
        <v>43525</v>
      </c>
      <c r="C112">
        <v>5222.49</v>
      </c>
      <c r="D112" s="3">
        <f t="shared" si="1"/>
        <v>1.4193886666407751E-2</v>
      </c>
    </row>
    <row r="113" spans="1:4" x14ac:dyDescent="0.3">
      <c r="A113" s="5">
        <v>43555</v>
      </c>
      <c r="B113" s="10">
        <v>43556</v>
      </c>
      <c r="C113">
        <v>5241.34</v>
      </c>
      <c r="D113" s="3">
        <f t="shared" si="1"/>
        <v>3.6093893908843988E-3</v>
      </c>
    </row>
    <row r="114" spans="1:4" x14ac:dyDescent="0.3">
      <c r="A114" s="4">
        <v>43585</v>
      </c>
      <c r="B114" s="9">
        <v>43586</v>
      </c>
      <c r="C114">
        <v>5236.41</v>
      </c>
      <c r="D114" s="3">
        <f t="shared" si="1"/>
        <v>-9.4059915975686081E-4</v>
      </c>
    </row>
    <row r="115" spans="1:4" x14ac:dyDescent="0.3">
      <c r="A115" s="5">
        <v>43616</v>
      </c>
      <c r="B115" s="10">
        <v>43617</v>
      </c>
      <c r="C115">
        <v>5039.1899999999996</v>
      </c>
      <c r="D115" s="3">
        <f t="shared" si="1"/>
        <v>-3.7663208190344188E-2</v>
      </c>
    </row>
    <row r="116" spans="1:4" x14ac:dyDescent="0.3">
      <c r="A116" s="4">
        <v>43646</v>
      </c>
      <c r="B116" s="9">
        <v>43647</v>
      </c>
      <c r="C116">
        <v>5227.97</v>
      </c>
      <c r="D116" s="3">
        <f t="shared" si="1"/>
        <v>3.7462369944376128E-2</v>
      </c>
    </row>
    <row r="117" spans="1:4" x14ac:dyDescent="0.3">
      <c r="A117" s="5">
        <v>43677</v>
      </c>
      <c r="B117" s="10">
        <v>43678</v>
      </c>
      <c r="C117">
        <v>5098.34</v>
      </c>
      <c r="D117" s="3">
        <f t="shared" si="1"/>
        <v>-2.4795475107929121E-2</v>
      </c>
    </row>
    <row r="118" spans="1:4" x14ac:dyDescent="0.3">
      <c r="A118" s="4">
        <v>43708</v>
      </c>
      <c r="B118" s="9">
        <v>43709</v>
      </c>
      <c r="C118">
        <v>4893.93</v>
      </c>
      <c r="D118" s="3">
        <f t="shared" si="1"/>
        <v>-4.0093442179219063E-2</v>
      </c>
    </row>
    <row r="119" spans="1:4" x14ac:dyDescent="0.3">
      <c r="A119" s="5">
        <v>43738</v>
      </c>
      <c r="B119" s="10">
        <v>43739</v>
      </c>
      <c r="C119">
        <v>4807.3900000000003</v>
      </c>
      <c r="D119" s="3">
        <f t="shared" si="1"/>
        <v>-1.7683129918082185E-2</v>
      </c>
    </row>
    <row r="120" spans="1:4" x14ac:dyDescent="0.3">
      <c r="A120" s="4">
        <v>43769</v>
      </c>
      <c r="B120" s="9">
        <v>43770</v>
      </c>
      <c r="C120">
        <v>4823.8599999999997</v>
      </c>
      <c r="D120" s="3">
        <f t="shared" si="1"/>
        <v>3.4259754253345154E-3</v>
      </c>
    </row>
    <row r="121" spans="1:4" x14ac:dyDescent="0.3">
      <c r="A121" s="5">
        <v>43799</v>
      </c>
      <c r="B121" s="10">
        <v>43800</v>
      </c>
      <c r="C121">
        <v>4926.33</v>
      </c>
      <c r="D121" s="3">
        <f t="shared" si="1"/>
        <v>2.1242324611410845E-2</v>
      </c>
    </row>
    <row r="122" spans="1:4" x14ac:dyDescent="0.3">
      <c r="A122" s="4">
        <v>43830</v>
      </c>
      <c r="B122" s="9">
        <v>43831</v>
      </c>
      <c r="C122">
        <v>5085.79</v>
      </c>
      <c r="D122" s="3">
        <f t="shared" si="1"/>
        <v>3.2368923722121856E-2</v>
      </c>
    </row>
    <row r="123" spans="1:4" x14ac:dyDescent="0.3">
      <c r="A123" s="5">
        <v>43861</v>
      </c>
      <c r="B123" s="10">
        <v>43862</v>
      </c>
      <c r="C123">
        <v>5216.6899999999996</v>
      </c>
      <c r="D123" s="3">
        <f t="shared" si="1"/>
        <v>2.5738380861183741E-2</v>
      </c>
    </row>
    <row r="124" spans="1:4" x14ac:dyDescent="0.3">
      <c r="A124" s="4">
        <v>43890</v>
      </c>
      <c r="B124" s="9">
        <v>43891</v>
      </c>
      <c r="C124">
        <v>4661.71</v>
      </c>
      <c r="D124" s="3">
        <f t="shared" si="1"/>
        <v>-0.10638546664647497</v>
      </c>
    </row>
    <row r="125" spans="1:4" x14ac:dyDescent="0.3">
      <c r="A125" s="5">
        <v>43921</v>
      </c>
      <c r="B125" s="10">
        <v>43922</v>
      </c>
      <c r="C125">
        <v>3708.82</v>
      </c>
      <c r="D125" s="3">
        <f t="shared" si="1"/>
        <v>-0.2044078245965536</v>
      </c>
    </row>
    <row r="126" spans="1:4" x14ac:dyDescent="0.3">
      <c r="A126" s="4">
        <v>43951</v>
      </c>
      <c r="B126" s="9">
        <v>43952</v>
      </c>
      <c r="C126">
        <v>4268.6000000000004</v>
      </c>
      <c r="D126" s="3">
        <f t="shared" si="1"/>
        <v>0.15093210239375332</v>
      </c>
    </row>
    <row r="127" spans="1:4" x14ac:dyDescent="0.3">
      <c r="A127" s="5">
        <v>43982</v>
      </c>
      <c r="B127" s="10">
        <v>43983</v>
      </c>
      <c r="C127">
        <v>4378.79</v>
      </c>
      <c r="D127" s="3">
        <f t="shared" si="1"/>
        <v>2.5814084243077184E-2</v>
      </c>
    </row>
    <row r="128" spans="1:4" x14ac:dyDescent="0.3">
      <c r="A128" s="4">
        <v>44012</v>
      </c>
      <c r="B128" s="9">
        <v>44013</v>
      </c>
      <c r="C128">
        <v>4543.0200000000004</v>
      </c>
      <c r="D128" s="3">
        <f t="shared" si="1"/>
        <v>3.7505794979891816E-2</v>
      </c>
    </row>
    <row r="129" spans="1:4" x14ac:dyDescent="0.3">
      <c r="A129" s="5">
        <v>44043</v>
      </c>
      <c r="B129" s="10">
        <v>44044</v>
      </c>
      <c r="C129">
        <v>4674.66</v>
      </c>
      <c r="D129" s="3">
        <f t="shared" si="1"/>
        <v>2.8976319716840226E-2</v>
      </c>
    </row>
    <row r="130" spans="1:4" x14ac:dyDescent="0.3">
      <c r="A130" s="4">
        <v>44074</v>
      </c>
      <c r="B130" s="9">
        <v>44075</v>
      </c>
      <c r="C130">
        <v>4862.96</v>
      </c>
      <c r="D130" s="3">
        <f t="shared" si="1"/>
        <v>4.0281004393902586E-2</v>
      </c>
    </row>
    <row r="131" spans="1:4" x14ac:dyDescent="0.3">
      <c r="A131" s="5">
        <v>44104</v>
      </c>
      <c r="B131" s="10">
        <v>44105</v>
      </c>
      <c r="C131">
        <v>4717.67</v>
      </c>
      <c r="D131" s="3">
        <f t="shared" si="1"/>
        <v>-2.9876865119186635E-2</v>
      </c>
    </row>
    <row r="132" spans="1:4" x14ac:dyDescent="0.3">
      <c r="A132" s="4">
        <v>44135</v>
      </c>
      <c r="B132" s="9">
        <v>44136</v>
      </c>
      <c r="C132">
        <v>4234.05</v>
      </c>
      <c r="D132" s="3">
        <f t="shared" ref="D132:D152" si="2">C132/C131-1</f>
        <v>-0.10251246907901568</v>
      </c>
    </row>
    <row r="133" spans="1:4" x14ac:dyDescent="0.3">
      <c r="A133" s="5">
        <v>44165</v>
      </c>
      <c r="B133" s="10">
        <v>44166</v>
      </c>
      <c r="C133">
        <v>4938.5</v>
      </c>
      <c r="D133" s="3">
        <f t="shared" si="2"/>
        <v>0.16637734556748263</v>
      </c>
    </row>
    <row r="134" spans="1:4" x14ac:dyDescent="0.3">
      <c r="A134" s="4">
        <v>44196</v>
      </c>
      <c r="B134" s="9">
        <v>44197</v>
      </c>
      <c r="C134">
        <v>5267.79</v>
      </c>
      <c r="D134" s="3">
        <f t="shared" si="2"/>
        <v>6.667814113597248E-2</v>
      </c>
    </row>
    <row r="135" spans="1:4" x14ac:dyDescent="0.3">
      <c r="A135" s="5">
        <v>44227</v>
      </c>
      <c r="B135" s="10">
        <v>44228</v>
      </c>
      <c r="C135">
        <v>5440.36</v>
      </c>
      <c r="D135" s="3">
        <f t="shared" si="2"/>
        <v>3.2759468391868163E-2</v>
      </c>
    </row>
    <row r="136" spans="1:4" x14ac:dyDescent="0.3">
      <c r="A136" s="4">
        <v>44255</v>
      </c>
      <c r="B136" s="9">
        <v>44256</v>
      </c>
      <c r="C136">
        <v>5713.19</v>
      </c>
      <c r="D136" s="3">
        <f t="shared" si="2"/>
        <v>5.0149254828724565E-2</v>
      </c>
    </row>
    <row r="137" spans="1:4" x14ac:dyDescent="0.3">
      <c r="A137" s="5">
        <v>44286</v>
      </c>
      <c r="B137" s="10">
        <v>44287</v>
      </c>
      <c r="C137">
        <v>5783.84</v>
      </c>
      <c r="D137" s="3">
        <f t="shared" si="2"/>
        <v>1.2366121203740921E-2</v>
      </c>
    </row>
    <row r="138" spans="1:4" x14ac:dyDescent="0.3">
      <c r="A138" s="4">
        <v>44316</v>
      </c>
      <c r="B138" s="9">
        <v>44317</v>
      </c>
      <c r="C138">
        <v>5985.45</v>
      </c>
      <c r="D138" s="3">
        <f t="shared" si="2"/>
        <v>3.4857464936789428E-2</v>
      </c>
    </row>
    <row r="139" spans="1:4" x14ac:dyDescent="0.3">
      <c r="A139" s="5">
        <v>44347</v>
      </c>
      <c r="B139" s="10">
        <v>44348</v>
      </c>
      <c r="C139">
        <v>6573.28</v>
      </c>
      <c r="D139" s="3">
        <f t="shared" si="2"/>
        <v>9.8209825493488445E-2</v>
      </c>
    </row>
    <row r="140" spans="1:4" x14ac:dyDescent="0.3">
      <c r="A140" s="4">
        <v>44377</v>
      </c>
      <c r="B140" s="9">
        <v>44378</v>
      </c>
      <c r="C140">
        <v>6511.05</v>
      </c>
      <c r="D140" s="3">
        <f t="shared" si="2"/>
        <v>-9.4671153518486317E-3</v>
      </c>
    </row>
    <row r="141" spans="1:4" x14ac:dyDescent="0.3">
      <c r="A141" s="5">
        <v>44408</v>
      </c>
      <c r="B141" s="10">
        <v>44409</v>
      </c>
      <c r="C141">
        <v>6691.65</v>
      </c>
      <c r="D141" s="3">
        <f t="shared" si="2"/>
        <v>2.7737461699725685E-2</v>
      </c>
    </row>
    <row r="142" spans="1:4" x14ac:dyDescent="0.3">
      <c r="A142" s="4">
        <v>44439</v>
      </c>
      <c r="B142" s="9">
        <v>44440</v>
      </c>
      <c r="C142">
        <v>7091.34</v>
      </c>
      <c r="D142" s="3">
        <f t="shared" si="2"/>
        <v>5.9729663087579432E-2</v>
      </c>
    </row>
    <row r="143" spans="1:4" x14ac:dyDescent="0.3">
      <c r="A143" s="5">
        <v>44469</v>
      </c>
      <c r="B143" s="10">
        <v>44470</v>
      </c>
      <c r="C143">
        <v>7121.47</v>
      </c>
      <c r="D143" s="3">
        <f t="shared" si="2"/>
        <v>4.2488443650987584E-3</v>
      </c>
    </row>
    <row r="144" spans="1:4" x14ac:dyDescent="0.3">
      <c r="A144" s="4">
        <v>44500</v>
      </c>
      <c r="B144" s="9">
        <v>44501</v>
      </c>
      <c r="C144">
        <v>7748.12</v>
      </c>
      <c r="D144" s="3">
        <f t="shared" si="2"/>
        <v>8.7994473051209887E-2</v>
      </c>
    </row>
    <row r="145" spans="1:4" x14ac:dyDescent="0.3">
      <c r="A145" s="5">
        <v>44530</v>
      </c>
      <c r="B145" s="10">
        <v>44531</v>
      </c>
      <c r="C145">
        <v>7239.86</v>
      </c>
      <c r="D145" s="3">
        <f t="shared" si="2"/>
        <v>-6.5597848252221258E-2</v>
      </c>
    </row>
    <row r="146" spans="1:4" x14ac:dyDescent="0.3">
      <c r="A146" s="4">
        <v>44561</v>
      </c>
      <c r="B146" s="9">
        <v>44562</v>
      </c>
      <c r="C146">
        <v>7205.78</v>
      </c>
      <c r="D146" s="3">
        <f t="shared" si="2"/>
        <v>-4.7072733450647108E-3</v>
      </c>
    </row>
    <row r="147" spans="1:4" x14ac:dyDescent="0.3">
      <c r="A147" s="5">
        <v>44592</v>
      </c>
      <c r="B147" s="10">
        <v>44593</v>
      </c>
      <c r="C147">
        <v>6953.68</v>
      </c>
      <c r="D147" s="3">
        <f t="shared" si="2"/>
        <v>-3.4985803063651622E-2</v>
      </c>
    </row>
    <row r="148" spans="1:4" x14ac:dyDescent="0.3">
      <c r="A148" s="4">
        <v>44620</v>
      </c>
      <c r="B148" s="9">
        <v>44621</v>
      </c>
      <c r="C148">
        <v>6256.35</v>
      </c>
      <c r="D148" s="3">
        <f t="shared" si="2"/>
        <v>-0.10028215275940222</v>
      </c>
    </row>
    <row r="149" spans="1:4" x14ac:dyDescent="0.3">
      <c r="A149" s="5">
        <v>44651</v>
      </c>
      <c r="B149" s="10">
        <v>44652</v>
      </c>
      <c r="C149">
        <v>6513.43</v>
      </c>
      <c r="D149" s="3">
        <f t="shared" si="2"/>
        <v>4.109105149168446E-2</v>
      </c>
    </row>
    <row r="150" spans="1:4" x14ac:dyDescent="0.3">
      <c r="A150" s="4">
        <v>44681</v>
      </c>
      <c r="C150">
        <v>5989.93</v>
      </c>
      <c r="D150" s="3">
        <f t="shared" si="2"/>
        <v>-8.0372399795499483E-2</v>
      </c>
    </row>
    <row r="151" spans="1:4" x14ac:dyDescent="0.3">
      <c r="A151" s="5">
        <v>44712</v>
      </c>
      <c r="C151">
        <v>6026.02</v>
      </c>
      <c r="D151" s="3">
        <f t="shared" si="2"/>
        <v>6.025112146552658E-3</v>
      </c>
    </row>
    <row r="152" spans="1:4" x14ac:dyDescent="0.3">
      <c r="A152" s="4">
        <v>44742</v>
      </c>
      <c r="C152">
        <v>5464.45</v>
      </c>
      <c r="D152" s="3">
        <f t="shared" si="2"/>
        <v>-9.3190862293852428E-2</v>
      </c>
    </row>
    <row r="153" spans="1:4" x14ac:dyDescent="0.3">
      <c r="C153"/>
      <c r="D153" s="3"/>
    </row>
    <row r="154" spans="1:4" x14ac:dyDescent="0.3">
      <c r="C154"/>
      <c r="D154" s="3"/>
    </row>
    <row r="155" spans="1:4" x14ac:dyDescent="0.3">
      <c r="C155"/>
      <c r="D155" s="3"/>
    </row>
    <row r="156" spans="1:4" x14ac:dyDescent="0.3">
      <c r="C156"/>
      <c r="D156" s="3"/>
    </row>
    <row r="157" spans="1:4" x14ac:dyDescent="0.3">
      <c r="C157"/>
      <c r="D157" s="3"/>
    </row>
    <row r="158" spans="1:4" x14ac:dyDescent="0.3">
      <c r="C158"/>
      <c r="D158" s="3"/>
    </row>
    <row r="159" spans="1:4" x14ac:dyDescent="0.3">
      <c r="C159"/>
      <c r="D159" s="3"/>
    </row>
    <row r="160" spans="1:4" x14ac:dyDescent="0.3">
      <c r="C160"/>
      <c r="D160" s="3"/>
    </row>
    <row r="161" spans="3:4" x14ac:dyDescent="0.3">
      <c r="C161"/>
      <c r="D161" s="3"/>
    </row>
    <row r="162" spans="3:4" x14ac:dyDescent="0.3">
      <c r="C162"/>
      <c r="D162" s="3"/>
    </row>
    <row r="163" spans="3:4" x14ac:dyDescent="0.3">
      <c r="C163"/>
      <c r="D163" s="3"/>
    </row>
    <row r="164" spans="3:4" x14ac:dyDescent="0.3">
      <c r="C164"/>
      <c r="D164" s="3"/>
    </row>
    <row r="165" spans="3:4" x14ac:dyDescent="0.3">
      <c r="C165"/>
      <c r="D165" s="3"/>
    </row>
    <row r="166" spans="3:4" x14ac:dyDescent="0.3">
      <c r="C166"/>
      <c r="D166" s="3"/>
    </row>
    <row r="167" spans="3:4" x14ac:dyDescent="0.3">
      <c r="C167"/>
      <c r="D167" s="3"/>
    </row>
    <row r="168" spans="3:4" x14ac:dyDescent="0.3">
      <c r="C168"/>
      <c r="D168" s="3"/>
    </row>
    <row r="169" spans="3:4" x14ac:dyDescent="0.3">
      <c r="C169"/>
      <c r="D169" s="3"/>
    </row>
    <row r="170" spans="3:4" x14ac:dyDescent="0.3">
      <c r="C170"/>
      <c r="D170" s="3"/>
    </row>
    <row r="171" spans="3:4" x14ac:dyDescent="0.3">
      <c r="C171"/>
      <c r="D171" s="3"/>
    </row>
    <row r="172" spans="3:4" x14ac:dyDescent="0.3">
      <c r="C172"/>
      <c r="D172" s="3"/>
    </row>
    <row r="173" spans="3:4" x14ac:dyDescent="0.3">
      <c r="C173"/>
      <c r="D173" s="3"/>
    </row>
    <row r="174" spans="3:4" x14ac:dyDescent="0.3">
      <c r="C174"/>
      <c r="D174" s="3"/>
    </row>
    <row r="175" spans="3:4" x14ac:dyDescent="0.3">
      <c r="C175"/>
      <c r="D175" s="3"/>
    </row>
    <row r="176" spans="3:4" x14ac:dyDescent="0.3">
      <c r="C176"/>
      <c r="D176" s="3"/>
    </row>
    <row r="177" spans="3:4" x14ac:dyDescent="0.3">
      <c r="C177"/>
      <c r="D177" s="3"/>
    </row>
    <row r="178" spans="3:4" x14ac:dyDescent="0.3">
      <c r="C178"/>
      <c r="D178" s="3"/>
    </row>
    <row r="179" spans="3:4" x14ac:dyDescent="0.3">
      <c r="C179"/>
      <c r="D179" s="3"/>
    </row>
    <row r="180" spans="3:4" x14ac:dyDescent="0.3">
      <c r="C180"/>
      <c r="D180" s="3"/>
    </row>
    <row r="181" spans="3:4" x14ac:dyDescent="0.3">
      <c r="C181"/>
      <c r="D181" s="3"/>
    </row>
    <row r="182" spans="3:4" x14ac:dyDescent="0.3">
      <c r="C182"/>
      <c r="D182" s="3"/>
    </row>
    <row r="183" spans="3:4" x14ac:dyDescent="0.3">
      <c r="C183"/>
      <c r="D183" s="3"/>
    </row>
    <row r="184" spans="3:4" x14ac:dyDescent="0.3">
      <c r="C184"/>
      <c r="D184" s="3"/>
    </row>
    <row r="185" spans="3:4" x14ac:dyDescent="0.3">
      <c r="C185"/>
      <c r="D185" s="3"/>
    </row>
    <row r="186" spans="3:4" x14ac:dyDescent="0.3">
      <c r="C186"/>
      <c r="D186" s="3"/>
    </row>
    <row r="187" spans="3:4" x14ac:dyDescent="0.3">
      <c r="C187"/>
      <c r="D187" s="3"/>
    </row>
    <row r="188" spans="3:4" x14ac:dyDescent="0.3">
      <c r="C188"/>
      <c r="D188" s="3"/>
    </row>
    <row r="189" spans="3:4" x14ac:dyDescent="0.3">
      <c r="C189"/>
      <c r="D189" s="3"/>
    </row>
    <row r="190" spans="3:4" x14ac:dyDescent="0.3">
      <c r="C190"/>
      <c r="D190" s="3"/>
    </row>
    <row r="191" spans="3:4" x14ac:dyDescent="0.3">
      <c r="C191"/>
      <c r="D191" s="3"/>
    </row>
    <row r="192" spans="3:4" x14ac:dyDescent="0.3">
      <c r="C192"/>
      <c r="D192" s="3"/>
    </row>
    <row r="193" spans="3:4" x14ac:dyDescent="0.3">
      <c r="C193"/>
      <c r="D193" s="3"/>
    </row>
    <row r="194" spans="3:4" x14ac:dyDescent="0.3">
      <c r="C194"/>
      <c r="D194" s="3"/>
    </row>
    <row r="195" spans="3:4" x14ac:dyDescent="0.3">
      <c r="C195"/>
      <c r="D195" s="3"/>
    </row>
    <row r="196" spans="3:4" x14ac:dyDescent="0.3">
      <c r="C196"/>
      <c r="D196" s="3"/>
    </row>
    <row r="197" spans="3:4" x14ac:dyDescent="0.3">
      <c r="C197"/>
      <c r="D197" s="3"/>
    </row>
    <row r="198" spans="3:4" x14ac:dyDescent="0.3">
      <c r="C198"/>
      <c r="D198" s="3"/>
    </row>
    <row r="199" spans="3:4" x14ac:dyDescent="0.3">
      <c r="C199"/>
      <c r="D199" s="3"/>
    </row>
    <row r="200" spans="3:4" x14ac:dyDescent="0.3">
      <c r="C200"/>
      <c r="D200" s="3"/>
    </row>
    <row r="201" spans="3:4" x14ac:dyDescent="0.3">
      <c r="C201"/>
      <c r="D201" s="3"/>
    </row>
    <row r="202" spans="3:4" x14ac:dyDescent="0.3">
      <c r="C202"/>
      <c r="D202" s="3"/>
    </row>
    <row r="203" spans="3:4" x14ac:dyDescent="0.3">
      <c r="C203"/>
      <c r="D203" s="3"/>
    </row>
    <row r="204" spans="3:4" x14ac:dyDescent="0.3">
      <c r="C204"/>
      <c r="D204" s="3"/>
    </row>
    <row r="205" spans="3:4" x14ac:dyDescent="0.3">
      <c r="C205"/>
      <c r="D205" s="3"/>
    </row>
    <row r="206" spans="3:4" x14ac:dyDescent="0.3">
      <c r="C206"/>
      <c r="D206" s="3"/>
    </row>
    <row r="207" spans="3:4" x14ac:dyDescent="0.3">
      <c r="C207"/>
      <c r="D207" s="3"/>
    </row>
    <row r="208" spans="3:4" x14ac:dyDescent="0.3">
      <c r="C208"/>
      <c r="D208" s="3"/>
    </row>
    <row r="209" spans="3:4" x14ac:dyDescent="0.3">
      <c r="C209"/>
      <c r="D209" s="3"/>
    </row>
    <row r="210" spans="3:4" x14ac:dyDescent="0.3">
      <c r="C210"/>
      <c r="D210" s="3"/>
    </row>
    <row r="211" spans="3:4" x14ac:dyDescent="0.3">
      <c r="C211"/>
      <c r="D211" s="3"/>
    </row>
    <row r="212" spans="3:4" x14ac:dyDescent="0.3">
      <c r="C212"/>
      <c r="D212" s="3"/>
    </row>
    <row r="213" spans="3:4" x14ac:dyDescent="0.3">
      <c r="C213"/>
      <c r="D213" s="3"/>
    </row>
    <row r="214" spans="3:4" x14ac:dyDescent="0.3">
      <c r="C214"/>
      <c r="D214" s="3"/>
    </row>
    <row r="215" spans="3:4" x14ac:dyDescent="0.3">
      <c r="C215"/>
      <c r="D215" s="3"/>
    </row>
    <row r="216" spans="3:4" x14ac:dyDescent="0.3">
      <c r="C216"/>
      <c r="D216" s="3"/>
    </row>
    <row r="217" spans="3:4" x14ac:dyDescent="0.3">
      <c r="C217"/>
      <c r="D217" s="3"/>
    </row>
    <row r="218" spans="3:4" x14ac:dyDescent="0.3">
      <c r="C218"/>
      <c r="D218" s="3"/>
    </row>
    <row r="219" spans="3:4" x14ac:dyDescent="0.3">
      <c r="C219"/>
      <c r="D219" s="3"/>
    </row>
    <row r="220" spans="3:4" x14ac:dyDescent="0.3">
      <c r="C220"/>
      <c r="D220" s="3"/>
    </row>
    <row r="221" spans="3:4" x14ac:dyDescent="0.3">
      <c r="C221"/>
      <c r="D221" s="3"/>
    </row>
    <row r="222" spans="3:4" x14ac:dyDescent="0.3">
      <c r="C222"/>
      <c r="D222" s="3"/>
    </row>
    <row r="223" spans="3:4" x14ac:dyDescent="0.3">
      <c r="C223"/>
      <c r="D223" s="3"/>
    </row>
    <row r="224" spans="3:4" x14ac:dyDescent="0.3">
      <c r="C224"/>
      <c r="D224" s="3"/>
    </row>
    <row r="225" spans="3:4" x14ac:dyDescent="0.3">
      <c r="C225"/>
      <c r="D225" s="3"/>
    </row>
    <row r="226" spans="3:4" x14ac:dyDescent="0.3">
      <c r="C226"/>
      <c r="D226" s="3"/>
    </row>
    <row r="227" spans="3:4" x14ac:dyDescent="0.3">
      <c r="C227"/>
      <c r="D227" s="3"/>
    </row>
    <row r="228" spans="3:4" x14ac:dyDescent="0.3">
      <c r="C228"/>
      <c r="D228" s="3"/>
    </row>
    <row r="229" spans="3:4" x14ac:dyDescent="0.3">
      <c r="C229"/>
      <c r="D229" s="3"/>
    </row>
    <row r="230" spans="3:4" x14ac:dyDescent="0.3">
      <c r="C230"/>
      <c r="D230" s="3"/>
    </row>
    <row r="231" spans="3:4" x14ac:dyDescent="0.3">
      <c r="C231"/>
      <c r="D231" s="3"/>
    </row>
    <row r="232" spans="3:4" x14ac:dyDescent="0.3">
      <c r="C232"/>
      <c r="D232" s="3"/>
    </row>
    <row r="233" spans="3:4" x14ac:dyDescent="0.3">
      <c r="C233"/>
      <c r="D233" s="3"/>
    </row>
    <row r="234" spans="3:4" x14ac:dyDescent="0.3">
      <c r="C234"/>
      <c r="D234" s="3"/>
    </row>
    <row r="235" spans="3:4" x14ac:dyDescent="0.3">
      <c r="C235"/>
      <c r="D235" s="3"/>
    </row>
    <row r="236" spans="3:4" x14ac:dyDescent="0.3">
      <c r="C236"/>
      <c r="D236" s="3"/>
    </row>
    <row r="237" spans="3:4" x14ac:dyDescent="0.3">
      <c r="C237"/>
      <c r="D237" s="3"/>
    </row>
    <row r="238" spans="3:4" x14ac:dyDescent="0.3">
      <c r="C238"/>
      <c r="D238" s="3"/>
    </row>
    <row r="239" spans="3:4" x14ac:dyDescent="0.3">
      <c r="C239"/>
      <c r="D239" s="3"/>
    </row>
    <row r="240" spans="3:4" x14ac:dyDescent="0.3">
      <c r="C240"/>
      <c r="D240" s="3"/>
    </row>
    <row r="241" spans="3:4" x14ac:dyDescent="0.3">
      <c r="C241"/>
      <c r="D241" s="3"/>
    </row>
    <row r="242" spans="3:4" x14ac:dyDescent="0.3">
      <c r="C242"/>
      <c r="D242" s="3"/>
    </row>
    <row r="243" spans="3:4" x14ac:dyDescent="0.3">
      <c r="C243"/>
      <c r="D243" s="3"/>
    </row>
    <row r="244" spans="3:4" x14ac:dyDescent="0.3">
      <c r="C244"/>
      <c r="D244" s="3"/>
    </row>
    <row r="245" spans="3:4" x14ac:dyDescent="0.3">
      <c r="C245"/>
      <c r="D245" s="3"/>
    </row>
    <row r="246" spans="3:4" x14ac:dyDescent="0.3">
      <c r="C246"/>
      <c r="D246" s="3"/>
    </row>
    <row r="247" spans="3:4" x14ac:dyDescent="0.3">
      <c r="C247"/>
      <c r="D247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58"/>
  <sheetViews>
    <sheetView topLeftCell="A229" workbookViewId="0">
      <selection activeCell="B2" sqref="B2:B246"/>
    </sheetView>
  </sheetViews>
  <sheetFormatPr defaultRowHeight="14.4" x14ac:dyDescent="0.3"/>
  <cols>
    <col min="1" max="1" width="10.109375" bestFit="1" customWidth="1"/>
    <col min="2" max="2" width="10.109375" customWidth="1"/>
    <col min="3" max="3" width="11" bestFit="1" customWidth="1"/>
    <col min="4" max="4" width="8.88671875" style="3"/>
    <col min="5" max="5" width="14.6640625" customWidth="1"/>
  </cols>
  <sheetData>
    <row r="1" spans="1:4" x14ac:dyDescent="0.3">
      <c r="A1" t="s">
        <v>44</v>
      </c>
      <c r="B1" t="s">
        <v>11</v>
      </c>
      <c r="C1" t="s">
        <v>12</v>
      </c>
      <c r="D1" s="3" t="s">
        <v>20</v>
      </c>
    </row>
    <row r="2" spans="1:4" x14ac:dyDescent="0.3">
      <c r="A2" s="1">
        <v>37225</v>
      </c>
      <c r="B2" s="10">
        <v>37226</v>
      </c>
      <c r="C2">
        <v>979.25</v>
      </c>
      <c r="D2" s="3" t="e">
        <f>mwig40_m[[#This Row],[Zamkniecie]]/C1-1</f>
        <v>#VALUE!</v>
      </c>
    </row>
    <row r="3" spans="1:4" x14ac:dyDescent="0.3">
      <c r="A3" s="1">
        <v>37256</v>
      </c>
      <c r="B3" s="9">
        <v>37257</v>
      </c>
      <c r="C3">
        <v>1020.49</v>
      </c>
      <c r="D3" s="3">
        <f>mwig40_m[[#This Row],[Zamkniecie]]/C2-1</f>
        <v>4.2113862649987288E-2</v>
      </c>
    </row>
    <row r="4" spans="1:4" x14ac:dyDescent="0.3">
      <c r="A4" s="1">
        <v>37287</v>
      </c>
      <c r="B4" s="10">
        <v>37288</v>
      </c>
      <c r="C4">
        <v>1097.73</v>
      </c>
      <c r="D4" s="3">
        <f>mwig40_m[[#This Row],[Zamkniecie]]/C3-1</f>
        <v>7.5689129731795424E-2</v>
      </c>
    </row>
    <row r="5" spans="1:4" x14ac:dyDescent="0.3">
      <c r="A5" s="1">
        <v>37315</v>
      </c>
      <c r="B5" s="9">
        <v>37316</v>
      </c>
      <c r="C5">
        <v>1064.18</v>
      </c>
      <c r="D5" s="3">
        <f>mwig40_m[[#This Row],[Zamkniecie]]/C4-1</f>
        <v>-3.0563071064833802E-2</v>
      </c>
    </row>
    <row r="6" spans="1:4" x14ac:dyDescent="0.3">
      <c r="A6" s="1">
        <v>37346</v>
      </c>
      <c r="B6" s="10">
        <v>37347</v>
      </c>
      <c r="C6">
        <v>1031.53</v>
      </c>
      <c r="D6" s="3">
        <f>mwig40_m[[#This Row],[Zamkniecie]]/C5-1</f>
        <v>-3.0680899847770227E-2</v>
      </c>
    </row>
    <row r="7" spans="1:4" x14ac:dyDescent="0.3">
      <c r="A7" s="1">
        <v>37376</v>
      </c>
      <c r="B7" s="9">
        <v>37377</v>
      </c>
      <c r="C7">
        <v>1016.54</v>
      </c>
      <c r="D7" s="3">
        <f>mwig40_m[[#This Row],[Zamkniecie]]/C6-1</f>
        <v>-1.4531811968629182E-2</v>
      </c>
    </row>
    <row r="8" spans="1:4" x14ac:dyDescent="0.3">
      <c r="A8" s="1">
        <v>37407</v>
      </c>
      <c r="B8" s="10">
        <v>37408</v>
      </c>
      <c r="C8">
        <v>1066.1600000000001</v>
      </c>
      <c r="D8" s="3">
        <f>mwig40_m[[#This Row],[Zamkniecie]]/C7-1</f>
        <v>4.8812638951738263E-2</v>
      </c>
    </row>
    <row r="9" spans="1:4" x14ac:dyDescent="0.3">
      <c r="A9" s="1">
        <v>37437</v>
      </c>
      <c r="B9" s="9">
        <v>37438</v>
      </c>
      <c r="C9">
        <v>981.2</v>
      </c>
      <c r="D9" s="3">
        <f>mwig40_m[[#This Row],[Zamkniecie]]/C8-1</f>
        <v>-7.9687851729571602E-2</v>
      </c>
    </row>
    <row r="10" spans="1:4" x14ac:dyDescent="0.3">
      <c r="A10" s="1">
        <v>37468</v>
      </c>
      <c r="B10" s="10">
        <v>37469</v>
      </c>
      <c r="C10">
        <v>881.07</v>
      </c>
      <c r="D10" s="3">
        <f>mwig40_m[[#This Row],[Zamkniecie]]/C9-1</f>
        <v>-0.10204851202609044</v>
      </c>
    </row>
    <row r="11" spans="1:4" x14ac:dyDescent="0.3">
      <c r="A11" s="1">
        <v>37499</v>
      </c>
      <c r="B11" s="9">
        <v>37500</v>
      </c>
      <c r="C11">
        <v>901.77</v>
      </c>
      <c r="D11" s="3">
        <f>mwig40_m[[#This Row],[Zamkniecie]]/C10-1</f>
        <v>2.3494160509380579E-2</v>
      </c>
    </row>
    <row r="12" spans="1:4" x14ac:dyDescent="0.3">
      <c r="A12" s="1">
        <v>37529</v>
      </c>
      <c r="B12" s="10">
        <v>37530</v>
      </c>
      <c r="C12">
        <v>864.08</v>
      </c>
      <c r="D12" s="3">
        <f>mwig40_m[[#This Row],[Zamkniecie]]/C11-1</f>
        <v>-4.1795579804162819E-2</v>
      </c>
    </row>
    <row r="13" spans="1:4" x14ac:dyDescent="0.3">
      <c r="A13" s="1">
        <v>37560</v>
      </c>
      <c r="B13" s="9">
        <v>37561</v>
      </c>
      <c r="C13">
        <v>908.02</v>
      </c>
      <c r="D13" s="3">
        <f>mwig40_m[[#This Row],[Zamkniecie]]/C12-1</f>
        <v>5.0851772983982801E-2</v>
      </c>
    </row>
    <row r="14" spans="1:4" x14ac:dyDescent="0.3">
      <c r="A14" s="1">
        <v>37590</v>
      </c>
      <c r="B14" s="10">
        <v>37591</v>
      </c>
      <c r="C14">
        <v>942.37</v>
      </c>
      <c r="D14" s="3">
        <f>mwig40_m[[#This Row],[Zamkniecie]]/C13-1</f>
        <v>3.7829563225479701E-2</v>
      </c>
    </row>
    <row r="15" spans="1:4" x14ac:dyDescent="0.3">
      <c r="A15" s="1">
        <v>37621</v>
      </c>
      <c r="B15" s="9">
        <v>37622</v>
      </c>
      <c r="C15">
        <v>950.24</v>
      </c>
      <c r="D15" s="3">
        <f>mwig40_m[[#This Row],[Zamkniecie]]/C14-1</f>
        <v>8.3512845273088221E-3</v>
      </c>
    </row>
    <row r="16" spans="1:4" x14ac:dyDescent="0.3">
      <c r="A16" s="1">
        <v>37652</v>
      </c>
      <c r="B16" s="10">
        <v>37653</v>
      </c>
      <c r="C16">
        <v>904.21</v>
      </c>
      <c r="D16" s="3">
        <f>mwig40_m[[#This Row],[Zamkniecie]]/C15-1</f>
        <v>-4.8440394005724863E-2</v>
      </c>
    </row>
    <row r="17" spans="1:4" x14ac:dyDescent="0.3">
      <c r="A17" s="1">
        <v>37680</v>
      </c>
      <c r="B17" s="9">
        <v>37681</v>
      </c>
      <c r="C17">
        <v>901.25</v>
      </c>
      <c r="D17" s="3">
        <f>mwig40_m[[#This Row],[Zamkniecie]]/C16-1</f>
        <v>-3.2735758286239758E-3</v>
      </c>
    </row>
    <row r="18" spans="1:4" x14ac:dyDescent="0.3">
      <c r="A18" s="1">
        <v>37711</v>
      </c>
      <c r="B18" s="10">
        <v>37712</v>
      </c>
      <c r="C18">
        <v>897.01</v>
      </c>
      <c r="D18" s="3">
        <f>mwig40_m[[#This Row],[Zamkniecie]]/C17-1</f>
        <v>-4.7045769764216816E-3</v>
      </c>
    </row>
    <row r="19" spans="1:4" x14ac:dyDescent="0.3">
      <c r="A19" s="1">
        <v>37741</v>
      </c>
      <c r="B19" s="9">
        <v>37742</v>
      </c>
      <c r="C19">
        <v>926.46</v>
      </c>
      <c r="D19" s="3">
        <f>mwig40_m[[#This Row],[Zamkniecie]]/C18-1</f>
        <v>3.2831295080322453E-2</v>
      </c>
    </row>
    <row r="20" spans="1:4" x14ac:dyDescent="0.3">
      <c r="A20" s="1">
        <v>37772</v>
      </c>
      <c r="B20" s="10">
        <v>37773</v>
      </c>
      <c r="C20">
        <v>976.87</v>
      </c>
      <c r="D20" s="3">
        <f>mwig40_m[[#This Row],[Zamkniecie]]/C19-1</f>
        <v>5.4411415495542181E-2</v>
      </c>
    </row>
    <row r="21" spans="1:4" x14ac:dyDescent="0.3">
      <c r="A21" s="1">
        <v>37802</v>
      </c>
      <c r="B21" s="9">
        <v>37803</v>
      </c>
      <c r="C21">
        <v>991.02</v>
      </c>
      <c r="D21" s="3">
        <f>mwig40_m[[#This Row],[Zamkniecie]]/C20-1</f>
        <v>1.4485038950935003E-2</v>
      </c>
    </row>
    <row r="22" spans="1:4" x14ac:dyDescent="0.3">
      <c r="A22" s="1">
        <v>37833</v>
      </c>
      <c r="B22" s="10">
        <v>37834</v>
      </c>
      <c r="C22">
        <v>1105.6400000000001</v>
      </c>
      <c r="D22" s="3">
        <f>mwig40_m[[#This Row],[Zamkniecie]]/C21-1</f>
        <v>0.11565861435692537</v>
      </c>
    </row>
    <row r="23" spans="1:4" x14ac:dyDescent="0.3">
      <c r="A23" s="1">
        <v>37864</v>
      </c>
      <c r="B23" s="9">
        <v>37865</v>
      </c>
      <c r="C23">
        <v>1303.5999999999999</v>
      </c>
      <c r="D23" s="3">
        <f>mwig40_m[[#This Row],[Zamkniecie]]/C22-1</f>
        <v>0.17904562063601159</v>
      </c>
    </row>
    <row r="24" spans="1:4" x14ac:dyDescent="0.3">
      <c r="A24" s="1">
        <v>37894</v>
      </c>
      <c r="B24" s="10">
        <v>37895</v>
      </c>
      <c r="C24">
        <v>1191.49</v>
      </c>
      <c r="D24" s="3">
        <f>mwig40_m[[#This Row],[Zamkniecie]]/C23-1</f>
        <v>-8.6000306842589636E-2</v>
      </c>
    </row>
    <row r="25" spans="1:4" x14ac:dyDescent="0.3">
      <c r="A25" s="1">
        <v>37925</v>
      </c>
      <c r="B25" s="9">
        <v>37926</v>
      </c>
      <c r="C25">
        <v>1258.1199999999999</v>
      </c>
      <c r="D25" s="3">
        <f>mwig40_m[[#This Row],[Zamkniecie]]/C24-1</f>
        <v>5.5921577184869342E-2</v>
      </c>
    </row>
    <row r="26" spans="1:4" x14ac:dyDescent="0.3">
      <c r="A26" s="1">
        <v>37955</v>
      </c>
      <c r="B26" s="10">
        <v>37956</v>
      </c>
      <c r="C26">
        <v>1198.23</v>
      </c>
      <c r="D26" s="3">
        <f>mwig40_m[[#This Row],[Zamkniecie]]/C25-1</f>
        <v>-4.7602772390550885E-2</v>
      </c>
    </row>
    <row r="27" spans="1:4" x14ac:dyDescent="0.3">
      <c r="A27" s="1">
        <v>37986</v>
      </c>
      <c r="B27" s="9">
        <v>37987</v>
      </c>
      <c r="C27">
        <v>1269.3399999999999</v>
      </c>
      <c r="D27" s="3">
        <f>mwig40_m[[#This Row],[Zamkniecie]]/C26-1</f>
        <v>5.934586848935508E-2</v>
      </c>
    </row>
    <row r="28" spans="1:4" x14ac:dyDescent="0.3">
      <c r="A28" s="1">
        <v>38017</v>
      </c>
      <c r="B28" s="10">
        <v>38018</v>
      </c>
      <c r="C28">
        <v>1421.67</v>
      </c>
      <c r="D28" s="3">
        <f>mwig40_m[[#This Row],[Zamkniecie]]/C27-1</f>
        <v>0.1200072478610934</v>
      </c>
    </row>
    <row r="29" spans="1:4" x14ac:dyDescent="0.3">
      <c r="A29" s="1">
        <v>38046</v>
      </c>
      <c r="B29" s="9">
        <v>38047</v>
      </c>
      <c r="C29">
        <v>1564.63</v>
      </c>
      <c r="D29" s="3">
        <f>mwig40_m[[#This Row],[Zamkniecie]]/C28-1</f>
        <v>0.10055779470622572</v>
      </c>
    </row>
    <row r="30" spans="1:4" x14ac:dyDescent="0.3">
      <c r="A30" s="1">
        <v>38077</v>
      </c>
      <c r="B30" s="10">
        <v>38078</v>
      </c>
      <c r="C30">
        <v>1697.04</v>
      </c>
      <c r="D30" s="3">
        <f>mwig40_m[[#This Row],[Zamkniecie]]/C29-1</f>
        <v>8.4627036423946755E-2</v>
      </c>
    </row>
    <row r="31" spans="1:4" x14ac:dyDescent="0.3">
      <c r="A31" s="1">
        <v>38107</v>
      </c>
      <c r="B31" s="9">
        <v>38108</v>
      </c>
      <c r="C31">
        <v>1810.51</v>
      </c>
      <c r="D31" s="3">
        <f>mwig40_m[[#This Row],[Zamkniecie]]/C30-1</f>
        <v>6.686347994154529E-2</v>
      </c>
    </row>
    <row r="32" spans="1:4" x14ac:dyDescent="0.3">
      <c r="A32" s="1">
        <v>38138</v>
      </c>
      <c r="B32" s="10">
        <v>38139</v>
      </c>
      <c r="C32">
        <v>1732.93</v>
      </c>
      <c r="D32" s="3">
        <f>mwig40_m[[#This Row],[Zamkniecie]]/C31-1</f>
        <v>-4.2849804751147413E-2</v>
      </c>
    </row>
    <row r="33" spans="1:4" x14ac:dyDescent="0.3">
      <c r="A33" s="1">
        <v>38168</v>
      </c>
      <c r="B33" s="9">
        <v>38169</v>
      </c>
      <c r="C33">
        <v>1688.18</v>
      </c>
      <c r="D33" s="3">
        <f>mwig40_m[[#This Row],[Zamkniecie]]/C32-1</f>
        <v>-2.5823316579434819E-2</v>
      </c>
    </row>
    <row r="34" spans="1:4" x14ac:dyDescent="0.3">
      <c r="A34" s="1">
        <v>38199</v>
      </c>
      <c r="B34" s="10">
        <v>38200</v>
      </c>
      <c r="C34">
        <v>1691.11</v>
      </c>
      <c r="D34" s="3">
        <f>mwig40_m[[#This Row],[Zamkniecie]]/C33-1</f>
        <v>1.7355969150207873E-3</v>
      </c>
    </row>
    <row r="35" spans="1:4" x14ac:dyDescent="0.3">
      <c r="A35" s="1">
        <v>38230</v>
      </c>
      <c r="B35" s="9">
        <v>38231</v>
      </c>
      <c r="C35">
        <v>1736.09</v>
      </c>
      <c r="D35" s="3">
        <f>mwig40_m[[#This Row],[Zamkniecie]]/C34-1</f>
        <v>2.6597914978919279E-2</v>
      </c>
    </row>
    <row r="36" spans="1:4" x14ac:dyDescent="0.3">
      <c r="A36" s="1">
        <v>38260</v>
      </c>
      <c r="B36" s="10">
        <v>38261</v>
      </c>
      <c r="C36">
        <v>1770.74</v>
      </c>
      <c r="D36" s="3">
        <f>mwig40_m[[#This Row],[Zamkniecie]]/C35-1</f>
        <v>1.9958642697095241E-2</v>
      </c>
    </row>
    <row r="37" spans="1:4" x14ac:dyDescent="0.3">
      <c r="A37" s="1">
        <v>38291</v>
      </c>
      <c r="B37" s="9">
        <v>38292</v>
      </c>
      <c r="C37">
        <v>1705.9</v>
      </c>
      <c r="D37" s="3">
        <f>mwig40_m[[#This Row],[Zamkniecie]]/C36-1</f>
        <v>-3.6617459367270122E-2</v>
      </c>
    </row>
    <row r="38" spans="1:4" x14ac:dyDescent="0.3">
      <c r="A38" s="1">
        <v>38321</v>
      </c>
      <c r="B38" s="10">
        <v>38322</v>
      </c>
      <c r="C38">
        <v>1693.36</v>
      </c>
      <c r="D38" s="3">
        <f>mwig40_m[[#This Row],[Zamkniecie]]/C37-1</f>
        <v>-7.3509584383610882E-3</v>
      </c>
    </row>
    <row r="39" spans="1:4" x14ac:dyDescent="0.3">
      <c r="A39" s="1">
        <v>38352</v>
      </c>
      <c r="B39" s="9">
        <v>38353</v>
      </c>
      <c r="C39">
        <v>1730.1</v>
      </c>
      <c r="D39" s="3">
        <f>mwig40_m[[#This Row],[Zamkniecie]]/C38-1</f>
        <v>2.1696508716398277E-2</v>
      </c>
    </row>
    <row r="40" spans="1:4" x14ac:dyDescent="0.3">
      <c r="A40" s="1">
        <v>38383</v>
      </c>
      <c r="B40" s="10">
        <v>38384</v>
      </c>
      <c r="C40">
        <v>1710.28</v>
      </c>
      <c r="D40" s="3">
        <f>mwig40_m[[#This Row],[Zamkniecie]]/C39-1</f>
        <v>-1.1455985203167374E-2</v>
      </c>
    </row>
    <row r="41" spans="1:4" x14ac:dyDescent="0.3">
      <c r="A41" s="1">
        <v>38411</v>
      </c>
      <c r="B41" s="9">
        <v>38412</v>
      </c>
      <c r="C41">
        <v>1759.58</v>
      </c>
      <c r="D41" s="3">
        <f>mwig40_m[[#This Row],[Zamkniecie]]/C40-1</f>
        <v>2.8825689360806317E-2</v>
      </c>
    </row>
    <row r="42" spans="1:4" x14ac:dyDescent="0.3">
      <c r="A42" s="1">
        <v>38442</v>
      </c>
      <c r="B42" s="10">
        <v>38443</v>
      </c>
      <c r="C42">
        <v>1728.17</v>
      </c>
      <c r="D42" s="3">
        <f>mwig40_m[[#This Row],[Zamkniecie]]/C41-1</f>
        <v>-1.7850850771206739E-2</v>
      </c>
    </row>
    <row r="43" spans="1:4" x14ac:dyDescent="0.3">
      <c r="A43" s="1">
        <v>38472</v>
      </c>
      <c r="B43" s="9">
        <v>38473</v>
      </c>
      <c r="C43" t="s">
        <v>13</v>
      </c>
      <c r="D43" s="3">
        <f>mwig40_m[[#This Row],[Zamkniecie]]/C42-1</f>
        <v>-4.5811465307232568E-2</v>
      </c>
    </row>
    <row r="44" spans="1:4" x14ac:dyDescent="0.3">
      <c r="A44" s="1">
        <v>38503</v>
      </c>
      <c r="B44" s="10">
        <v>38504</v>
      </c>
      <c r="C44">
        <v>1687.2</v>
      </c>
      <c r="D44" s="3">
        <f>mwig40_m[[#This Row],[Zamkniecie]]/C43-1</f>
        <v>2.3165554881746431E-2</v>
      </c>
    </row>
    <row r="45" spans="1:4" x14ac:dyDescent="0.3">
      <c r="A45" s="1">
        <v>38533</v>
      </c>
      <c r="B45" s="9">
        <v>38534</v>
      </c>
      <c r="C45">
        <v>1768.96</v>
      </c>
      <c r="D45" s="3">
        <f>mwig40_m[[#This Row],[Zamkniecie]]/C44-1</f>
        <v>4.8458985301090607E-2</v>
      </c>
    </row>
    <row r="46" spans="1:4" x14ac:dyDescent="0.3">
      <c r="A46" s="1">
        <v>38564</v>
      </c>
      <c r="B46" s="10">
        <v>38565</v>
      </c>
      <c r="C46">
        <v>1819.22</v>
      </c>
      <c r="D46" s="3">
        <f>mwig40_m[[#This Row],[Zamkniecie]]/C45-1</f>
        <v>2.8412174384949251E-2</v>
      </c>
    </row>
    <row r="47" spans="1:4" x14ac:dyDescent="0.3">
      <c r="A47" s="1">
        <v>38595</v>
      </c>
      <c r="B47" s="9">
        <v>38596</v>
      </c>
      <c r="C47">
        <v>1862.8</v>
      </c>
      <c r="D47" s="3">
        <f>mwig40_m[[#This Row],[Zamkniecie]]/C46-1</f>
        <v>2.3955321511416994E-2</v>
      </c>
    </row>
    <row r="48" spans="1:4" x14ac:dyDescent="0.3">
      <c r="A48" s="1">
        <v>38625</v>
      </c>
      <c r="B48" s="10">
        <v>38626</v>
      </c>
      <c r="C48">
        <v>1903.36</v>
      </c>
      <c r="D48" s="3">
        <f>mwig40_m[[#This Row],[Zamkniecie]]/C47-1</f>
        <v>2.1773674039080815E-2</v>
      </c>
    </row>
    <row r="49" spans="1:4" x14ac:dyDescent="0.3">
      <c r="A49" s="1">
        <v>38656</v>
      </c>
      <c r="B49" s="9">
        <v>38657</v>
      </c>
      <c r="C49">
        <v>1969.13</v>
      </c>
      <c r="D49" s="3">
        <f>mwig40_m[[#This Row],[Zamkniecie]]/C48-1</f>
        <v>3.4554682246133339E-2</v>
      </c>
    </row>
    <row r="50" spans="1:4" x14ac:dyDescent="0.3">
      <c r="A50" s="1">
        <v>38686</v>
      </c>
      <c r="B50" s="10">
        <v>38687</v>
      </c>
      <c r="C50">
        <v>2039.11</v>
      </c>
      <c r="D50" s="3">
        <f>mwig40_m[[#This Row],[Zamkniecie]]/C49-1</f>
        <v>3.553853732358947E-2</v>
      </c>
    </row>
    <row r="51" spans="1:4" x14ac:dyDescent="0.3">
      <c r="A51" s="1">
        <v>38717</v>
      </c>
      <c r="B51" s="9">
        <v>38718</v>
      </c>
      <c r="C51">
        <v>2207.7399999999998</v>
      </c>
      <c r="D51" s="3">
        <f>mwig40_m[[#This Row],[Zamkniecie]]/C50-1</f>
        <v>8.2697843667089987E-2</v>
      </c>
    </row>
    <row r="52" spans="1:4" x14ac:dyDescent="0.3">
      <c r="A52" s="1">
        <v>38748</v>
      </c>
      <c r="B52" s="10">
        <v>38749</v>
      </c>
      <c r="C52">
        <v>2678.6</v>
      </c>
      <c r="D52" s="3">
        <f>mwig40_m[[#This Row],[Zamkniecie]]/C51-1</f>
        <v>0.21327692572494961</v>
      </c>
    </row>
    <row r="53" spans="1:4" x14ac:dyDescent="0.3">
      <c r="A53" s="1">
        <v>38776</v>
      </c>
      <c r="B53" s="9">
        <v>38777</v>
      </c>
      <c r="C53">
        <v>2695.28</v>
      </c>
      <c r="D53" s="3">
        <f>mwig40_m[[#This Row],[Zamkniecie]]/C52-1</f>
        <v>6.2271335772419167E-3</v>
      </c>
    </row>
    <row r="54" spans="1:4" x14ac:dyDescent="0.3">
      <c r="A54" s="1">
        <v>38807</v>
      </c>
      <c r="B54" s="10">
        <v>38808</v>
      </c>
      <c r="C54">
        <v>2780.59</v>
      </c>
      <c r="D54" s="3">
        <f>mwig40_m[[#This Row],[Zamkniecie]]/C53-1</f>
        <v>3.1651628031224899E-2</v>
      </c>
    </row>
    <row r="55" spans="1:4" x14ac:dyDescent="0.3">
      <c r="A55" s="1">
        <v>38837</v>
      </c>
      <c r="B55" s="9">
        <v>38838</v>
      </c>
      <c r="C55">
        <v>2933.91</v>
      </c>
      <c r="D55" s="3">
        <f>mwig40_m[[#This Row],[Zamkniecie]]/C54-1</f>
        <v>5.5139376894831615E-2</v>
      </c>
    </row>
    <row r="56" spans="1:4" x14ac:dyDescent="0.3">
      <c r="A56" s="1">
        <v>38868</v>
      </c>
      <c r="B56" s="10">
        <v>38869</v>
      </c>
      <c r="C56">
        <v>2642.87</v>
      </c>
      <c r="D56" s="3">
        <f>mwig40_m[[#This Row],[Zamkniecie]]/C55-1</f>
        <v>-9.9198680259449001E-2</v>
      </c>
    </row>
    <row r="57" spans="1:4" x14ac:dyDescent="0.3">
      <c r="A57" s="1">
        <v>38898</v>
      </c>
      <c r="B57" s="9">
        <v>38899</v>
      </c>
      <c r="C57">
        <v>2661.38</v>
      </c>
      <c r="D57" s="3">
        <f>mwig40_m[[#This Row],[Zamkniecie]]/C56-1</f>
        <v>7.0037497114878722E-3</v>
      </c>
    </row>
    <row r="58" spans="1:4" x14ac:dyDescent="0.3">
      <c r="A58" s="1">
        <v>38929</v>
      </c>
      <c r="B58" s="10">
        <v>38930</v>
      </c>
      <c r="C58">
        <v>2961.05</v>
      </c>
      <c r="D58" s="3">
        <f>mwig40_m[[#This Row],[Zamkniecie]]/C57-1</f>
        <v>0.11259947846605889</v>
      </c>
    </row>
    <row r="59" spans="1:4" x14ac:dyDescent="0.3">
      <c r="A59" s="1">
        <v>38960</v>
      </c>
      <c r="B59" s="9">
        <v>38961</v>
      </c>
      <c r="C59">
        <v>2917.76</v>
      </c>
      <c r="D59" s="3">
        <f>mwig40_m[[#This Row],[Zamkniecie]]/C58-1</f>
        <v>-1.4619813917360336E-2</v>
      </c>
    </row>
    <row r="60" spans="1:4" x14ac:dyDescent="0.3">
      <c r="A60" s="1">
        <v>38990</v>
      </c>
      <c r="B60" s="10">
        <v>38991</v>
      </c>
      <c r="C60">
        <v>3213.56</v>
      </c>
      <c r="D60" s="3">
        <f>mwig40_m[[#This Row],[Zamkniecie]]/C59-1</f>
        <v>0.10137914016231631</v>
      </c>
    </row>
    <row r="61" spans="1:4" x14ac:dyDescent="0.3">
      <c r="A61" s="1">
        <v>39021</v>
      </c>
      <c r="B61" s="9">
        <v>39022</v>
      </c>
      <c r="C61">
        <v>3540.66</v>
      </c>
      <c r="D61" s="3">
        <f>mwig40_m[[#This Row],[Zamkniecie]]/C60-1</f>
        <v>0.1017874257832434</v>
      </c>
    </row>
    <row r="62" spans="1:4" x14ac:dyDescent="0.3">
      <c r="A62" s="1">
        <v>39051</v>
      </c>
      <c r="B62" s="10">
        <v>39052</v>
      </c>
      <c r="C62">
        <v>3878.72</v>
      </c>
      <c r="D62" s="3">
        <f>mwig40_m[[#This Row],[Zamkniecie]]/C61-1</f>
        <v>9.5479373902040754E-2</v>
      </c>
    </row>
    <row r="63" spans="1:4" x14ac:dyDescent="0.3">
      <c r="A63" s="1">
        <v>39082</v>
      </c>
      <c r="B63" s="9">
        <v>39083</v>
      </c>
      <c r="C63">
        <v>3733.26</v>
      </c>
      <c r="D63" s="3">
        <f>mwig40_m[[#This Row],[Zamkniecie]]/C62-1</f>
        <v>-3.7502062536094227E-2</v>
      </c>
    </row>
    <row r="64" spans="1:4" x14ac:dyDescent="0.3">
      <c r="A64" s="1">
        <v>39113</v>
      </c>
      <c r="B64" s="10">
        <v>39114</v>
      </c>
      <c r="C64">
        <v>4231.1400000000003</v>
      </c>
      <c r="D64" s="3">
        <f>mwig40_m[[#This Row],[Zamkniecie]]/C63-1</f>
        <v>0.13336333392263056</v>
      </c>
    </row>
    <row r="65" spans="1:4" x14ac:dyDescent="0.3">
      <c r="A65" s="1">
        <v>39141</v>
      </c>
      <c r="B65" s="9">
        <v>39142</v>
      </c>
      <c r="C65">
        <v>4204.3599999999997</v>
      </c>
      <c r="D65" s="3">
        <f>mwig40_m[[#This Row],[Zamkniecie]]/C64-1</f>
        <v>-6.329263508179972E-3</v>
      </c>
    </row>
    <row r="66" spans="1:4" x14ac:dyDescent="0.3">
      <c r="A66" s="1">
        <v>39172</v>
      </c>
      <c r="B66" s="10">
        <v>39173</v>
      </c>
      <c r="C66">
        <v>4728.59</v>
      </c>
      <c r="D66" s="3">
        <f>mwig40_m[[#This Row],[Zamkniecie]]/C65-1</f>
        <v>0.12468722944752608</v>
      </c>
    </row>
    <row r="67" spans="1:4" x14ac:dyDescent="0.3">
      <c r="A67" s="1">
        <v>39202</v>
      </c>
      <c r="B67" s="9">
        <v>39203</v>
      </c>
      <c r="C67">
        <v>4978.79</v>
      </c>
      <c r="D67" s="3">
        <f>mwig40_m[[#This Row],[Zamkniecie]]/C66-1</f>
        <v>5.2912178894765738E-2</v>
      </c>
    </row>
    <row r="68" spans="1:4" x14ac:dyDescent="0.3">
      <c r="A68" s="1">
        <v>39233</v>
      </c>
      <c r="B68" s="10">
        <v>39234</v>
      </c>
      <c r="C68">
        <v>5614.59</v>
      </c>
      <c r="D68" s="3">
        <f>mwig40_m[[#This Row],[Zamkniecie]]/C67-1</f>
        <v>0.1277017106566054</v>
      </c>
    </row>
    <row r="69" spans="1:4" x14ac:dyDescent="0.3">
      <c r="A69" s="1">
        <v>39263</v>
      </c>
      <c r="B69" s="9">
        <v>39264</v>
      </c>
      <c r="C69">
        <v>5684.46</v>
      </c>
      <c r="D69" s="3">
        <f>mwig40_m[[#This Row],[Zamkniecie]]/C68-1</f>
        <v>1.2444363702425187E-2</v>
      </c>
    </row>
    <row r="70" spans="1:4" x14ac:dyDescent="0.3">
      <c r="A70" s="1">
        <v>39294</v>
      </c>
      <c r="B70" s="10">
        <v>39295</v>
      </c>
      <c r="C70">
        <v>5065.7700000000004</v>
      </c>
      <c r="D70" s="3">
        <f>mwig40_m[[#This Row],[Zamkniecie]]/C69-1</f>
        <v>-0.10883883429560581</v>
      </c>
    </row>
    <row r="71" spans="1:4" x14ac:dyDescent="0.3">
      <c r="A71" s="1">
        <v>39325</v>
      </c>
      <c r="B71" s="9">
        <v>39326</v>
      </c>
      <c r="C71">
        <v>4772.5</v>
      </c>
      <c r="D71" s="3">
        <f>mwig40_m[[#This Row],[Zamkniecie]]/C70-1</f>
        <v>-5.7892482287983937E-2</v>
      </c>
    </row>
    <row r="72" spans="1:4" x14ac:dyDescent="0.3">
      <c r="A72" s="1">
        <v>39355</v>
      </c>
      <c r="B72" s="10">
        <v>39356</v>
      </c>
      <c r="C72">
        <v>4568.1400000000003</v>
      </c>
      <c r="D72" s="3">
        <f>mwig40_m[[#This Row],[Zamkniecie]]/C71-1</f>
        <v>-4.28203247773703E-2</v>
      </c>
    </row>
    <row r="73" spans="1:4" x14ac:dyDescent="0.3">
      <c r="A73" s="1">
        <v>39386</v>
      </c>
      <c r="B73" s="9">
        <v>39387</v>
      </c>
      <c r="C73">
        <v>4659.1000000000004</v>
      </c>
      <c r="D73" s="3">
        <f>mwig40_m[[#This Row],[Zamkniecie]]/C72-1</f>
        <v>1.9911824068439277E-2</v>
      </c>
    </row>
    <row r="74" spans="1:4" x14ac:dyDescent="0.3">
      <c r="A74" s="1">
        <v>39416</v>
      </c>
      <c r="B74" s="10">
        <v>39417</v>
      </c>
      <c r="C74">
        <v>4094.34</v>
      </c>
      <c r="D74" s="3">
        <f>mwig40_m[[#This Row],[Zamkniecie]]/C73-1</f>
        <v>-0.12121654396771908</v>
      </c>
    </row>
    <row r="75" spans="1:4" x14ac:dyDescent="0.3">
      <c r="A75" s="1">
        <v>39447</v>
      </c>
      <c r="B75" s="9">
        <v>39448</v>
      </c>
      <c r="C75">
        <v>4028.37</v>
      </c>
      <c r="D75" s="3">
        <f>mwig40_m[[#This Row],[Zamkniecie]]/C74-1</f>
        <v>-1.6112486994240838E-2</v>
      </c>
    </row>
    <row r="76" spans="1:4" x14ac:dyDescent="0.3">
      <c r="A76" s="1">
        <v>39478</v>
      </c>
      <c r="B76" s="10">
        <v>39479</v>
      </c>
      <c r="C76">
        <v>3371.79</v>
      </c>
      <c r="D76" s="3">
        <f>mwig40_m[[#This Row],[Zamkniecie]]/C75-1</f>
        <v>-0.16298900051385545</v>
      </c>
    </row>
    <row r="77" spans="1:4" x14ac:dyDescent="0.3">
      <c r="A77" s="1">
        <v>39507</v>
      </c>
      <c r="B77" s="9">
        <v>39508</v>
      </c>
      <c r="C77">
        <v>3330.06</v>
      </c>
      <c r="D77" s="3">
        <f>mwig40_m[[#This Row],[Zamkniecie]]/C76-1</f>
        <v>-1.2376215600615748E-2</v>
      </c>
    </row>
    <row r="78" spans="1:4" x14ac:dyDescent="0.3">
      <c r="A78" s="1">
        <v>39538</v>
      </c>
      <c r="B78" s="10">
        <v>39539</v>
      </c>
      <c r="C78">
        <v>3363.11</v>
      </c>
      <c r="D78" s="3">
        <f>mwig40_m[[#This Row],[Zamkniecie]]/C77-1</f>
        <v>9.9247461006708448E-3</v>
      </c>
    </row>
    <row r="79" spans="1:4" x14ac:dyDescent="0.3">
      <c r="A79" s="1">
        <v>39568</v>
      </c>
      <c r="B79" s="9">
        <v>39569</v>
      </c>
      <c r="C79">
        <v>3216.87</v>
      </c>
      <c r="D79" s="3">
        <f>mwig40_m[[#This Row],[Zamkniecie]]/C78-1</f>
        <v>-4.3483561346491895E-2</v>
      </c>
    </row>
    <row r="80" spans="1:4" x14ac:dyDescent="0.3">
      <c r="A80" s="1">
        <v>39599</v>
      </c>
      <c r="B80" s="10">
        <v>39600</v>
      </c>
      <c r="C80">
        <v>3131.05</v>
      </c>
      <c r="D80" s="3">
        <f>mwig40_m[[#This Row],[Zamkniecie]]/C79-1</f>
        <v>-2.6678106358043574E-2</v>
      </c>
    </row>
    <row r="81" spans="1:4" x14ac:dyDescent="0.3">
      <c r="A81" s="1">
        <v>39629</v>
      </c>
      <c r="B81" s="9">
        <v>39630</v>
      </c>
      <c r="C81">
        <v>2649.88</v>
      </c>
      <c r="D81" s="3">
        <f>mwig40_m[[#This Row],[Zamkniecie]]/C80-1</f>
        <v>-0.15367688155730508</v>
      </c>
    </row>
    <row r="82" spans="1:4" x14ac:dyDescent="0.3">
      <c r="A82" s="1">
        <v>39660</v>
      </c>
      <c r="B82" s="10">
        <v>39661</v>
      </c>
      <c r="C82">
        <v>2501.9499999999998</v>
      </c>
      <c r="D82" s="3">
        <f>mwig40_m[[#This Row],[Zamkniecie]]/C81-1</f>
        <v>-5.5825169441635181E-2</v>
      </c>
    </row>
    <row r="83" spans="1:4" x14ac:dyDescent="0.3">
      <c r="A83" s="1">
        <v>39691</v>
      </c>
      <c r="B83" s="9">
        <v>39692</v>
      </c>
      <c r="C83">
        <v>2397.19</v>
      </c>
      <c r="D83" s="3">
        <f>mwig40_m[[#This Row],[Zamkniecie]]/C82-1</f>
        <v>-4.1871340354523334E-2</v>
      </c>
    </row>
    <row r="84" spans="1:4" x14ac:dyDescent="0.3">
      <c r="A84" s="1">
        <v>39721</v>
      </c>
      <c r="B84" s="10">
        <v>39722</v>
      </c>
      <c r="C84">
        <v>2252.23</v>
      </c>
      <c r="D84" s="3">
        <f>mwig40_m[[#This Row],[Zamkniecie]]/C83-1</f>
        <v>-6.0470801229773219E-2</v>
      </c>
    </row>
    <row r="85" spans="1:4" x14ac:dyDescent="0.3">
      <c r="A85" s="1">
        <v>39752</v>
      </c>
      <c r="B85" s="9">
        <v>39753</v>
      </c>
      <c r="C85">
        <v>1623.72</v>
      </c>
      <c r="D85" s="3">
        <f>mwig40_m[[#This Row],[Zamkniecie]]/C84-1</f>
        <v>-0.27906119712462762</v>
      </c>
    </row>
    <row r="86" spans="1:4" x14ac:dyDescent="0.3">
      <c r="A86" s="1">
        <v>39782</v>
      </c>
      <c r="B86" s="10">
        <v>39783</v>
      </c>
      <c r="C86">
        <v>1561.37</v>
      </c>
      <c r="D86" s="3">
        <f>mwig40_m[[#This Row],[Zamkniecie]]/C85-1</f>
        <v>-3.8399477742467991E-2</v>
      </c>
    </row>
    <row r="87" spans="1:4" x14ac:dyDescent="0.3">
      <c r="A87" s="1">
        <v>39813</v>
      </c>
      <c r="B87" s="9">
        <v>39814</v>
      </c>
      <c r="C87">
        <v>1511.27</v>
      </c>
      <c r="D87" s="3">
        <f>mwig40_m[[#This Row],[Zamkniecie]]/C86-1</f>
        <v>-3.2087205466993729E-2</v>
      </c>
    </row>
    <row r="88" spans="1:4" x14ac:dyDescent="0.3">
      <c r="A88" s="1">
        <v>39844</v>
      </c>
      <c r="B88" s="10">
        <v>39845</v>
      </c>
      <c r="C88">
        <v>1365.63</v>
      </c>
      <c r="D88" s="3">
        <f>mwig40_m[[#This Row],[Zamkniecie]]/C87-1</f>
        <v>-9.6369278818477122E-2</v>
      </c>
    </row>
    <row r="89" spans="1:4" x14ac:dyDescent="0.3">
      <c r="A89" s="1">
        <v>39872</v>
      </c>
      <c r="B89" s="9">
        <v>39873</v>
      </c>
      <c r="C89">
        <v>1243.5999999999999</v>
      </c>
      <c r="D89" s="3">
        <f>mwig40_m[[#This Row],[Zamkniecie]]/C88-1</f>
        <v>-8.9358025233775007E-2</v>
      </c>
    </row>
    <row r="90" spans="1:4" x14ac:dyDescent="0.3">
      <c r="A90" s="1">
        <v>39903</v>
      </c>
      <c r="B90" s="10">
        <v>39904</v>
      </c>
      <c r="C90">
        <v>1381.68</v>
      </c>
      <c r="D90" s="3">
        <f>mwig40_m[[#This Row],[Zamkniecie]]/C89-1</f>
        <v>0.11103248633000984</v>
      </c>
    </row>
    <row r="91" spans="1:4" x14ac:dyDescent="0.3">
      <c r="A91" s="1">
        <v>39933</v>
      </c>
      <c r="B91" s="9">
        <v>39934</v>
      </c>
      <c r="C91">
        <v>1684.97</v>
      </c>
      <c r="D91" s="3">
        <f>mwig40_m[[#This Row],[Zamkniecie]]/C90-1</f>
        <v>0.21950813502402866</v>
      </c>
    </row>
    <row r="92" spans="1:4" x14ac:dyDescent="0.3">
      <c r="A92" s="1">
        <v>39964</v>
      </c>
      <c r="B92" s="10">
        <v>39965</v>
      </c>
      <c r="C92">
        <v>1742.43</v>
      </c>
      <c r="D92" s="3">
        <f>mwig40_m[[#This Row],[Zamkniecie]]/C91-1</f>
        <v>3.410149735603607E-2</v>
      </c>
    </row>
    <row r="93" spans="1:4" x14ac:dyDescent="0.3">
      <c r="A93" s="1">
        <v>39994</v>
      </c>
      <c r="B93" s="9">
        <v>39995</v>
      </c>
      <c r="C93">
        <v>1769.47</v>
      </c>
      <c r="D93" s="3">
        <f>mwig40_m[[#This Row],[Zamkniecie]]/C92-1</f>
        <v>1.5518557416940748E-2</v>
      </c>
    </row>
    <row r="94" spans="1:4" x14ac:dyDescent="0.3">
      <c r="A94" s="1">
        <v>40025</v>
      </c>
      <c r="B94" s="10">
        <v>40026</v>
      </c>
      <c r="C94">
        <v>2042.28</v>
      </c>
      <c r="D94" s="3">
        <f>mwig40_m[[#This Row],[Zamkniecie]]/C93-1</f>
        <v>0.15417610923044744</v>
      </c>
    </row>
    <row r="95" spans="1:4" x14ac:dyDescent="0.3">
      <c r="A95" s="1">
        <v>40056</v>
      </c>
      <c r="B95" s="9">
        <v>40057</v>
      </c>
      <c r="C95">
        <v>2337.41</v>
      </c>
      <c r="D95" s="3">
        <f>mwig40_m[[#This Row],[Zamkniecie]]/C94-1</f>
        <v>0.14451005738684208</v>
      </c>
    </row>
    <row r="96" spans="1:4" x14ac:dyDescent="0.3">
      <c r="A96" s="1">
        <v>40086</v>
      </c>
      <c r="B96" s="10">
        <v>40087</v>
      </c>
      <c r="C96">
        <v>2258.9899999999998</v>
      </c>
      <c r="D96" s="3">
        <f>mwig40_m[[#This Row],[Zamkniecie]]/C95-1</f>
        <v>-3.3549954864572351E-2</v>
      </c>
    </row>
    <row r="97" spans="1:4" x14ac:dyDescent="0.3">
      <c r="A97" s="1">
        <v>40117</v>
      </c>
      <c r="B97" s="9">
        <v>40118</v>
      </c>
      <c r="C97">
        <v>2236.94</v>
      </c>
      <c r="D97" s="3">
        <f>mwig40_m[[#This Row],[Zamkniecie]]/C96-1</f>
        <v>-9.7609993846806686E-3</v>
      </c>
    </row>
    <row r="98" spans="1:4" x14ac:dyDescent="0.3">
      <c r="A98" s="1">
        <v>40147</v>
      </c>
      <c r="B98" s="10">
        <v>40148</v>
      </c>
      <c r="C98">
        <v>2284.65</v>
      </c>
      <c r="D98" s="3">
        <f>mwig40_m[[#This Row],[Zamkniecie]]/C97-1</f>
        <v>2.1328243046304429E-2</v>
      </c>
    </row>
    <row r="99" spans="1:4" x14ac:dyDescent="0.3">
      <c r="A99" s="1">
        <v>40178</v>
      </c>
      <c r="B99" s="9">
        <v>40179</v>
      </c>
      <c r="C99">
        <v>2346.14</v>
      </c>
      <c r="D99" s="3">
        <f>mwig40_m[[#This Row],[Zamkniecie]]/C98-1</f>
        <v>2.6914407020768971E-2</v>
      </c>
    </row>
    <row r="100" spans="1:4" x14ac:dyDescent="0.3">
      <c r="A100" s="1">
        <v>40209</v>
      </c>
      <c r="B100" s="10">
        <v>40210</v>
      </c>
      <c r="C100">
        <v>2314.08</v>
      </c>
      <c r="D100" s="3">
        <f>mwig40_m[[#This Row],[Zamkniecie]]/C99-1</f>
        <v>-1.3664998678680651E-2</v>
      </c>
    </row>
    <row r="101" spans="1:4" x14ac:dyDescent="0.3">
      <c r="A101" s="1">
        <v>40237</v>
      </c>
      <c r="B101" s="9">
        <v>40238</v>
      </c>
      <c r="C101">
        <v>2304.8000000000002</v>
      </c>
      <c r="D101" s="3">
        <f>mwig40_m[[#This Row],[Zamkniecie]]/C100-1</f>
        <v>-4.0102330083661153E-3</v>
      </c>
    </row>
    <row r="102" spans="1:4" x14ac:dyDescent="0.3">
      <c r="A102" s="1">
        <v>40268</v>
      </c>
      <c r="B102" s="10">
        <v>40269</v>
      </c>
      <c r="C102">
        <v>2496.2199999999998</v>
      </c>
      <c r="D102" s="3">
        <f>mwig40_m[[#This Row],[Zamkniecie]]/C101-1</f>
        <v>8.3052759458521086E-2</v>
      </c>
    </row>
    <row r="103" spans="1:4" x14ac:dyDescent="0.3">
      <c r="A103" s="1">
        <v>40298</v>
      </c>
      <c r="B103" s="9">
        <v>40299</v>
      </c>
      <c r="C103">
        <v>2548.37</v>
      </c>
      <c r="D103" s="3">
        <f>mwig40_m[[#This Row],[Zamkniecie]]/C102-1</f>
        <v>2.0891588081178858E-2</v>
      </c>
    </row>
    <row r="104" spans="1:4" x14ac:dyDescent="0.3">
      <c r="A104" s="1">
        <v>40329</v>
      </c>
      <c r="B104" s="10">
        <v>40330</v>
      </c>
      <c r="C104">
        <v>2471.9299999999998</v>
      </c>
      <c r="D104" s="3">
        <f>mwig40_m[[#This Row],[Zamkniecie]]/C103-1</f>
        <v>-2.9995644274575572E-2</v>
      </c>
    </row>
    <row r="105" spans="1:4" x14ac:dyDescent="0.3">
      <c r="A105" s="1">
        <v>40359</v>
      </c>
      <c r="B105" s="9">
        <v>40360</v>
      </c>
      <c r="C105">
        <v>2373.84</v>
      </c>
      <c r="D105" s="3">
        <f>mwig40_m[[#This Row],[Zamkniecie]]/C104-1</f>
        <v>-3.9681544380301914E-2</v>
      </c>
    </row>
    <row r="106" spans="1:4" x14ac:dyDescent="0.3">
      <c r="A106" s="1">
        <v>40390</v>
      </c>
      <c r="B106" s="10">
        <v>40391</v>
      </c>
      <c r="C106">
        <v>2496.33</v>
      </c>
      <c r="D106" s="3">
        <f>mwig40_m[[#This Row],[Zamkniecie]]/C105-1</f>
        <v>5.15999393387927E-2</v>
      </c>
    </row>
    <row r="107" spans="1:4" x14ac:dyDescent="0.3">
      <c r="A107" s="1">
        <v>40421</v>
      </c>
      <c r="B107" s="9">
        <v>40422</v>
      </c>
      <c r="C107" t="s">
        <v>14</v>
      </c>
      <c r="D107" s="3">
        <f>mwig40_m[[#This Row],[Zamkniecie]]/C106-1</f>
        <v>5.4760388249950331E-3</v>
      </c>
    </row>
    <row r="108" spans="1:4" x14ac:dyDescent="0.3">
      <c r="A108" s="1">
        <v>40451</v>
      </c>
      <c r="B108" s="10">
        <v>40452</v>
      </c>
      <c r="C108">
        <v>2653.45</v>
      </c>
      <c r="D108" s="3">
        <f>mwig40_m[[#This Row],[Zamkniecie]]/C107-1</f>
        <v>5.7151394422310764E-2</v>
      </c>
    </row>
    <row r="109" spans="1:4" x14ac:dyDescent="0.3">
      <c r="A109" s="1">
        <v>40482</v>
      </c>
      <c r="B109" s="9">
        <v>40483</v>
      </c>
      <c r="C109">
        <v>2768.36</v>
      </c>
      <c r="D109" s="3">
        <f>mwig40_m[[#This Row],[Zamkniecie]]/C108-1</f>
        <v>4.3305884791497995E-2</v>
      </c>
    </row>
    <row r="110" spans="1:4" x14ac:dyDescent="0.3">
      <c r="A110" s="1">
        <v>40512</v>
      </c>
      <c r="B110" s="10">
        <v>40513</v>
      </c>
      <c r="C110">
        <v>2693.65</v>
      </c>
      <c r="D110" s="3">
        <f>mwig40_m[[#This Row],[Zamkniecie]]/C109-1</f>
        <v>-2.6987097053851383E-2</v>
      </c>
    </row>
    <row r="111" spans="1:4" x14ac:dyDescent="0.3">
      <c r="A111" s="1">
        <v>40543</v>
      </c>
      <c r="B111" s="9">
        <v>40544</v>
      </c>
      <c r="C111">
        <v>2805.26</v>
      </c>
      <c r="D111" s="3">
        <f>mwig40_m[[#This Row],[Zamkniecie]]/C110-1</f>
        <v>4.1434484806860628E-2</v>
      </c>
    </row>
    <row r="112" spans="1:4" x14ac:dyDescent="0.3">
      <c r="A112" s="1">
        <v>40574</v>
      </c>
      <c r="B112" s="10">
        <v>40575</v>
      </c>
      <c r="C112">
        <v>2825.92</v>
      </c>
      <c r="D112" s="3">
        <f>mwig40_m[[#This Row],[Zamkniecie]]/C111-1</f>
        <v>7.3647362454816179E-3</v>
      </c>
    </row>
    <row r="113" spans="1:4" x14ac:dyDescent="0.3">
      <c r="A113" s="1">
        <v>40602</v>
      </c>
      <c r="B113" s="9">
        <v>40603</v>
      </c>
      <c r="C113">
        <v>2871.57</v>
      </c>
      <c r="D113" s="3">
        <f>mwig40_m[[#This Row],[Zamkniecie]]/C112-1</f>
        <v>1.6154031253538648E-2</v>
      </c>
    </row>
    <row r="114" spans="1:4" x14ac:dyDescent="0.3">
      <c r="A114" s="1">
        <v>40633</v>
      </c>
      <c r="B114" s="10">
        <v>40634</v>
      </c>
      <c r="C114">
        <v>2912.5</v>
      </c>
      <c r="D114" s="3">
        <f>mwig40_m[[#This Row],[Zamkniecie]]/C113-1</f>
        <v>1.4253526816340845E-2</v>
      </c>
    </row>
    <row r="115" spans="1:4" x14ac:dyDescent="0.3">
      <c r="A115" s="1">
        <v>40663</v>
      </c>
      <c r="B115" s="9">
        <v>40664</v>
      </c>
      <c r="C115">
        <v>2940.02</v>
      </c>
      <c r="D115" s="3">
        <f>mwig40_m[[#This Row],[Zamkniecie]]/C114-1</f>
        <v>9.4489270386266533E-3</v>
      </c>
    </row>
    <row r="116" spans="1:4" x14ac:dyDescent="0.3">
      <c r="A116" s="1">
        <v>40694</v>
      </c>
      <c r="B116" s="10">
        <v>40695</v>
      </c>
      <c r="C116">
        <v>2959.86</v>
      </c>
      <c r="D116" s="3">
        <f>mwig40_m[[#This Row],[Zamkniecie]]/C115-1</f>
        <v>6.7482534132421446E-3</v>
      </c>
    </row>
    <row r="117" spans="1:4" x14ac:dyDescent="0.3">
      <c r="A117" s="1">
        <v>40724</v>
      </c>
      <c r="B117" s="9">
        <v>40725</v>
      </c>
      <c r="C117">
        <v>2850.55</v>
      </c>
      <c r="D117" s="3">
        <f>mwig40_m[[#This Row],[Zamkniecie]]/C116-1</f>
        <v>-3.6930800781117989E-2</v>
      </c>
    </row>
    <row r="118" spans="1:4" x14ac:dyDescent="0.3">
      <c r="A118" s="1">
        <v>40755</v>
      </c>
      <c r="B118" s="10">
        <v>40756</v>
      </c>
      <c r="C118">
        <v>2736.66</v>
      </c>
      <c r="D118" s="3">
        <f>mwig40_m[[#This Row],[Zamkniecie]]/C117-1</f>
        <v>-3.9953693146936642E-2</v>
      </c>
    </row>
    <row r="119" spans="1:4" x14ac:dyDescent="0.3">
      <c r="A119" s="1">
        <v>40786</v>
      </c>
      <c r="B119" s="9">
        <v>40787</v>
      </c>
      <c r="C119">
        <v>2422.89</v>
      </c>
      <c r="D119" s="3">
        <f>mwig40_m[[#This Row],[Zamkniecie]]/C118-1</f>
        <v>-0.11465435969393345</v>
      </c>
    </row>
    <row r="120" spans="1:4" x14ac:dyDescent="0.3">
      <c r="A120" s="1">
        <v>40816</v>
      </c>
      <c r="B120" s="10">
        <v>40817</v>
      </c>
      <c r="C120">
        <v>2169.48</v>
      </c>
      <c r="D120" s="3">
        <f>mwig40_m[[#This Row],[Zamkniecie]]/C119-1</f>
        <v>-0.10458997313126051</v>
      </c>
    </row>
    <row r="121" spans="1:4" x14ac:dyDescent="0.3">
      <c r="A121" s="1">
        <v>40847</v>
      </c>
      <c r="B121" s="9">
        <v>40848</v>
      </c>
      <c r="C121">
        <v>2316.98</v>
      </c>
      <c r="D121" s="3">
        <f>mwig40_m[[#This Row],[Zamkniecie]]/C120-1</f>
        <v>6.7988642439662961E-2</v>
      </c>
    </row>
    <row r="122" spans="1:4" x14ac:dyDescent="0.3">
      <c r="A122" s="1">
        <v>40877</v>
      </c>
      <c r="B122" s="10">
        <v>40878</v>
      </c>
      <c r="C122">
        <v>2171.7399999999998</v>
      </c>
      <c r="D122" s="3">
        <f>mwig40_m[[#This Row],[Zamkniecie]]/C121-1</f>
        <v>-6.268504691451815E-2</v>
      </c>
    </row>
    <row r="123" spans="1:4" x14ac:dyDescent="0.3">
      <c r="A123" s="1">
        <v>40908</v>
      </c>
      <c r="B123" s="9">
        <v>40909</v>
      </c>
      <c r="C123">
        <v>2173.89</v>
      </c>
      <c r="D123" s="3">
        <f>mwig40_m[[#This Row],[Zamkniecie]]/C122-1</f>
        <v>9.8998959359786198E-4</v>
      </c>
    </row>
    <row r="124" spans="1:4" x14ac:dyDescent="0.3">
      <c r="A124" s="1">
        <v>40939</v>
      </c>
      <c r="B124" s="10">
        <v>40940</v>
      </c>
      <c r="C124" t="s">
        <v>15</v>
      </c>
      <c r="D124" s="3">
        <f>mwig40_m[[#This Row],[Zamkniecie]]/C123-1</f>
        <v>8.2851478225669295E-2</v>
      </c>
    </row>
    <row r="125" spans="1:4" x14ac:dyDescent="0.3">
      <c r="A125" s="1">
        <v>40968</v>
      </c>
      <c r="B125" s="9">
        <v>40969</v>
      </c>
      <c r="C125">
        <v>2472.08</v>
      </c>
      <c r="D125" s="3">
        <f>mwig40_m[[#This Row],[Zamkniecie]]/C124-1</f>
        <v>5.0161427357688915E-2</v>
      </c>
    </row>
    <row r="126" spans="1:4" x14ac:dyDescent="0.3">
      <c r="A126" s="1">
        <v>40999</v>
      </c>
      <c r="B126" s="10">
        <v>41000</v>
      </c>
      <c r="C126">
        <v>2503.64</v>
      </c>
      <c r="D126" s="3">
        <f>mwig40_m[[#This Row],[Zamkniecie]]/C125-1</f>
        <v>1.2766577133425994E-2</v>
      </c>
    </row>
    <row r="127" spans="1:4" x14ac:dyDescent="0.3">
      <c r="A127" s="1">
        <v>41029</v>
      </c>
      <c r="B127" s="9">
        <v>41030</v>
      </c>
      <c r="C127">
        <v>2417.04</v>
      </c>
      <c r="D127" s="3">
        <f>mwig40_m[[#This Row],[Zamkniecie]]/C126-1</f>
        <v>-3.4589637487817737E-2</v>
      </c>
    </row>
    <row r="128" spans="1:4" x14ac:dyDescent="0.3">
      <c r="A128" s="1">
        <v>41060</v>
      </c>
      <c r="B128" s="10">
        <v>41061</v>
      </c>
      <c r="C128">
        <v>2245.21</v>
      </c>
      <c r="D128" s="3">
        <f>mwig40_m[[#This Row],[Zamkniecie]]/C127-1</f>
        <v>-7.1091086618343069E-2</v>
      </c>
    </row>
    <row r="129" spans="1:4" x14ac:dyDescent="0.3">
      <c r="A129" s="1">
        <v>41090</v>
      </c>
      <c r="B129" s="9">
        <v>41091</v>
      </c>
      <c r="C129">
        <v>2300.09</v>
      </c>
      <c r="D129" s="3">
        <f>mwig40_m[[#This Row],[Zamkniecie]]/C128-1</f>
        <v>2.4443147856993308E-2</v>
      </c>
    </row>
    <row r="130" spans="1:4" x14ac:dyDescent="0.3">
      <c r="A130" s="1">
        <v>41121</v>
      </c>
      <c r="B130" s="10">
        <v>41122</v>
      </c>
      <c r="C130">
        <v>2236.33</v>
      </c>
      <c r="D130" s="3">
        <f>mwig40_m[[#This Row],[Zamkniecie]]/C129-1</f>
        <v>-2.7720654409175371E-2</v>
      </c>
    </row>
    <row r="131" spans="1:4" x14ac:dyDescent="0.3">
      <c r="A131" s="1">
        <v>41152</v>
      </c>
      <c r="B131" s="9">
        <v>41153</v>
      </c>
      <c r="C131">
        <v>2223.4699999999998</v>
      </c>
      <c r="D131" s="3">
        <f>mwig40_m[[#This Row],[Zamkniecie]]/C130-1</f>
        <v>-5.7504929952199024E-3</v>
      </c>
    </row>
    <row r="132" spans="1:4" x14ac:dyDescent="0.3">
      <c r="A132" s="1">
        <v>41182</v>
      </c>
      <c r="B132" s="10">
        <v>41183</v>
      </c>
      <c r="C132">
        <v>2353.1999999999998</v>
      </c>
      <c r="D132" s="3">
        <f>mwig40_m[[#This Row],[Zamkniecie]]/C131-1</f>
        <v>5.834573886762584E-2</v>
      </c>
    </row>
    <row r="133" spans="1:4" x14ac:dyDescent="0.3">
      <c r="A133" s="1">
        <v>41213</v>
      </c>
      <c r="B133" s="9">
        <v>41214</v>
      </c>
      <c r="C133">
        <v>2407.77</v>
      </c>
      <c r="D133" s="3">
        <f>mwig40_m[[#This Row],[Zamkniecie]]/C132-1</f>
        <v>2.3189699133095321E-2</v>
      </c>
    </row>
    <row r="134" spans="1:4" x14ac:dyDescent="0.3">
      <c r="A134" s="1">
        <v>41243</v>
      </c>
      <c r="B134" s="10">
        <v>41244</v>
      </c>
      <c r="C134">
        <v>2507.42</v>
      </c>
      <c r="D134" s="3">
        <f>mwig40_m[[#This Row],[Zamkniecie]]/C133-1</f>
        <v>4.138684342773602E-2</v>
      </c>
    </row>
    <row r="135" spans="1:4" x14ac:dyDescent="0.3">
      <c r="A135" s="1">
        <v>41274</v>
      </c>
      <c r="B135" s="9">
        <v>41275</v>
      </c>
      <c r="C135">
        <v>2552.54</v>
      </c>
      <c r="D135" s="3">
        <f>mwig40_m[[#This Row],[Zamkniecie]]/C134-1</f>
        <v>1.7994592050793123E-2</v>
      </c>
    </row>
    <row r="136" spans="1:4" x14ac:dyDescent="0.3">
      <c r="A136" s="1">
        <v>41305</v>
      </c>
      <c r="B136" s="10">
        <v>41306</v>
      </c>
      <c r="C136">
        <v>2597.73</v>
      </c>
      <c r="D136" s="3">
        <f>mwig40_m[[#This Row],[Zamkniecie]]/C135-1</f>
        <v>1.7703934120523179E-2</v>
      </c>
    </row>
    <row r="137" spans="1:4" x14ac:dyDescent="0.3">
      <c r="A137" s="1">
        <v>41333</v>
      </c>
      <c r="B137" s="9">
        <v>41334</v>
      </c>
      <c r="C137">
        <v>2608.1999999999998</v>
      </c>
      <c r="D137" s="3">
        <f>mwig40_m[[#This Row],[Zamkniecie]]/C136-1</f>
        <v>4.0304419627905652E-3</v>
      </c>
    </row>
    <row r="138" spans="1:4" x14ac:dyDescent="0.3">
      <c r="A138" s="1">
        <v>41364</v>
      </c>
      <c r="B138" s="10">
        <v>41365</v>
      </c>
      <c r="C138">
        <v>2624.74</v>
      </c>
      <c r="D138" s="3">
        <f>mwig40_m[[#This Row],[Zamkniecie]]/C137-1</f>
        <v>6.3415382255962438E-3</v>
      </c>
    </row>
    <row r="139" spans="1:4" x14ac:dyDescent="0.3">
      <c r="A139" s="1">
        <v>41394</v>
      </c>
      <c r="B139" s="9">
        <v>41395</v>
      </c>
      <c r="C139">
        <v>2550.91</v>
      </c>
      <c r="D139" s="3">
        <f>mwig40_m[[#This Row],[Zamkniecie]]/C138-1</f>
        <v>-2.8128500346701002E-2</v>
      </c>
    </row>
    <row r="140" spans="1:4" x14ac:dyDescent="0.3">
      <c r="A140" s="1">
        <v>41425</v>
      </c>
      <c r="B140" s="10">
        <v>41426</v>
      </c>
      <c r="C140">
        <v>2812.75</v>
      </c>
      <c r="D140" s="3">
        <f>mwig40_m[[#This Row],[Zamkniecie]]/C139-1</f>
        <v>0.10264572250687021</v>
      </c>
    </row>
    <row r="141" spans="1:4" x14ac:dyDescent="0.3">
      <c r="A141" s="1">
        <v>41455</v>
      </c>
      <c r="B141" s="9">
        <v>41456</v>
      </c>
      <c r="C141">
        <v>2776.93</v>
      </c>
      <c r="D141" s="3">
        <f>mwig40_m[[#This Row],[Zamkniecie]]/C140-1</f>
        <v>-1.2734868011732403E-2</v>
      </c>
    </row>
    <row r="142" spans="1:4" x14ac:dyDescent="0.3">
      <c r="A142" s="1">
        <v>41486</v>
      </c>
      <c r="B142" s="10">
        <v>41487</v>
      </c>
      <c r="C142">
        <v>2924.02</v>
      </c>
      <c r="D142" s="3">
        <f>mwig40_m[[#This Row],[Zamkniecie]]/C141-1</f>
        <v>5.2968566006345252E-2</v>
      </c>
    </row>
    <row r="143" spans="1:4" x14ac:dyDescent="0.3">
      <c r="A143" s="1">
        <v>41517</v>
      </c>
      <c r="B143" s="9">
        <v>41518</v>
      </c>
      <c r="C143">
        <v>3087.13</v>
      </c>
      <c r="D143" s="3">
        <f>mwig40_m[[#This Row],[Zamkniecie]]/C142-1</f>
        <v>5.5782792183364016E-2</v>
      </c>
    </row>
    <row r="144" spans="1:4" x14ac:dyDescent="0.3">
      <c r="A144" s="1">
        <v>41547</v>
      </c>
      <c r="B144" s="10">
        <v>41548</v>
      </c>
      <c r="C144">
        <v>3275.69</v>
      </c>
      <c r="D144" s="3">
        <f>mwig40_m[[#This Row],[Zamkniecie]]/C143-1</f>
        <v>6.1079384412059179E-2</v>
      </c>
    </row>
    <row r="145" spans="1:4" x14ac:dyDescent="0.3">
      <c r="A145" s="1">
        <v>41578</v>
      </c>
      <c r="B145" s="9">
        <v>41579</v>
      </c>
      <c r="C145">
        <v>3488.69</v>
      </c>
      <c r="D145" s="3">
        <f>mwig40_m[[#This Row],[Zamkniecie]]/C144-1</f>
        <v>6.5024468127325763E-2</v>
      </c>
    </row>
    <row r="146" spans="1:4" x14ac:dyDescent="0.3">
      <c r="A146" s="1">
        <v>41608</v>
      </c>
      <c r="B146" s="10">
        <v>41609</v>
      </c>
      <c r="C146">
        <v>3509.38</v>
      </c>
      <c r="D146" s="3">
        <f>mwig40_m[[#This Row],[Zamkniecie]]/C145-1</f>
        <v>5.9305928586375067E-3</v>
      </c>
    </row>
    <row r="147" spans="1:4" x14ac:dyDescent="0.3">
      <c r="A147" s="1">
        <v>41639</v>
      </c>
      <c r="B147" s="9">
        <v>41640</v>
      </c>
      <c r="C147">
        <v>3345.28</v>
      </c>
      <c r="D147" s="3">
        <f>mwig40_m[[#This Row],[Zamkniecie]]/C146-1</f>
        <v>-4.6760396423299766E-2</v>
      </c>
    </row>
    <row r="148" spans="1:4" x14ac:dyDescent="0.3">
      <c r="A148" s="1">
        <v>41670</v>
      </c>
      <c r="B148" s="10">
        <v>41671</v>
      </c>
      <c r="C148">
        <v>3381.61</v>
      </c>
      <c r="D148" s="3">
        <f>mwig40_m[[#This Row],[Zamkniecie]]/C147-1</f>
        <v>1.0860077482303332E-2</v>
      </c>
    </row>
    <row r="149" spans="1:4" x14ac:dyDescent="0.3">
      <c r="A149" s="1">
        <v>41698</v>
      </c>
      <c r="B149" s="9">
        <v>41699</v>
      </c>
      <c r="C149">
        <v>3579.72</v>
      </c>
      <c r="D149" s="3">
        <f>mwig40_m[[#This Row],[Zamkniecie]]/C148-1</f>
        <v>5.8584520391174566E-2</v>
      </c>
    </row>
    <row r="150" spans="1:4" x14ac:dyDescent="0.3">
      <c r="A150" s="1">
        <v>41729</v>
      </c>
      <c r="B150" s="10">
        <v>41730</v>
      </c>
      <c r="C150">
        <v>3481.44</v>
      </c>
      <c r="D150" s="3">
        <f>mwig40_m[[#This Row],[Zamkniecie]]/C149-1</f>
        <v>-2.745466125842233E-2</v>
      </c>
    </row>
    <row r="151" spans="1:4" x14ac:dyDescent="0.3">
      <c r="A151" s="1">
        <v>41759</v>
      </c>
      <c r="B151" s="9">
        <v>41760</v>
      </c>
      <c r="C151">
        <v>3455.24</v>
      </c>
      <c r="D151" s="3">
        <f>mwig40_m[[#This Row],[Zamkniecie]]/C150-1</f>
        <v>-7.5256215818741978E-3</v>
      </c>
    </row>
    <row r="152" spans="1:4" x14ac:dyDescent="0.3">
      <c r="A152" s="1">
        <v>41790</v>
      </c>
      <c r="B152" s="10">
        <v>41791</v>
      </c>
      <c r="C152">
        <v>3485.53</v>
      </c>
      <c r="D152" s="3">
        <f>mwig40_m[[#This Row],[Zamkniecie]]/C151-1</f>
        <v>8.7663953878747147E-3</v>
      </c>
    </row>
    <row r="153" spans="1:4" x14ac:dyDescent="0.3">
      <c r="A153" s="1">
        <v>41820</v>
      </c>
      <c r="B153" s="9">
        <v>41821</v>
      </c>
      <c r="C153">
        <v>3446.01</v>
      </c>
      <c r="D153" s="3">
        <f>mwig40_m[[#This Row],[Zamkniecie]]/C152-1</f>
        <v>-1.1338304361173224E-2</v>
      </c>
    </row>
    <row r="154" spans="1:4" x14ac:dyDescent="0.3">
      <c r="A154" s="1">
        <v>41851</v>
      </c>
      <c r="B154" s="10">
        <v>41852</v>
      </c>
      <c r="C154">
        <v>3297.3</v>
      </c>
      <c r="D154" s="3">
        <f>mwig40_m[[#This Row],[Zamkniecie]]/C153-1</f>
        <v>-4.3154256662052637E-2</v>
      </c>
    </row>
    <row r="155" spans="1:4" x14ac:dyDescent="0.3">
      <c r="A155" s="1">
        <v>41882</v>
      </c>
      <c r="B155" s="9">
        <v>41883</v>
      </c>
      <c r="C155">
        <v>3399.4</v>
      </c>
      <c r="D155" s="3">
        <f>mwig40_m[[#This Row],[Zamkniecie]]/C154-1</f>
        <v>3.0964728717435497E-2</v>
      </c>
    </row>
    <row r="156" spans="1:4" x14ac:dyDescent="0.3">
      <c r="A156" s="1">
        <v>41912</v>
      </c>
      <c r="B156" s="10">
        <v>41913</v>
      </c>
      <c r="C156">
        <v>3639.74</v>
      </c>
      <c r="D156" s="3">
        <f>mwig40_m[[#This Row],[Zamkniecie]]/C155-1</f>
        <v>7.0700711890333556E-2</v>
      </c>
    </row>
    <row r="157" spans="1:4" x14ac:dyDescent="0.3">
      <c r="A157" s="1">
        <v>41943</v>
      </c>
      <c r="B157" s="9">
        <v>41944</v>
      </c>
      <c r="C157">
        <v>3551.28</v>
      </c>
      <c r="D157" s="3">
        <f>mwig40_m[[#This Row],[Zamkniecie]]/C156-1</f>
        <v>-2.430393379746898E-2</v>
      </c>
    </row>
    <row r="158" spans="1:4" x14ac:dyDescent="0.3">
      <c r="A158" s="1">
        <v>41973</v>
      </c>
      <c r="B158" s="10">
        <v>41974</v>
      </c>
      <c r="C158">
        <v>3562.59</v>
      </c>
      <c r="D158" s="3">
        <f>mwig40_m[[#This Row],[Zamkniecie]]/C157-1</f>
        <v>3.1847671825369073E-3</v>
      </c>
    </row>
    <row r="159" spans="1:4" x14ac:dyDescent="0.3">
      <c r="A159" s="1">
        <v>42004</v>
      </c>
      <c r="B159" s="9">
        <v>42005</v>
      </c>
      <c r="C159">
        <v>3483.45</v>
      </c>
      <c r="D159" s="3">
        <f>mwig40_m[[#This Row],[Zamkniecie]]/C158-1</f>
        <v>-2.2214175641878664E-2</v>
      </c>
    </row>
    <row r="160" spans="1:4" x14ac:dyDescent="0.3">
      <c r="A160" s="1">
        <v>42035</v>
      </c>
      <c r="B160" s="10">
        <v>42036</v>
      </c>
      <c r="C160">
        <v>3537.17</v>
      </c>
      <c r="D160" s="3">
        <f>mwig40_m[[#This Row],[Zamkniecie]]/C159-1</f>
        <v>1.5421493060041147E-2</v>
      </c>
    </row>
    <row r="161" spans="1:4" x14ac:dyDescent="0.3">
      <c r="A161" s="1">
        <v>42063</v>
      </c>
      <c r="B161" s="9">
        <v>42064</v>
      </c>
      <c r="C161">
        <v>3656.95</v>
      </c>
      <c r="D161" s="3">
        <f>mwig40_m[[#This Row],[Zamkniecie]]/C160-1</f>
        <v>3.3863229644037318E-2</v>
      </c>
    </row>
    <row r="162" spans="1:4" x14ac:dyDescent="0.3">
      <c r="A162" s="1">
        <v>42094</v>
      </c>
      <c r="B162" s="10">
        <v>42095</v>
      </c>
      <c r="C162">
        <v>3732.01</v>
      </c>
      <c r="D162" s="3">
        <f>mwig40_m[[#This Row],[Zamkniecie]]/C161-1</f>
        <v>2.0525301138927254E-2</v>
      </c>
    </row>
    <row r="163" spans="1:4" x14ac:dyDescent="0.3">
      <c r="A163" s="1">
        <v>42124</v>
      </c>
      <c r="B163" s="9">
        <v>42125</v>
      </c>
      <c r="C163">
        <v>3863.71</v>
      </c>
      <c r="D163" s="3">
        <f>mwig40_m[[#This Row],[Zamkniecie]]/C162-1</f>
        <v>3.5289294508857205E-2</v>
      </c>
    </row>
    <row r="164" spans="1:4" x14ac:dyDescent="0.3">
      <c r="A164" s="1">
        <v>42155</v>
      </c>
      <c r="B164" s="10">
        <v>42156</v>
      </c>
      <c r="C164">
        <v>3848.57</v>
      </c>
      <c r="D164" s="3">
        <f>mwig40_m[[#This Row],[Zamkniecie]]/C163-1</f>
        <v>-3.9185135530357407E-3</v>
      </c>
    </row>
    <row r="165" spans="1:4" x14ac:dyDescent="0.3">
      <c r="A165" s="1">
        <v>42185</v>
      </c>
      <c r="B165" s="9">
        <v>42186</v>
      </c>
      <c r="C165">
        <v>3685.49</v>
      </c>
      <c r="D165" s="3">
        <f>mwig40_m[[#This Row],[Zamkniecie]]/C164-1</f>
        <v>-4.2374180539785034E-2</v>
      </c>
    </row>
    <row r="166" spans="1:4" x14ac:dyDescent="0.3">
      <c r="A166" s="1">
        <v>42216</v>
      </c>
      <c r="B166" s="10">
        <v>42217</v>
      </c>
      <c r="C166" t="s">
        <v>16</v>
      </c>
      <c r="D166" s="3">
        <f>mwig40_m[[#This Row],[Zamkniecie]]/C165-1</f>
        <v>3.5140510488429033E-2</v>
      </c>
    </row>
    <row r="167" spans="1:4" x14ac:dyDescent="0.3">
      <c r="A167" s="1">
        <v>42247</v>
      </c>
      <c r="B167" s="9">
        <v>42248</v>
      </c>
      <c r="C167">
        <v>3677.34</v>
      </c>
      <c r="D167" s="3">
        <f>mwig40_m[[#This Row],[Zamkniecie]]/C166-1</f>
        <v>-3.6083879423328913E-2</v>
      </c>
    </row>
    <row r="168" spans="1:4" x14ac:dyDescent="0.3">
      <c r="A168" s="1">
        <v>42277</v>
      </c>
      <c r="B168" s="10">
        <v>42278</v>
      </c>
      <c r="C168">
        <v>3576.75</v>
      </c>
      <c r="D168" s="3">
        <f>mwig40_m[[#This Row],[Zamkniecie]]/C167-1</f>
        <v>-2.7354011323402316E-2</v>
      </c>
    </row>
    <row r="169" spans="1:4" x14ac:dyDescent="0.3">
      <c r="A169" s="1">
        <v>42308</v>
      </c>
      <c r="B169" s="9">
        <v>42309</v>
      </c>
      <c r="C169">
        <v>3681.26</v>
      </c>
      <c r="D169" s="3">
        <f>mwig40_m[[#This Row],[Zamkniecie]]/C168-1</f>
        <v>2.9219263297686426E-2</v>
      </c>
    </row>
    <row r="170" spans="1:4" x14ac:dyDescent="0.3">
      <c r="A170" s="1">
        <v>42338</v>
      </c>
      <c r="B170" s="10">
        <v>42339</v>
      </c>
      <c r="C170">
        <v>3654.29</v>
      </c>
      <c r="D170" s="3">
        <f>mwig40_m[[#This Row],[Zamkniecie]]/C169-1</f>
        <v>-7.3262958878210771E-3</v>
      </c>
    </row>
    <row r="171" spans="1:4" x14ac:dyDescent="0.3">
      <c r="A171" s="1">
        <v>42369</v>
      </c>
      <c r="B171" s="9">
        <v>42370</v>
      </c>
      <c r="C171">
        <v>3567.05</v>
      </c>
      <c r="D171" s="3">
        <f>mwig40_m[[#This Row],[Zamkniecie]]/C170-1</f>
        <v>-2.3873310547329218E-2</v>
      </c>
    </row>
    <row r="172" spans="1:4" x14ac:dyDescent="0.3">
      <c r="A172" s="1">
        <v>42400</v>
      </c>
      <c r="B172" s="10">
        <v>42401</v>
      </c>
      <c r="C172">
        <v>3373.43</v>
      </c>
      <c r="D172" s="3">
        <f>mwig40_m[[#This Row],[Zamkniecie]]/C171-1</f>
        <v>-5.428014746078702E-2</v>
      </c>
    </row>
    <row r="173" spans="1:4" x14ac:dyDescent="0.3">
      <c r="A173" s="1">
        <v>42429</v>
      </c>
      <c r="B173" s="9">
        <v>42430</v>
      </c>
      <c r="C173">
        <v>3469.65</v>
      </c>
      <c r="D173" s="3">
        <f>mwig40_m[[#This Row],[Zamkniecie]]/C172-1</f>
        <v>2.852289805924535E-2</v>
      </c>
    </row>
    <row r="174" spans="1:4" x14ac:dyDescent="0.3">
      <c r="A174" s="1">
        <v>42460</v>
      </c>
      <c r="B174" s="10">
        <v>42461</v>
      </c>
      <c r="C174">
        <v>3612.3</v>
      </c>
      <c r="D174" s="3">
        <f>mwig40_m[[#This Row],[Zamkniecie]]/C173-1</f>
        <v>4.1113656997103565E-2</v>
      </c>
    </row>
    <row r="175" spans="1:4" x14ac:dyDescent="0.3">
      <c r="A175" s="1">
        <v>42490</v>
      </c>
      <c r="B175" s="9">
        <v>42491</v>
      </c>
      <c r="C175">
        <v>3614.33</v>
      </c>
      <c r="D175" s="3">
        <f>mwig40_m[[#This Row],[Zamkniecie]]/C174-1</f>
        <v>5.619688287239466E-4</v>
      </c>
    </row>
    <row r="176" spans="1:4" x14ac:dyDescent="0.3">
      <c r="A176" s="1">
        <v>42521</v>
      </c>
      <c r="B176" s="10">
        <v>42522</v>
      </c>
      <c r="C176">
        <v>3484.18</v>
      </c>
      <c r="D176" s="3">
        <f>mwig40_m[[#This Row],[Zamkniecie]]/C175-1</f>
        <v>-3.6009440200535092E-2</v>
      </c>
    </row>
    <row r="177" spans="1:4" x14ac:dyDescent="0.3">
      <c r="A177" s="1">
        <v>42551</v>
      </c>
      <c r="B177" s="9">
        <v>42552</v>
      </c>
      <c r="C177">
        <v>3393.01</v>
      </c>
      <c r="D177" s="3">
        <f>mwig40_m[[#This Row],[Zamkniecie]]/C176-1</f>
        <v>-2.6166845570550157E-2</v>
      </c>
    </row>
    <row r="178" spans="1:4" x14ac:dyDescent="0.3">
      <c r="A178" s="1">
        <v>42582</v>
      </c>
      <c r="B178" s="10">
        <v>42583</v>
      </c>
      <c r="C178">
        <v>3596.87</v>
      </c>
      <c r="D178" s="3">
        <f>mwig40_m[[#This Row],[Zamkniecie]]/C177-1</f>
        <v>6.0082345763790679E-2</v>
      </c>
    </row>
    <row r="179" spans="1:4" x14ac:dyDescent="0.3">
      <c r="A179" s="1">
        <v>42613</v>
      </c>
      <c r="B179" s="9">
        <v>42614</v>
      </c>
      <c r="C179">
        <v>3942.63</v>
      </c>
      <c r="D179" s="3">
        <f>mwig40_m[[#This Row],[Zamkniecie]]/C178-1</f>
        <v>9.6128022419492476E-2</v>
      </c>
    </row>
    <row r="180" spans="1:4" x14ac:dyDescent="0.3">
      <c r="A180" s="1">
        <v>42643</v>
      </c>
      <c r="B180" s="10">
        <v>42644</v>
      </c>
      <c r="C180">
        <v>4030.06</v>
      </c>
      <c r="D180" s="3">
        <f>mwig40_m[[#This Row],[Zamkniecie]]/C179-1</f>
        <v>2.2175552866994908E-2</v>
      </c>
    </row>
    <row r="181" spans="1:4" x14ac:dyDescent="0.3">
      <c r="A181" s="1">
        <v>42674</v>
      </c>
      <c r="B181" s="9">
        <v>42675</v>
      </c>
      <c r="C181">
        <v>4116.21</v>
      </c>
      <c r="D181" s="3">
        <f>mwig40_m[[#This Row],[Zamkniecie]]/C180-1</f>
        <v>2.1376852950080183E-2</v>
      </c>
    </row>
    <row r="182" spans="1:4" x14ac:dyDescent="0.3">
      <c r="A182" s="1">
        <v>42704</v>
      </c>
      <c r="B182" s="10">
        <v>42705</v>
      </c>
      <c r="C182">
        <v>4103.49</v>
      </c>
      <c r="D182" s="3">
        <f>mwig40_m[[#This Row],[Zamkniecie]]/C181-1</f>
        <v>-3.0902213443920745E-3</v>
      </c>
    </row>
    <row r="183" spans="1:4" x14ac:dyDescent="0.3">
      <c r="A183" s="1">
        <v>42735</v>
      </c>
      <c r="B183" s="9">
        <v>42736</v>
      </c>
      <c r="C183">
        <v>4215.54</v>
      </c>
      <c r="D183" s="3">
        <f>mwig40_m[[#This Row],[Zamkniecie]]/C182-1</f>
        <v>2.7306024871511791E-2</v>
      </c>
    </row>
    <row r="184" spans="1:4" x14ac:dyDescent="0.3">
      <c r="A184" s="1">
        <v>42766</v>
      </c>
      <c r="B184" s="10">
        <v>42767</v>
      </c>
      <c r="C184">
        <v>4643.2</v>
      </c>
      <c r="D184" s="3">
        <f>mwig40_m[[#This Row],[Zamkniecie]]/C183-1</f>
        <v>0.10144845025785543</v>
      </c>
    </row>
    <row r="185" spans="1:4" x14ac:dyDescent="0.3">
      <c r="A185" s="1">
        <v>42794</v>
      </c>
      <c r="B185" s="9">
        <v>42795</v>
      </c>
      <c r="C185">
        <v>4840.21</v>
      </c>
      <c r="D185" s="3">
        <f>mwig40_m[[#This Row],[Zamkniecie]]/C184-1</f>
        <v>4.2429789800137785E-2</v>
      </c>
    </row>
    <row r="186" spans="1:4" x14ac:dyDescent="0.3">
      <c r="A186" s="1">
        <v>42825</v>
      </c>
      <c r="B186" s="10">
        <v>42826</v>
      </c>
      <c r="C186">
        <v>4743.66</v>
      </c>
      <c r="D186" s="3">
        <f>mwig40_m[[#This Row],[Zamkniecie]]/C185-1</f>
        <v>-1.9947481617533125E-2</v>
      </c>
    </row>
    <row r="187" spans="1:4" x14ac:dyDescent="0.3">
      <c r="A187" s="1">
        <v>42855</v>
      </c>
      <c r="B187" s="9">
        <v>42856</v>
      </c>
      <c r="C187">
        <v>4858.05</v>
      </c>
      <c r="D187" s="3">
        <f>mwig40_m[[#This Row],[Zamkniecie]]/C186-1</f>
        <v>2.4114291496439622E-2</v>
      </c>
    </row>
    <row r="188" spans="1:4" x14ac:dyDescent="0.3">
      <c r="A188" s="1">
        <v>42886</v>
      </c>
      <c r="B188" s="10">
        <v>42887</v>
      </c>
      <c r="C188">
        <v>4798.74</v>
      </c>
      <c r="D188" s="3">
        <f>mwig40_m[[#This Row],[Zamkniecie]]/C187-1</f>
        <v>-1.220860221693898E-2</v>
      </c>
    </row>
    <row r="189" spans="1:4" x14ac:dyDescent="0.3">
      <c r="A189" s="1">
        <v>42916</v>
      </c>
      <c r="B189" s="9">
        <v>42917</v>
      </c>
      <c r="C189">
        <v>4907.43</v>
      </c>
      <c r="D189" s="3">
        <f>mwig40_m[[#This Row],[Zamkniecie]]/C188-1</f>
        <v>2.2649695545080784E-2</v>
      </c>
    </row>
    <row r="190" spans="1:4" x14ac:dyDescent="0.3">
      <c r="A190" s="1">
        <v>42947</v>
      </c>
      <c r="B190" s="10">
        <v>42948</v>
      </c>
      <c r="C190">
        <v>4930.7700000000004</v>
      </c>
      <c r="D190" s="3">
        <f>mwig40_m[[#This Row],[Zamkniecie]]/C189-1</f>
        <v>4.7560535759043621E-3</v>
      </c>
    </row>
    <row r="191" spans="1:4" x14ac:dyDescent="0.3">
      <c r="A191" s="1">
        <v>42978</v>
      </c>
      <c r="B191" s="9">
        <v>42979</v>
      </c>
      <c r="C191">
        <v>4907.78</v>
      </c>
      <c r="D191" s="3">
        <f>mwig40_m[[#This Row],[Zamkniecie]]/C190-1</f>
        <v>-4.6625577749521696E-3</v>
      </c>
    </row>
    <row r="192" spans="1:4" x14ac:dyDescent="0.3">
      <c r="A192" s="1">
        <v>43008</v>
      </c>
      <c r="B192" s="10">
        <v>43009</v>
      </c>
      <c r="C192">
        <v>4988.0200000000004</v>
      </c>
      <c r="D192" s="3">
        <f>mwig40_m[[#This Row],[Zamkniecie]]/C191-1</f>
        <v>1.6349551120873551E-2</v>
      </c>
    </row>
    <row r="193" spans="1:4" x14ac:dyDescent="0.3">
      <c r="A193" s="1">
        <v>43039</v>
      </c>
      <c r="B193" s="9">
        <v>43040</v>
      </c>
      <c r="C193">
        <v>4875.4399999999996</v>
      </c>
      <c r="D193" s="3">
        <f>mwig40_m[[#This Row],[Zamkniecie]]/C192-1</f>
        <v>-2.2570077906664543E-2</v>
      </c>
    </row>
    <row r="194" spans="1:4" x14ac:dyDescent="0.3">
      <c r="A194" s="1">
        <v>43069</v>
      </c>
      <c r="B194" s="10">
        <v>43070</v>
      </c>
      <c r="C194">
        <v>4750.25</v>
      </c>
      <c r="D194" s="3">
        <f>mwig40_m[[#This Row],[Zamkniecie]]/C193-1</f>
        <v>-2.5677682424560588E-2</v>
      </c>
    </row>
    <row r="195" spans="1:4" x14ac:dyDescent="0.3">
      <c r="A195" s="1">
        <v>43100</v>
      </c>
      <c r="B195" s="9">
        <v>43101</v>
      </c>
      <c r="C195">
        <v>4847.2700000000004</v>
      </c>
      <c r="D195" s="3">
        <f>mwig40_m[[#This Row],[Zamkniecie]]/C194-1</f>
        <v>2.0424188200621085E-2</v>
      </c>
    </row>
    <row r="196" spans="1:4" x14ac:dyDescent="0.3">
      <c r="A196" s="1">
        <v>43131</v>
      </c>
      <c r="B196" s="10">
        <v>43132</v>
      </c>
      <c r="C196">
        <v>5023.24</v>
      </c>
      <c r="D196" s="3">
        <f>mwig40_m[[#This Row],[Zamkniecie]]/C195-1</f>
        <v>3.6302908647547927E-2</v>
      </c>
    </row>
    <row r="197" spans="1:4" x14ac:dyDescent="0.3">
      <c r="A197" s="1">
        <v>43159</v>
      </c>
      <c r="B197" s="9">
        <v>43160</v>
      </c>
      <c r="C197">
        <v>4720.88</v>
      </c>
      <c r="D197" s="3">
        <f>mwig40_m[[#This Row],[Zamkniecie]]/C196-1</f>
        <v>-6.019222653108347E-2</v>
      </c>
    </row>
    <row r="198" spans="1:4" x14ac:dyDescent="0.3">
      <c r="A198" s="1">
        <v>43190</v>
      </c>
      <c r="B198" s="10">
        <v>43191</v>
      </c>
      <c r="C198">
        <v>4554.8900000000003</v>
      </c>
      <c r="D198" s="3">
        <f>mwig40_m[[#This Row],[Zamkniecie]]/C197-1</f>
        <v>-3.5160817474708006E-2</v>
      </c>
    </row>
    <row r="199" spans="1:4" x14ac:dyDescent="0.3">
      <c r="A199" s="1">
        <v>43220</v>
      </c>
      <c r="B199" s="9">
        <v>43221</v>
      </c>
      <c r="C199">
        <v>4571.37</v>
      </c>
      <c r="D199" s="3">
        <f>mwig40_m[[#This Row],[Zamkniecie]]/C198-1</f>
        <v>3.6180895696711346E-3</v>
      </c>
    </row>
    <row r="200" spans="1:4" x14ac:dyDescent="0.3">
      <c r="A200" s="1">
        <v>43251</v>
      </c>
      <c r="B200" s="10">
        <v>43252</v>
      </c>
      <c r="C200">
        <v>4500.78</v>
      </c>
      <c r="D200" s="3">
        <f>mwig40_m[[#This Row],[Zamkniecie]]/C199-1</f>
        <v>-1.5441760347554512E-2</v>
      </c>
    </row>
    <row r="201" spans="1:4" x14ac:dyDescent="0.3">
      <c r="A201" s="1">
        <v>43281</v>
      </c>
      <c r="B201" s="9">
        <v>43282</v>
      </c>
      <c r="C201">
        <v>4219.7299999999996</v>
      </c>
      <c r="D201" s="3">
        <f>mwig40_m[[#This Row],[Zamkniecie]]/C200-1</f>
        <v>-6.2444731802043241E-2</v>
      </c>
    </row>
    <row r="202" spans="1:4" x14ac:dyDescent="0.3">
      <c r="A202" s="1">
        <v>43312</v>
      </c>
      <c r="B202" s="10">
        <v>43313</v>
      </c>
      <c r="C202">
        <v>4343.9799999999996</v>
      </c>
      <c r="D202" s="3">
        <f>mwig40_m[[#This Row],[Zamkniecie]]/C201-1</f>
        <v>2.9445011884646544E-2</v>
      </c>
    </row>
    <row r="203" spans="1:4" x14ac:dyDescent="0.3">
      <c r="A203" s="1">
        <v>43343</v>
      </c>
      <c r="B203" s="9">
        <v>43344</v>
      </c>
      <c r="C203">
        <v>4231.0600000000004</v>
      </c>
      <c r="D203" s="3">
        <f>mwig40_m[[#This Row],[Zamkniecie]]/C202-1</f>
        <v>-2.5994594818576355E-2</v>
      </c>
    </row>
    <row r="204" spans="1:4" x14ac:dyDescent="0.3">
      <c r="A204" s="1">
        <v>43373</v>
      </c>
      <c r="B204" s="10">
        <v>43374</v>
      </c>
      <c r="C204">
        <v>4168.97</v>
      </c>
      <c r="D204" s="3">
        <f>mwig40_m[[#This Row],[Zamkniecie]]/C203-1</f>
        <v>-1.4674809622175045E-2</v>
      </c>
    </row>
    <row r="205" spans="1:4" x14ac:dyDescent="0.3">
      <c r="A205" s="1">
        <v>43404</v>
      </c>
      <c r="B205" s="9">
        <v>43405</v>
      </c>
      <c r="C205">
        <v>3819.25</v>
      </c>
      <c r="D205" s="3">
        <f>mwig40_m[[#This Row],[Zamkniecie]]/C204-1</f>
        <v>-8.3886427582832268E-2</v>
      </c>
    </row>
    <row r="206" spans="1:4" x14ac:dyDescent="0.3">
      <c r="A206" s="1">
        <v>43434</v>
      </c>
      <c r="B206" s="10">
        <v>43435</v>
      </c>
      <c r="C206">
        <v>3944.38</v>
      </c>
      <c r="D206" s="3">
        <f>mwig40_m[[#This Row],[Zamkniecie]]/C205-1</f>
        <v>3.2762977024284989E-2</v>
      </c>
    </row>
    <row r="207" spans="1:4" x14ac:dyDescent="0.3">
      <c r="A207" s="1">
        <v>43465</v>
      </c>
      <c r="B207" s="9">
        <v>43466</v>
      </c>
      <c r="C207">
        <v>3909.37</v>
      </c>
      <c r="D207" s="3">
        <f>mwig40_m[[#This Row],[Zamkniecie]]/C206-1</f>
        <v>-8.8759196629129011E-3</v>
      </c>
    </row>
    <row r="208" spans="1:4" x14ac:dyDescent="0.3">
      <c r="A208" s="1">
        <v>43496</v>
      </c>
      <c r="B208" s="10">
        <v>43497</v>
      </c>
      <c r="C208">
        <v>4076.71</v>
      </c>
      <c r="D208" s="3">
        <f>mwig40_m[[#This Row],[Zamkniecie]]/C207-1</f>
        <v>4.2804850909481607E-2</v>
      </c>
    </row>
    <row r="209" spans="1:4" x14ac:dyDescent="0.3">
      <c r="A209" s="1">
        <v>43524</v>
      </c>
      <c r="B209" s="9">
        <v>43525</v>
      </c>
      <c r="C209">
        <v>4134.58</v>
      </c>
      <c r="D209" s="3">
        <f>mwig40_m[[#This Row],[Zamkniecie]]/C208-1</f>
        <v>1.4195270205631383E-2</v>
      </c>
    </row>
    <row r="210" spans="1:4" x14ac:dyDescent="0.3">
      <c r="A210" s="1">
        <v>43555</v>
      </c>
      <c r="B210" s="10">
        <v>43556</v>
      </c>
      <c r="C210">
        <v>4149.5</v>
      </c>
      <c r="D210" s="3">
        <f>mwig40_m[[#This Row],[Zamkniecie]]/C209-1</f>
        <v>3.6085890223431782E-3</v>
      </c>
    </row>
    <row r="211" spans="1:4" x14ac:dyDescent="0.3">
      <c r="A211" s="1">
        <v>43585</v>
      </c>
      <c r="B211" s="9">
        <v>43586</v>
      </c>
      <c r="C211">
        <v>4135.8999999999996</v>
      </c>
      <c r="D211" s="3">
        <f>mwig40_m[[#This Row],[Zamkniecie]]/C210-1</f>
        <v>-3.2775033136522858E-3</v>
      </c>
    </row>
    <row r="212" spans="1:4" x14ac:dyDescent="0.3">
      <c r="A212" s="1">
        <v>43616</v>
      </c>
      <c r="B212" s="10">
        <v>43617</v>
      </c>
      <c r="C212">
        <v>3951.18</v>
      </c>
      <c r="D212" s="3">
        <f>mwig40_m[[#This Row],[Zamkniecie]]/C211-1</f>
        <v>-4.4662588553881832E-2</v>
      </c>
    </row>
    <row r="213" spans="1:4" x14ac:dyDescent="0.3">
      <c r="A213" s="1">
        <v>43646</v>
      </c>
      <c r="B213" s="9">
        <v>43647</v>
      </c>
      <c r="C213">
        <v>4082.45</v>
      </c>
      <c r="D213" s="3">
        <f>mwig40_m[[#This Row],[Zamkniecie]]/C212-1</f>
        <v>3.3222986550853095E-2</v>
      </c>
    </row>
    <row r="214" spans="1:4" x14ac:dyDescent="0.3">
      <c r="A214" s="1">
        <v>43677</v>
      </c>
      <c r="B214" s="10">
        <v>43678</v>
      </c>
      <c r="C214">
        <v>3952.74</v>
      </c>
      <c r="D214" s="3">
        <f>mwig40_m[[#This Row],[Zamkniecie]]/C213-1</f>
        <v>-3.1772587539345309E-2</v>
      </c>
    </row>
    <row r="215" spans="1:4" x14ac:dyDescent="0.3">
      <c r="A215" s="1">
        <v>43708</v>
      </c>
      <c r="B215" s="9">
        <v>43709</v>
      </c>
      <c r="C215" t="s">
        <v>17</v>
      </c>
      <c r="D215" s="3">
        <f>mwig40_m[[#This Row],[Zamkniecie]]/C214-1</f>
        <v>-4.673720001821513E-2</v>
      </c>
    </row>
    <row r="216" spans="1:4" x14ac:dyDescent="0.3">
      <c r="A216" s="1">
        <v>43738</v>
      </c>
      <c r="B216" s="10">
        <v>43739</v>
      </c>
      <c r="C216">
        <v>3701.37</v>
      </c>
      <c r="D216" s="3">
        <f>mwig40_m[[#This Row],[Zamkniecie]]/C215-1</f>
        <v>-1.7683121019108294E-2</v>
      </c>
    </row>
    <row r="217" spans="1:4" x14ac:dyDescent="0.3">
      <c r="A217" s="1">
        <v>43769</v>
      </c>
      <c r="B217" s="9">
        <v>43770</v>
      </c>
      <c r="C217">
        <v>3707.46</v>
      </c>
      <c r="D217" s="3">
        <f>mwig40_m[[#This Row],[Zamkniecie]]/C216-1</f>
        <v>1.6453367266715535E-3</v>
      </c>
    </row>
    <row r="218" spans="1:4" x14ac:dyDescent="0.3">
      <c r="A218" s="1">
        <v>43799</v>
      </c>
      <c r="B218" s="10">
        <v>43800</v>
      </c>
      <c r="C218">
        <v>3786.21</v>
      </c>
      <c r="D218" s="3">
        <f>mwig40_m[[#This Row],[Zamkniecie]]/C217-1</f>
        <v>2.1240957420983531E-2</v>
      </c>
    </row>
    <row r="219" spans="1:4" x14ac:dyDescent="0.3">
      <c r="A219" s="1">
        <v>43830</v>
      </c>
      <c r="B219" s="9">
        <v>43831</v>
      </c>
      <c r="C219">
        <v>3908.2</v>
      </c>
      <c r="D219" s="3">
        <f>mwig40_m[[#This Row],[Zamkniecie]]/C218-1</f>
        <v>3.2219554646995219E-2</v>
      </c>
    </row>
    <row r="220" spans="1:4" x14ac:dyDescent="0.3">
      <c r="A220" s="1">
        <v>43861</v>
      </c>
      <c r="B220" s="10">
        <v>43862</v>
      </c>
      <c r="C220">
        <v>4008.79</v>
      </c>
      <c r="D220" s="3">
        <f>mwig40_m[[#This Row],[Zamkniecie]]/C219-1</f>
        <v>2.5738191494805829E-2</v>
      </c>
    </row>
    <row r="221" spans="1:4" x14ac:dyDescent="0.3">
      <c r="A221" s="1">
        <v>43890</v>
      </c>
      <c r="B221" s="9">
        <v>43891</v>
      </c>
      <c r="C221">
        <v>3582.31</v>
      </c>
      <c r="D221" s="3">
        <f>mwig40_m[[#This Row],[Zamkniecie]]/C220-1</f>
        <v>-0.10638621628970335</v>
      </c>
    </row>
    <row r="222" spans="1:4" x14ac:dyDescent="0.3">
      <c r="A222" s="1">
        <v>43921</v>
      </c>
      <c r="B222" s="10">
        <v>43922</v>
      </c>
      <c r="C222">
        <v>2850.06</v>
      </c>
      <c r="D222" s="3">
        <f>mwig40_m[[#This Row],[Zamkniecie]]/C221-1</f>
        <v>-0.20440721210615498</v>
      </c>
    </row>
    <row r="223" spans="1:4" x14ac:dyDescent="0.3">
      <c r="A223" s="1">
        <v>43951</v>
      </c>
      <c r="B223" s="9">
        <v>43952</v>
      </c>
      <c r="C223">
        <v>3276.76</v>
      </c>
      <c r="D223" s="3">
        <f>mwig40_m[[#This Row],[Zamkniecie]]/C222-1</f>
        <v>0.14971614632674402</v>
      </c>
    </row>
    <row r="224" spans="1:4" x14ac:dyDescent="0.3">
      <c r="A224" s="1">
        <v>43982</v>
      </c>
      <c r="B224" s="10">
        <v>43983</v>
      </c>
      <c r="C224">
        <v>3359.44</v>
      </c>
      <c r="D224" s="3">
        <f>mwig40_m[[#This Row],[Zamkniecie]]/C223-1</f>
        <v>2.5232241604511652E-2</v>
      </c>
    </row>
    <row r="225" spans="1:4" x14ac:dyDescent="0.3">
      <c r="A225" s="1">
        <v>44012</v>
      </c>
      <c r="B225" s="9">
        <v>44013</v>
      </c>
      <c r="C225">
        <v>3468.48</v>
      </c>
      <c r="D225" s="3">
        <f>mwig40_m[[#This Row],[Zamkniecie]]/C224-1</f>
        <v>3.2457790584144997E-2</v>
      </c>
    </row>
    <row r="226" spans="1:4" x14ac:dyDescent="0.3">
      <c r="A226" s="1">
        <v>44043</v>
      </c>
      <c r="B226" s="10">
        <v>44044</v>
      </c>
      <c r="C226">
        <v>3563.59</v>
      </c>
      <c r="D226" s="3">
        <f>mwig40_m[[#This Row],[Zamkniecie]]/C225-1</f>
        <v>2.7421233508626353E-2</v>
      </c>
    </row>
    <row r="227" spans="1:4" x14ac:dyDescent="0.3">
      <c r="A227" s="1">
        <v>44074</v>
      </c>
      <c r="B227" s="9">
        <v>44075</v>
      </c>
      <c r="C227">
        <v>3705.89</v>
      </c>
      <c r="D227" s="3">
        <f>mwig40_m[[#This Row],[Zamkniecie]]/C226-1</f>
        <v>3.9931641967790865E-2</v>
      </c>
    </row>
    <row r="228" spans="1:4" x14ac:dyDescent="0.3">
      <c r="A228" s="1">
        <v>44104</v>
      </c>
      <c r="B228" s="10">
        <v>44105</v>
      </c>
      <c r="C228" t="s">
        <v>18</v>
      </c>
      <c r="D228" s="3">
        <f>mwig40_m[[#This Row],[Zamkniecie]]/C227-1</f>
        <v>-3.8827380197469452E-2</v>
      </c>
    </row>
    <row r="229" spans="1:4" x14ac:dyDescent="0.3">
      <c r="A229" s="1">
        <v>44135</v>
      </c>
      <c r="B229" s="9">
        <v>44136</v>
      </c>
      <c r="C229">
        <v>3196.84</v>
      </c>
      <c r="D229" s="3">
        <f>mwig40_m[[#This Row],[Zamkniecie]]/C228-1</f>
        <v>-0.10251544076361585</v>
      </c>
    </row>
    <row r="230" spans="1:4" x14ac:dyDescent="0.3">
      <c r="A230" s="1">
        <v>44165</v>
      </c>
      <c r="B230" s="10">
        <v>44166</v>
      </c>
      <c r="C230">
        <v>3728.72</v>
      </c>
      <c r="D230" s="3">
        <f>mwig40_m[[#This Row],[Zamkniecie]]/C229-1</f>
        <v>0.1663767970871235</v>
      </c>
    </row>
    <row r="231" spans="1:4" x14ac:dyDescent="0.3">
      <c r="A231" s="1">
        <v>44196</v>
      </c>
      <c r="B231" s="9">
        <v>44197</v>
      </c>
      <c r="C231">
        <v>3976.5</v>
      </c>
      <c r="D231" s="3">
        <f>mwig40_m[[#This Row],[Zamkniecie]]/C230-1</f>
        <v>6.6451758244115977E-2</v>
      </c>
    </row>
    <row r="232" spans="1:4" x14ac:dyDescent="0.3">
      <c r="A232" s="1">
        <v>44227</v>
      </c>
      <c r="B232" s="10">
        <v>44228</v>
      </c>
      <c r="C232">
        <v>4101.6899999999996</v>
      </c>
      <c r="D232" s="3">
        <f>mwig40_m[[#This Row],[Zamkniecie]]/C231-1</f>
        <v>3.1482459449264422E-2</v>
      </c>
    </row>
    <row r="233" spans="1:4" x14ac:dyDescent="0.3">
      <c r="A233" s="1">
        <v>44255</v>
      </c>
      <c r="B233" s="9">
        <v>44256</v>
      </c>
      <c r="C233">
        <v>4307.3900000000003</v>
      </c>
      <c r="D233" s="3">
        <f>mwig40_m[[#This Row],[Zamkniecie]]/C232-1</f>
        <v>5.0150060097179594E-2</v>
      </c>
    </row>
    <row r="234" spans="1:4" x14ac:dyDescent="0.3">
      <c r="A234" s="1">
        <v>44286</v>
      </c>
      <c r="B234" s="10">
        <v>44287</v>
      </c>
      <c r="C234">
        <v>4360.66</v>
      </c>
      <c r="D234" s="3">
        <f>mwig40_m[[#This Row],[Zamkniecie]]/C233-1</f>
        <v>1.2367117906667335E-2</v>
      </c>
    </row>
    <row r="235" spans="1:4" x14ac:dyDescent="0.3">
      <c r="A235" s="1">
        <v>44316</v>
      </c>
      <c r="B235" s="9">
        <v>44317</v>
      </c>
      <c r="C235">
        <v>4507.8599999999997</v>
      </c>
      <c r="D235" s="3">
        <f>mwig40_m[[#This Row],[Zamkniecie]]/C234-1</f>
        <v>3.375635798250709E-2</v>
      </c>
    </row>
    <row r="236" spans="1:4" x14ac:dyDescent="0.3">
      <c r="A236" s="1">
        <v>44347</v>
      </c>
      <c r="B236" s="10">
        <v>44348</v>
      </c>
      <c r="C236">
        <v>4904.8500000000004</v>
      </c>
      <c r="D236" s="3">
        <f>mwig40_m[[#This Row],[Zamkniecie]]/C235-1</f>
        <v>8.8066177742875951E-2</v>
      </c>
    </row>
    <row r="237" spans="1:4" x14ac:dyDescent="0.3">
      <c r="A237" s="1">
        <v>44377</v>
      </c>
      <c r="B237" s="9">
        <v>44378</v>
      </c>
      <c r="C237">
        <v>4825.09</v>
      </c>
      <c r="D237" s="3">
        <f>mwig40_m[[#This Row],[Zamkniecie]]/C236-1</f>
        <v>-1.6261455498129407E-2</v>
      </c>
    </row>
    <row r="238" spans="1:4" x14ac:dyDescent="0.3">
      <c r="A238" s="1">
        <v>44408</v>
      </c>
      <c r="B238" s="10">
        <v>44409</v>
      </c>
      <c r="C238">
        <v>4943.09</v>
      </c>
      <c r="D238" s="3">
        <f>mwig40_m[[#This Row],[Zamkniecie]]/C237-1</f>
        <v>2.445550238441152E-2</v>
      </c>
    </row>
    <row r="239" spans="1:4" x14ac:dyDescent="0.3">
      <c r="A239" s="1">
        <v>44439</v>
      </c>
      <c r="B239" s="9">
        <v>44440</v>
      </c>
      <c r="C239">
        <v>5236.22</v>
      </c>
      <c r="D239" s="3">
        <f>mwig40_m[[#This Row],[Zamkniecie]]/C238-1</f>
        <v>5.9300963567323395E-2</v>
      </c>
    </row>
    <row r="240" spans="1:4" x14ac:dyDescent="0.3">
      <c r="A240" s="1">
        <v>44469</v>
      </c>
      <c r="B240" s="10">
        <v>44470</v>
      </c>
      <c r="C240">
        <v>5255.82</v>
      </c>
      <c r="D240" s="3">
        <f>mwig40_m[[#This Row],[Zamkniecie]]/C239-1</f>
        <v>3.7431582324654045E-3</v>
      </c>
    </row>
    <row r="241" spans="1:4" x14ac:dyDescent="0.3">
      <c r="A241" s="1">
        <v>44500</v>
      </c>
      <c r="B241" s="9">
        <v>44501</v>
      </c>
      <c r="C241" t="s">
        <v>19</v>
      </c>
      <c r="D241" s="3">
        <f>mwig40_m[[#This Row],[Zamkniecie]]/C240-1</f>
        <v>8.5463353006762111E-2</v>
      </c>
    </row>
    <row r="242" spans="1:4" x14ac:dyDescent="0.3">
      <c r="A242" s="1">
        <v>44530</v>
      </c>
      <c r="B242" s="10">
        <v>44531</v>
      </c>
      <c r="C242">
        <v>5328.93</v>
      </c>
      <c r="D242" s="3">
        <f>mwig40_m[[#This Row],[Zamkniecie]]/C241-1</f>
        <v>-6.5919368974583614E-2</v>
      </c>
    </row>
    <row r="243" spans="1:4" x14ac:dyDescent="0.3">
      <c r="A243" s="1">
        <v>44561</v>
      </c>
      <c r="B243" s="9">
        <v>44562</v>
      </c>
      <c r="C243">
        <v>5291.72</v>
      </c>
      <c r="D243" s="3">
        <f>mwig40_m[[#This Row],[Zamkniecie]]/C242-1</f>
        <v>-6.9826400421848511E-3</v>
      </c>
    </row>
    <row r="244" spans="1:4" x14ac:dyDescent="0.3">
      <c r="A244" s="1">
        <v>44592</v>
      </c>
      <c r="B244" s="10">
        <v>44593</v>
      </c>
      <c r="C244">
        <v>5106.59</v>
      </c>
      <c r="D244" s="3">
        <f>mwig40_m[[#This Row],[Zamkniecie]]/C243-1</f>
        <v>-3.4984844247239133E-2</v>
      </c>
    </row>
    <row r="245" spans="1:4" x14ac:dyDescent="0.3">
      <c r="A245" s="1">
        <v>44620</v>
      </c>
      <c r="B245" s="9">
        <v>44621</v>
      </c>
      <c r="C245">
        <v>4589.49</v>
      </c>
      <c r="D245" s="3">
        <f>mwig40_m[[#This Row],[Zamkniecie]]/C244-1</f>
        <v>-0.10126131136433514</v>
      </c>
    </row>
    <row r="246" spans="1:4" x14ac:dyDescent="0.3">
      <c r="A246" s="1">
        <v>44651</v>
      </c>
      <c r="B246" s="10">
        <v>44652</v>
      </c>
      <c r="C246">
        <v>4778.07</v>
      </c>
      <c r="D246" s="3">
        <f>mwig40_m[[#This Row],[Zamkniecie]]/C245-1</f>
        <v>4.1089532823908481E-2</v>
      </c>
    </row>
    <row r="247" spans="1:4" x14ac:dyDescent="0.3">
      <c r="A247" s="1">
        <v>44681</v>
      </c>
      <c r="C247">
        <v>4370.1899999999996</v>
      </c>
      <c r="D247" s="3">
        <f>mwig40_m[[#This Row],[Zamkniecie]]/C246-1</f>
        <v>-8.5365011395814649E-2</v>
      </c>
    </row>
    <row r="248" spans="1:4" x14ac:dyDescent="0.3">
      <c r="A248" s="1">
        <v>44712</v>
      </c>
      <c r="C248">
        <v>4349.0200000000004</v>
      </c>
      <c r="D248" s="3">
        <f>mwig40_m[[#This Row],[Zamkniecie]]/C247-1</f>
        <v>-4.844182976026068E-3</v>
      </c>
    </row>
    <row r="249" spans="1:4" x14ac:dyDescent="0.3">
      <c r="A249" s="1">
        <v>44742</v>
      </c>
      <c r="C249">
        <v>3940.71</v>
      </c>
      <c r="D249" s="3">
        <f>mwig40_m[[#This Row],[Zamkniecie]]/C248-1</f>
        <v>-9.3885519036472687E-2</v>
      </c>
    </row>
    <row r="250" spans="1:4" x14ac:dyDescent="0.3">
      <c r="A250" s="1"/>
      <c r="C250" s="2"/>
      <c r="D250" s="3">
        <f>mwig40_m[[#This Row],[Zamkniecie]]/C249-1</f>
        <v>-1</v>
      </c>
    </row>
    <row r="251" spans="1:4" x14ac:dyDescent="0.3">
      <c r="A251" s="1"/>
      <c r="C251" s="2"/>
      <c r="D251" s="3" t="e">
        <f>mwig40_m[[#This Row],[Zamkniecie]]/C250-1</f>
        <v>#DIV/0!</v>
      </c>
    </row>
    <row r="252" spans="1:4" x14ac:dyDescent="0.3">
      <c r="A252" s="1"/>
      <c r="C252" s="2"/>
      <c r="D252" s="3" t="e">
        <f>mwig40_m[[#This Row],[Zamkniecie]]/C251-1</f>
        <v>#DIV/0!</v>
      </c>
    </row>
    <row r="253" spans="1:4" x14ac:dyDescent="0.3">
      <c r="A253" s="1"/>
      <c r="C253" s="2"/>
      <c r="D253" s="3" t="e">
        <f>mwig40_m[[#This Row],[Zamkniecie]]/C252-1</f>
        <v>#DIV/0!</v>
      </c>
    </row>
    <row r="254" spans="1:4" x14ac:dyDescent="0.3">
      <c r="A254" s="1"/>
      <c r="C254" s="2"/>
      <c r="D254" s="3" t="e">
        <f>mwig40_m[[#This Row],[Zamkniecie]]/C253-1</f>
        <v>#DIV/0!</v>
      </c>
    </row>
    <row r="255" spans="1:4" x14ac:dyDescent="0.3">
      <c r="A255" s="1"/>
      <c r="C255" s="2"/>
      <c r="D255" s="3" t="e">
        <f>mwig40_m[[#This Row],[Zamkniecie]]/C254-1</f>
        <v>#DIV/0!</v>
      </c>
    </row>
    <row r="256" spans="1:4" x14ac:dyDescent="0.3">
      <c r="A256" s="1"/>
      <c r="C256" s="2"/>
      <c r="D256" s="3" t="e">
        <f>mwig40_m[[#This Row],[Zamkniecie]]/C255-1</f>
        <v>#DIV/0!</v>
      </c>
    </row>
    <row r="257" spans="1:4" x14ac:dyDescent="0.3">
      <c r="A257" s="1"/>
      <c r="C257" s="2"/>
      <c r="D257" s="3" t="e">
        <f>mwig40_m[[#This Row],[Zamkniecie]]/C256-1</f>
        <v>#DIV/0!</v>
      </c>
    </row>
    <row r="258" spans="1:4" x14ac:dyDescent="0.3">
      <c r="A258" s="1"/>
      <c r="C258" s="2"/>
      <c r="D258" s="3" t="e">
        <f>mwig40_m[[#This Row],[Zamkniecie]]/C257-1</f>
        <v>#DIV/0!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2"/>
  <sheetViews>
    <sheetView workbookViewId="0">
      <selection activeCell="H28" sqref="H28"/>
    </sheetView>
  </sheetViews>
  <sheetFormatPr defaultRowHeight="14.4" x14ac:dyDescent="0.3"/>
  <cols>
    <col min="1" max="1" width="10.109375" bestFit="1" customWidth="1"/>
    <col min="2" max="2" width="10.109375" customWidth="1"/>
    <col min="3" max="3" width="12.77734375" bestFit="1" customWidth="1"/>
    <col min="4" max="4" width="15.6640625" bestFit="1" customWidth="1"/>
  </cols>
  <sheetData>
    <row r="1" spans="1:4" x14ac:dyDescent="0.3">
      <c r="A1" t="s">
        <v>44</v>
      </c>
      <c r="B1" t="s">
        <v>11</v>
      </c>
      <c r="C1" t="s">
        <v>12</v>
      </c>
      <c r="D1" t="s">
        <v>20</v>
      </c>
    </row>
    <row r="2" spans="1:4" x14ac:dyDescent="0.3">
      <c r="A2" s="1">
        <v>40178</v>
      </c>
      <c r="B2" s="1">
        <v>40179</v>
      </c>
      <c r="C2" s="2">
        <v>11090.93</v>
      </c>
      <c r="D2" s="2"/>
    </row>
    <row r="3" spans="1:4" x14ac:dyDescent="0.3">
      <c r="A3" s="1">
        <v>40209</v>
      </c>
      <c r="B3" s="1">
        <v>40210</v>
      </c>
      <c r="C3" s="2">
        <v>11525.89</v>
      </c>
      <c r="D3" s="3">
        <f>swig80tr_m[[#This Row],[Zamkniecie]]/C2-1</f>
        <v>3.9217630983154672E-2</v>
      </c>
    </row>
    <row r="4" spans="1:4" x14ac:dyDescent="0.3">
      <c r="A4" s="1">
        <v>40237</v>
      </c>
      <c r="B4" s="1">
        <v>40238</v>
      </c>
      <c r="C4" s="2">
        <v>11571.36</v>
      </c>
      <c r="D4" s="3">
        <f>swig80tr_m[[#This Row],[Zamkniecie]]/C3-1</f>
        <v>3.9450315767373123E-3</v>
      </c>
    </row>
    <row r="5" spans="1:4" x14ac:dyDescent="0.3">
      <c r="A5" s="1">
        <v>40268</v>
      </c>
      <c r="B5" s="1">
        <v>40269</v>
      </c>
      <c r="C5" s="2">
        <v>12442.64</v>
      </c>
      <c r="D5" s="3">
        <f>swig80tr_m[[#This Row],[Zamkniecie]]/C4-1</f>
        <v>7.5296248669127763E-2</v>
      </c>
    </row>
    <row r="6" spans="1:4" x14ac:dyDescent="0.3">
      <c r="A6" s="1">
        <v>40298</v>
      </c>
      <c r="B6" s="1">
        <v>40299</v>
      </c>
      <c r="C6" s="2">
        <v>12502.84</v>
      </c>
      <c r="D6" s="3">
        <f>swig80tr_m[[#This Row],[Zamkniecie]]/C5-1</f>
        <v>4.8382015392232081E-3</v>
      </c>
    </row>
    <row r="7" spans="1:4" x14ac:dyDescent="0.3">
      <c r="A7" s="1">
        <v>40329</v>
      </c>
      <c r="B7" s="1">
        <v>40330</v>
      </c>
      <c r="C7" s="2">
        <v>11724.93</v>
      </c>
      <c r="D7" s="3">
        <f>swig80tr_m[[#This Row],[Zamkniecie]]/C6-1</f>
        <v>-6.2218663919557438E-2</v>
      </c>
    </row>
    <row r="8" spans="1:4" x14ac:dyDescent="0.3">
      <c r="A8" s="1">
        <v>40359</v>
      </c>
      <c r="B8" s="1">
        <v>40360</v>
      </c>
      <c r="C8" s="2">
        <v>11024.82</v>
      </c>
      <c r="D8" s="3">
        <f>swig80tr_m[[#This Row],[Zamkniecie]]/C7-1</f>
        <v>-5.9711230685385752E-2</v>
      </c>
    </row>
    <row r="9" spans="1:4" x14ac:dyDescent="0.3">
      <c r="A9" s="1">
        <v>40390</v>
      </c>
      <c r="B9" s="1">
        <v>40391</v>
      </c>
      <c r="C9" s="2">
        <v>11808.05</v>
      </c>
      <c r="D9" s="3">
        <f>swig80tr_m[[#This Row],[Zamkniecie]]/C8-1</f>
        <v>7.1042429717673272E-2</v>
      </c>
    </row>
    <row r="10" spans="1:4" x14ac:dyDescent="0.3">
      <c r="A10" s="1">
        <v>40421</v>
      </c>
      <c r="B10" s="1">
        <v>40422</v>
      </c>
      <c r="C10" s="2">
        <v>11925.08</v>
      </c>
      <c r="D10" s="3">
        <f>swig80tr_m[[#This Row],[Zamkniecie]]/C9-1</f>
        <v>9.9110352683127179E-3</v>
      </c>
    </row>
    <row r="11" spans="1:4" x14ac:dyDescent="0.3">
      <c r="A11" s="1">
        <v>40451</v>
      </c>
      <c r="B11" s="1">
        <v>40452</v>
      </c>
      <c r="C11" s="2">
        <v>12236.6</v>
      </c>
      <c r="D11" s="3">
        <f>swig80tr_m[[#This Row],[Zamkniecie]]/C10-1</f>
        <v>2.6123095190975665E-2</v>
      </c>
    </row>
    <row r="12" spans="1:4" x14ac:dyDescent="0.3">
      <c r="A12" s="1">
        <v>40482</v>
      </c>
      <c r="B12" s="1">
        <v>40483</v>
      </c>
      <c r="C12" s="2">
        <v>12138.58</v>
      </c>
      <c r="D12" s="3">
        <f>swig80tr_m[[#This Row],[Zamkniecie]]/C11-1</f>
        <v>-8.0103950443750627E-3</v>
      </c>
    </row>
    <row r="13" spans="1:4" x14ac:dyDescent="0.3">
      <c r="A13" s="1">
        <v>40512</v>
      </c>
      <c r="B13" s="1">
        <v>40513</v>
      </c>
      <c r="C13" s="2">
        <v>11862.64</v>
      </c>
      <c r="D13" s="3">
        <f>swig80tr_m[[#This Row],[Zamkniecie]]/C12-1</f>
        <v>-2.2732477769228376E-2</v>
      </c>
    </row>
    <row r="14" spans="1:4" x14ac:dyDescent="0.3">
      <c r="A14" s="1">
        <v>40543</v>
      </c>
      <c r="B14" s="1">
        <v>40544</v>
      </c>
      <c r="C14" s="2">
        <v>12362.41</v>
      </c>
      <c r="D14" s="3">
        <f>swig80tr_m[[#This Row],[Zamkniecie]]/C13-1</f>
        <v>4.212974514947776E-2</v>
      </c>
    </row>
    <row r="15" spans="1:4" x14ac:dyDescent="0.3">
      <c r="A15" s="1">
        <v>40574</v>
      </c>
      <c r="B15" s="1">
        <v>40575</v>
      </c>
      <c r="C15" s="2">
        <v>12675.95</v>
      </c>
      <c r="D15" s="3">
        <f>swig80tr_m[[#This Row],[Zamkniecie]]/C14-1</f>
        <v>2.5362368664362478E-2</v>
      </c>
    </row>
    <row r="16" spans="1:4" x14ac:dyDescent="0.3">
      <c r="A16" s="1">
        <v>40602</v>
      </c>
      <c r="B16" s="1">
        <v>40603</v>
      </c>
      <c r="C16" s="2">
        <v>12900.41</v>
      </c>
      <c r="D16" s="3">
        <f>swig80tr_m[[#This Row],[Zamkniecie]]/C15-1</f>
        <v>1.7707548546657126E-2</v>
      </c>
    </row>
    <row r="17" spans="1:4" x14ac:dyDescent="0.3">
      <c r="A17" s="1">
        <v>40633</v>
      </c>
      <c r="B17" s="1">
        <v>40634</v>
      </c>
      <c r="C17" s="2">
        <v>12882.21</v>
      </c>
      <c r="D17" s="3">
        <f>swig80tr_m[[#This Row],[Zamkniecie]]/C16-1</f>
        <v>-1.4108078735483032E-3</v>
      </c>
    </row>
    <row r="18" spans="1:4" x14ac:dyDescent="0.3">
      <c r="A18" s="1">
        <v>40663</v>
      </c>
      <c r="B18" s="1">
        <v>40664</v>
      </c>
      <c r="C18" s="2">
        <v>13071.36</v>
      </c>
      <c r="D18" s="3">
        <f>swig80tr_m[[#This Row],[Zamkniecie]]/C17-1</f>
        <v>1.4683039633727635E-2</v>
      </c>
    </row>
    <row r="19" spans="1:4" x14ac:dyDescent="0.3">
      <c r="A19" s="1">
        <v>40694</v>
      </c>
      <c r="B19" s="1">
        <v>40695</v>
      </c>
      <c r="C19" s="2">
        <v>12973.49</v>
      </c>
      <c r="D19" s="3">
        <f>swig80tr_m[[#This Row],[Zamkniecie]]/C18-1</f>
        <v>-7.4873616823345479E-3</v>
      </c>
    </row>
    <row r="20" spans="1:4" x14ac:dyDescent="0.3">
      <c r="A20" s="1">
        <v>40724</v>
      </c>
      <c r="B20" s="1">
        <v>40725</v>
      </c>
      <c r="C20" s="2">
        <v>12321.94</v>
      </c>
      <c r="D20" s="3">
        <f>swig80tr_m[[#This Row],[Zamkniecie]]/C19-1</f>
        <v>-5.0221644291551404E-2</v>
      </c>
    </row>
    <row r="21" spans="1:4" x14ac:dyDescent="0.3">
      <c r="A21" s="1">
        <v>40755</v>
      </c>
      <c r="B21" s="1">
        <v>40756</v>
      </c>
      <c r="C21" s="2">
        <v>11404.49</v>
      </c>
      <c r="D21" s="3">
        <f>swig80tr_m[[#This Row],[Zamkniecie]]/C20-1</f>
        <v>-7.4456619655671186E-2</v>
      </c>
    </row>
    <row r="22" spans="1:4" x14ac:dyDescent="0.3">
      <c r="A22" s="1">
        <v>40786</v>
      </c>
      <c r="B22" s="1">
        <v>40787</v>
      </c>
      <c r="C22" s="2">
        <v>9911.98</v>
      </c>
      <c r="D22" s="3">
        <f>swig80tr_m[[#This Row],[Zamkniecie]]/C21-1</f>
        <v>-0.13087038526054218</v>
      </c>
    </row>
    <row r="23" spans="1:4" x14ac:dyDescent="0.3">
      <c r="A23" s="1">
        <v>40816</v>
      </c>
      <c r="B23" s="1">
        <v>40817</v>
      </c>
      <c r="C23" s="2">
        <v>9088.39</v>
      </c>
      <c r="D23" s="3">
        <f>swig80tr_m[[#This Row],[Zamkniecie]]/C22-1</f>
        <v>-8.3090361360696918E-2</v>
      </c>
    </row>
    <row r="24" spans="1:4" x14ac:dyDescent="0.3">
      <c r="A24" s="1">
        <v>40847</v>
      </c>
      <c r="B24" s="1">
        <v>40848</v>
      </c>
      <c r="C24" s="2">
        <v>9463.58</v>
      </c>
      <c r="D24" s="3">
        <f>swig80tr_m[[#This Row],[Zamkniecie]]/C23-1</f>
        <v>4.1282339336230045E-2</v>
      </c>
    </row>
    <row r="25" spans="1:4" x14ac:dyDescent="0.3">
      <c r="A25" s="1">
        <v>40877</v>
      </c>
      <c r="B25" s="1">
        <v>40878</v>
      </c>
      <c r="C25" s="2">
        <v>9012.06</v>
      </c>
      <c r="D25" s="3">
        <f>swig80tr_m[[#This Row],[Zamkniecie]]/C24-1</f>
        <v>-4.7711331229830622E-2</v>
      </c>
    </row>
    <row r="26" spans="1:4" x14ac:dyDescent="0.3">
      <c r="A26" s="1">
        <v>40908</v>
      </c>
      <c r="B26" s="1">
        <v>40909</v>
      </c>
      <c r="C26" s="2">
        <v>8773.16</v>
      </c>
      <c r="D26" s="3">
        <f>swig80tr_m[[#This Row],[Zamkniecie]]/C25-1</f>
        <v>-2.6508922488310049E-2</v>
      </c>
    </row>
    <row r="27" spans="1:4" x14ac:dyDescent="0.3">
      <c r="A27" s="1">
        <v>40939</v>
      </c>
      <c r="B27" s="1">
        <v>40940</v>
      </c>
      <c r="C27" s="2">
        <v>9726.58</v>
      </c>
      <c r="D27" s="3">
        <f>swig80tr_m[[#This Row],[Zamkniecie]]/C26-1</f>
        <v>0.10867463946856093</v>
      </c>
    </row>
    <row r="28" spans="1:4" x14ac:dyDescent="0.3">
      <c r="A28" s="1">
        <v>40968</v>
      </c>
      <c r="B28" s="1">
        <v>40969</v>
      </c>
      <c r="C28" s="2">
        <v>10732.48</v>
      </c>
      <c r="D28" s="3">
        <f>swig80tr_m[[#This Row],[Zamkniecie]]/C27-1</f>
        <v>0.10341764525660602</v>
      </c>
    </row>
    <row r="29" spans="1:4" x14ac:dyDescent="0.3">
      <c r="A29" s="1">
        <v>40999</v>
      </c>
      <c r="B29" s="1">
        <v>41000</v>
      </c>
      <c r="C29" s="2">
        <v>10602.57</v>
      </c>
      <c r="D29" s="3">
        <f>swig80tr_m[[#This Row],[Zamkniecie]]/C28-1</f>
        <v>-1.2104378484749101E-2</v>
      </c>
    </row>
    <row r="30" spans="1:4" x14ac:dyDescent="0.3">
      <c r="A30" s="1">
        <v>41029</v>
      </c>
      <c r="B30" s="1">
        <v>41030</v>
      </c>
      <c r="C30" s="2">
        <v>10248.11</v>
      </c>
      <c r="D30" s="3">
        <f>swig80tr_m[[#This Row],[Zamkniecie]]/C29-1</f>
        <v>-3.34315170755769E-2</v>
      </c>
    </row>
    <row r="31" spans="1:4" x14ac:dyDescent="0.3">
      <c r="A31" s="1">
        <v>41060</v>
      </c>
      <c r="B31" s="1">
        <v>41061</v>
      </c>
      <c r="C31" s="2">
        <v>9630.85</v>
      </c>
      <c r="D31" s="3">
        <f>swig80tr_m[[#This Row],[Zamkniecie]]/C30-1</f>
        <v>-6.0231593923172233E-2</v>
      </c>
    </row>
    <row r="32" spans="1:4" x14ac:dyDescent="0.3">
      <c r="A32" s="1">
        <v>41090</v>
      </c>
      <c r="B32" s="1">
        <v>41091</v>
      </c>
      <c r="C32" s="2">
        <v>9886.77</v>
      </c>
      <c r="D32" s="3">
        <f>swig80tr_m[[#This Row],[Zamkniecie]]/C31-1</f>
        <v>2.6572940083170238E-2</v>
      </c>
    </row>
    <row r="33" spans="1:4" x14ac:dyDescent="0.3">
      <c r="A33" s="1">
        <v>41121</v>
      </c>
      <c r="B33" s="1">
        <v>41122</v>
      </c>
      <c r="C33" s="2">
        <v>9760.17</v>
      </c>
      <c r="D33" s="3">
        <f>swig80tr_m[[#This Row],[Zamkniecie]]/C32-1</f>
        <v>-1.2804990912097747E-2</v>
      </c>
    </row>
    <row r="34" spans="1:4" x14ac:dyDescent="0.3">
      <c r="A34" s="1">
        <v>41152</v>
      </c>
      <c r="B34" s="1">
        <v>41153</v>
      </c>
      <c r="C34" s="2">
        <v>9854.2199999999993</v>
      </c>
      <c r="D34" s="3">
        <f>swig80tr_m[[#This Row],[Zamkniecie]]/C33-1</f>
        <v>9.6361026498512636E-3</v>
      </c>
    </row>
    <row r="35" spans="1:4" x14ac:dyDescent="0.3">
      <c r="A35" s="1">
        <v>41182</v>
      </c>
      <c r="B35" s="1">
        <v>41183</v>
      </c>
      <c r="C35" s="2">
        <v>10367.57</v>
      </c>
      <c r="D35" s="3">
        <f>swig80tr_m[[#This Row],[Zamkniecie]]/C34-1</f>
        <v>5.209443263901159E-2</v>
      </c>
    </row>
    <row r="36" spans="1:4" x14ac:dyDescent="0.3">
      <c r="A36" s="1">
        <v>41213</v>
      </c>
      <c r="B36" s="1">
        <v>41214</v>
      </c>
      <c r="C36" s="2">
        <v>10333.56</v>
      </c>
      <c r="D36" s="3">
        <f>swig80tr_m[[#This Row],[Zamkniecie]]/C35-1</f>
        <v>-3.2804215452608698E-3</v>
      </c>
    </row>
    <row r="37" spans="1:4" x14ac:dyDescent="0.3">
      <c r="A37" s="1">
        <v>41243</v>
      </c>
      <c r="B37" s="1">
        <v>41244</v>
      </c>
      <c r="C37" s="2">
        <v>10491.71</v>
      </c>
      <c r="D37" s="3">
        <f>swig80tr_m[[#This Row],[Zamkniecie]]/C36-1</f>
        <v>1.5304502997998792E-2</v>
      </c>
    </row>
    <row r="38" spans="1:4" x14ac:dyDescent="0.3">
      <c r="A38" s="1">
        <v>41274</v>
      </c>
      <c r="B38" s="1">
        <v>41275</v>
      </c>
      <c r="C38" s="2">
        <v>10998.93</v>
      </c>
      <c r="D38" s="3">
        <f>swig80tr_m[[#This Row],[Zamkniecie]]/C37-1</f>
        <v>4.8344836065808305E-2</v>
      </c>
    </row>
    <row r="39" spans="1:4" x14ac:dyDescent="0.3">
      <c r="A39" s="1">
        <v>41305</v>
      </c>
      <c r="B39" s="1">
        <v>41306</v>
      </c>
      <c r="C39" s="2">
        <v>11843.7</v>
      </c>
      <c r="D39" s="3">
        <f>swig80tr_m[[#This Row],[Zamkniecie]]/C38-1</f>
        <v>7.6804743734163239E-2</v>
      </c>
    </row>
    <row r="40" spans="1:4" x14ac:dyDescent="0.3">
      <c r="A40" s="1">
        <v>41333</v>
      </c>
      <c r="B40" s="1">
        <v>41334</v>
      </c>
      <c r="C40" s="2">
        <v>11639.62</v>
      </c>
      <c r="D40" s="3">
        <f>swig80tr_m[[#This Row],[Zamkniecie]]/C39-1</f>
        <v>-1.7231101767184231E-2</v>
      </c>
    </row>
    <row r="41" spans="1:4" x14ac:dyDescent="0.3">
      <c r="A41" s="1">
        <v>41364</v>
      </c>
      <c r="B41" s="1">
        <v>41365</v>
      </c>
      <c r="C41" s="2">
        <v>11520.11</v>
      </c>
      <c r="D41" s="3">
        <f>swig80tr_m[[#This Row],[Zamkniecie]]/C40-1</f>
        <v>-1.0267517324448749E-2</v>
      </c>
    </row>
    <row r="42" spans="1:4" x14ac:dyDescent="0.3">
      <c r="A42" s="1">
        <v>41394</v>
      </c>
      <c r="B42" s="1">
        <v>41395</v>
      </c>
      <c r="C42" s="2">
        <v>11070.32</v>
      </c>
      <c r="D42" s="3">
        <f>swig80tr_m[[#This Row],[Zamkniecie]]/C41-1</f>
        <v>-3.9043898018334966E-2</v>
      </c>
    </row>
    <row r="43" spans="1:4" x14ac:dyDescent="0.3">
      <c r="A43" s="1">
        <v>41425</v>
      </c>
      <c r="B43" s="1">
        <v>41426</v>
      </c>
      <c r="C43" s="2">
        <v>12172.94</v>
      </c>
      <c r="D43" s="3">
        <f>swig80tr_m[[#This Row],[Zamkniecie]]/C42-1</f>
        <v>9.9601456868455562E-2</v>
      </c>
    </row>
    <row r="44" spans="1:4" x14ac:dyDescent="0.3">
      <c r="A44" s="1">
        <v>41455</v>
      </c>
      <c r="B44" s="1">
        <v>41456</v>
      </c>
      <c r="C44" s="2">
        <v>12432.85</v>
      </c>
      <c r="D44" s="3">
        <f>swig80tr_m[[#This Row],[Zamkniecie]]/C43-1</f>
        <v>2.1351456591423235E-2</v>
      </c>
    </row>
    <row r="45" spans="1:4" x14ac:dyDescent="0.3">
      <c r="A45" s="1">
        <v>41486</v>
      </c>
      <c r="B45" s="1">
        <v>41487</v>
      </c>
      <c r="C45" s="2">
        <v>12714.05</v>
      </c>
      <c r="D45" s="3">
        <f>swig80tr_m[[#This Row],[Zamkniecie]]/C44-1</f>
        <v>2.2617501216535052E-2</v>
      </c>
    </row>
    <row r="46" spans="1:4" x14ac:dyDescent="0.3">
      <c r="A46" s="1">
        <v>41517</v>
      </c>
      <c r="B46" s="1">
        <v>41518</v>
      </c>
      <c r="C46" s="2">
        <v>13656.1</v>
      </c>
      <c r="D46" s="3">
        <f>swig80tr_m[[#This Row],[Zamkniecie]]/C45-1</f>
        <v>7.4095193899662348E-2</v>
      </c>
    </row>
    <row r="47" spans="1:4" x14ac:dyDescent="0.3">
      <c r="A47" s="1">
        <v>41547</v>
      </c>
      <c r="B47" s="1">
        <v>41548</v>
      </c>
      <c r="C47" s="2">
        <v>14232.7</v>
      </c>
      <c r="D47" s="3">
        <f>swig80tr_m[[#This Row],[Zamkniecie]]/C46-1</f>
        <v>4.2222889404734953E-2</v>
      </c>
    </row>
    <row r="48" spans="1:4" x14ac:dyDescent="0.3">
      <c r="A48" s="1">
        <v>41578</v>
      </c>
      <c r="B48" s="1">
        <v>41579</v>
      </c>
      <c r="C48" s="2">
        <v>15959.89</v>
      </c>
      <c r="D48" s="3">
        <f>swig80tr_m[[#This Row],[Zamkniecie]]/C47-1</f>
        <v>0.12135364337054799</v>
      </c>
    </row>
    <row r="49" spans="1:4" x14ac:dyDescent="0.3">
      <c r="A49" s="1">
        <v>41608</v>
      </c>
      <c r="B49" s="1">
        <v>41609</v>
      </c>
      <c r="C49" s="2">
        <v>16059.45</v>
      </c>
      <c r="D49" s="3">
        <f>swig80tr_m[[#This Row],[Zamkniecie]]/C48-1</f>
        <v>6.2381382327822976E-3</v>
      </c>
    </row>
    <row r="50" spans="1:4" x14ac:dyDescent="0.3">
      <c r="A50" s="1">
        <v>41639</v>
      </c>
      <c r="B50" s="1">
        <v>41640</v>
      </c>
      <c r="C50" s="2">
        <v>15330.78</v>
      </c>
      <c r="D50" s="3">
        <f>swig80tr_m[[#This Row],[Zamkniecie]]/C49-1</f>
        <v>-4.5373284888336807E-2</v>
      </c>
    </row>
    <row r="51" spans="1:4" x14ac:dyDescent="0.3">
      <c r="A51" s="1">
        <v>41670</v>
      </c>
      <c r="B51" s="1">
        <v>41671</v>
      </c>
      <c r="C51" s="2">
        <v>15385.3</v>
      </c>
      <c r="D51" s="3">
        <f>swig80tr_m[[#This Row],[Zamkniecie]]/C50-1</f>
        <v>3.5562443659096221E-3</v>
      </c>
    </row>
    <row r="52" spans="1:4" x14ac:dyDescent="0.3">
      <c r="A52" s="1">
        <v>41698</v>
      </c>
      <c r="B52" s="1">
        <v>41699</v>
      </c>
      <c r="C52" s="2">
        <v>15467.15</v>
      </c>
      <c r="D52" s="3">
        <f>swig80tr_m[[#This Row],[Zamkniecie]]/C51-1</f>
        <v>5.3200132594100058E-3</v>
      </c>
    </row>
    <row r="53" spans="1:4" x14ac:dyDescent="0.3">
      <c r="A53" s="1">
        <v>41729</v>
      </c>
      <c r="B53" s="1">
        <v>41730</v>
      </c>
      <c r="C53" s="2" t="s">
        <v>33</v>
      </c>
      <c r="D53" s="3">
        <f>swig80tr_m[[#This Row],[Zamkniecie]]/C52-1</f>
        <v>-5.4964877175174509E-2</v>
      </c>
    </row>
    <row r="54" spans="1:4" x14ac:dyDescent="0.3">
      <c r="A54" s="1">
        <v>41759</v>
      </c>
      <c r="B54" s="1">
        <v>41760</v>
      </c>
      <c r="C54" s="2">
        <v>14005.46</v>
      </c>
      <c r="D54" s="3">
        <f>swig80tr_m[[#This Row],[Zamkniecie]]/C53-1</f>
        <v>-4.1837586372032609E-2</v>
      </c>
    </row>
    <row r="55" spans="1:4" x14ac:dyDescent="0.3">
      <c r="A55" s="1">
        <v>41790</v>
      </c>
      <c r="B55" s="1">
        <v>41791</v>
      </c>
      <c r="C55" s="2">
        <v>14061.79</v>
      </c>
      <c r="D55" s="3">
        <f>swig80tr_m[[#This Row],[Zamkniecie]]/C54-1</f>
        <v>4.0220028474611258E-3</v>
      </c>
    </row>
    <row r="56" spans="1:4" x14ac:dyDescent="0.3">
      <c r="A56" s="1">
        <v>41820</v>
      </c>
      <c r="B56" s="1">
        <v>41821</v>
      </c>
      <c r="C56" s="2">
        <v>13808.1</v>
      </c>
      <c r="D56" s="3">
        <f>swig80tr_m[[#This Row],[Zamkniecie]]/C55-1</f>
        <v>-1.8041088652298254E-2</v>
      </c>
    </row>
    <row r="57" spans="1:4" x14ac:dyDescent="0.3">
      <c r="A57" s="1">
        <v>41851</v>
      </c>
      <c r="B57" s="1">
        <v>41852</v>
      </c>
      <c r="C57" s="2">
        <v>12751.16</v>
      </c>
      <c r="D57" s="3">
        <f>swig80tr_m[[#This Row],[Zamkniecie]]/C56-1</f>
        <v>-7.6544926528631763E-2</v>
      </c>
    </row>
    <row r="58" spans="1:4" x14ac:dyDescent="0.3">
      <c r="A58" s="1">
        <v>41882</v>
      </c>
      <c r="B58" s="1">
        <v>41883</v>
      </c>
      <c r="C58" s="2">
        <v>12812.31</v>
      </c>
      <c r="D58" s="3">
        <f>swig80tr_m[[#This Row],[Zamkniecie]]/C57-1</f>
        <v>4.7956421219716994E-3</v>
      </c>
    </row>
    <row r="59" spans="1:4" x14ac:dyDescent="0.3">
      <c r="A59" s="1">
        <v>41912</v>
      </c>
      <c r="B59" s="1">
        <v>41913</v>
      </c>
      <c r="C59" s="2">
        <v>13756.61</v>
      </c>
      <c r="D59" s="3">
        <f>swig80tr_m[[#This Row],[Zamkniecie]]/C58-1</f>
        <v>7.3702556369616534E-2</v>
      </c>
    </row>
    <row r="60" spans="1:4" x14ac:dyDescent="0.3">
      <c r="A60" s="1">
        <v>41943</v>
      </c>
      <c r="B60" s="1">
        <v>41944</v>
      </c>
      <c r="C60" s="2">
        <v>13583.5</v>
      </c>
      <c r="D60" s="3">
        <f>swig80tr_m[[#This Row],[Zamkniecie]]/C59-1</f>
        <v>-1.2583768820952246E-2</v>
      </c>
    </row>
    <row r="61" spans="1:4" x14ac:dyDescent="0.3">
      <c r="A61" s="1">
        <v>41973</v>
      </c>
      <c r="B61" s="1">
        <v>41974</v>
      </c>
      <c r="C61" s="2">
        <v>13391.95</v>
      </c>
      <c r="D61" s="3">
        <f>swig80tr_m[[#This Row],[Zamkniecie]]/C60-1</f>
        <v>-1.4101667464202827E-2</v>
      </c>
    </row>
    <row r="62" spans="1:4" x14ac:dyDescent="0.3">
      <c r="A62" s="1">
        <v>42004</v>
      </c>
      <c r="B62" s="1">
        <v>42005</v>
      </c>
      <c r="C62" s="2">
        <v>13196.21</v>
      </c>
      <c r="D62" s="3">
        <f>swig80tr_m[[#This Row],[Zamkniecie]]/C61-1</f>
        <v>-1.4616243340215718E-2</v>
      </c>
    </row>
    <row r="63" spans="1:4" x14ac:dyDescent="0.3">
      <c r="A63" s="1">
        <v>42035</v>
      </c>
      <c r="B63" s="1">
        <v>42036</v>
      </c>
      <c r="C63" s="2">
        <v>13633.47</v>
      </c>
      <c r="D63" s="3">
        <f>swig80tr_m[[#This Row],[Zamkniecie]]/C62-1</f>
        <v>3.3135271415050349E-2</v>
      </c>
    </row>
    <row r="64" spans="1:4" x14ac:dyDescent="0.3">
      <c r="A64" s="1">
        <v>42063</v>
      </c>
      <c r="B64" s="1">
        <v>42064</v>
      </c>
      <c r="C64" s="2">
        <v>14444.24</v>
      </c>
      <c r="D64" s="3">
        <f>swig80tr_m[[#This Row],[Zamkniecie]]/C63-1</f>
        <v>5.9469086006717298E-2</v>
      </c>
    </row>
    <row r="65" spans="1:4" x14ac:dyDescent="0.3">
      <c r="A65" s="1">
        <v>42094</v>
      </c>
      <c r="B65" s="1">
        <v>42095</v>
      </c>
      <c r="C65" s="2">
        <v>14651.59</v>
      </c>
      <c r="D65" s="3">
        <f>swig80tr_m[[#This Row],[Zamkniecie]]/C64-1</f>
        <v>1.4355203181337428E-2</v>
      </c>
    </row>
    <row r="66" spans="1:4" x14ac:dyDescent="0.3">
      <c r="A66" s="1">
        <v>42124</v>
      </c>
      <c r="B66" s="1">
        <v>42125</v>
      </c>
      <c r="C66" s="2">
        <v>15043.18</v>
      </c>
      <c r="D66" s="3">
        <f>swig80tr_m[[#This Row],[Zamkniecie]]/C65-1</f>
        <v>2.6726792109252218E-2</v>
      </c>
    </row>
    <row r="67" spans="1:4" x14ac:dyDescent="0.3">
      <c r="A67" s="1">
        <v>42155</v>
      </c>
      <c r="B67" s="1">
        <v>42156</v>
      </c>
      <c r="C67" s="2">
        <v>15052.83</v>
      </c>
      <c r="D67" s="3">
        <f>swig80tr_m[[#This Row],[Zamkniecie]]/C66-1</f>
        <v>6.4148670693287002E-4</v>
      </c>
    </row>
    <row r="68" spans="1:4" x14ac:dyDescent="0.3">
      <c r="A68" s="1">
        <v>42185</v>
      </c>
      <c r="B68" s="1">
        <v>42186</v>
      </c>
      <c r="C68" s="2">
        <v>14199.49</v>
      </c>
      <c r="D68" s="3">
        <f>swig80tr_m[[#This Row],[Zamkniecie]]/C67-1</f>
        <v>-5.6689672307466465E-2</v>
      </c>
    </row>
    <row r="69" spans="1:4" x14ac:dyDescent="0.3">
      <c r="A69" s="1">
        <v>42216</v>
      </c>
      <c r="B69" s="1">
        <v>42217</v>
      </c>
      <c r="C69" s="2">
        <v>14673.82</v>
      </c>
      <c r="D69" s="3">
        <f>swig80tr_m[[#This Row],[Zamkniecie]]/C68-1</f>
        <v>3.3404720873777771E-2</v>
      </c>
    </row>
    <row r="70" spans="1:4" x14ac:dyDescent="0.3">
      <c r="A70" s="1">
        <v>42247</v>
      </c>
      <c r="B70" s="1">
        <v>42248</v>
      </c>
      <c r="C70" s="2">
        <v>14617.79</v>
      </c>
      <c r="D70" s="3">
        <f>swig80tr_m[[#This Row],[Zamkniecie]]/C69-1</f>
        <v>-3.8183649520028284E-3</v>
      </c>
    </row>
    <row r="71" spans="1:4" x14ac:dyDescent="0.3">
      <c r="A71" s="1">
        <v>42277</v>
      </c>
      <c r="B71" s="1">
        <v>42278</v>
      </c>
      <c r="C71" s="2">
        <v>14504.39</v>
      </c>
      <c r="D71" s="3">
        <f>swig80tr_m[[#This Row],[Zamkniecie]]/C70-1</f>
        <v>-7.7576706191566647E-3</v>
      </c>
    </row>
    <row r="72" spans="1:4" x14ac:dyDescent="0.3">
      <c r="A72" s="1">
        <v>42308</v>
      </c>
      <c r="B72" s="1">
        <v>42309</v>
      </c>
      <c r="C72" s="2">
        <v>15058.08</v>
      </c>
      <c r="D72" s="3">
        <f>swig80tr_m[[#This Row],[Zamkniecie]]/C71-1</f>
        <v>3.8173959745980479E-2</v>
      </c>
    </row>
    <row r="73" spans="1:4" x14ac:dyDescent="0.3">
      <c r="A73" s="1">
        <v>42338</v>
      </c>
      <c r="B73" s="1">
        <v>42339</v>
      </c>
      <c r="C73" s="2">
        <v>14799.16</v>
      </c>
      <c r="D73" s="3">
        <f>swig80tr_m[[#This Row],[Zamkniecie]]/C72-1</f>
        <v>-1.7194755241040083E-2</v>
      </c>
    </row>
    <row r="74" spans="1:4" x14ac:dyDescent="0.3">
      <c r="A74" s="1">
        <v>42369</v>
      </c>
      <c r="B74" s="1">
        <v>42370</v>
      </c>
      <c r="C74" s="2">
        <v>14628.38</v>
      </c>
      <c r="D74" s="3">
        <f>swig80tr_m[[#This Row],[Zamkniecie]]/C73-1</f>
        <v>-1.1539844153316881E-2</v>
      </c>
    </row>
    <row r="75" spans="1:4" x14ac:dyDescent="0.3">
      <c r="A75" s="1">
        <v>42400</v>
      </c>
      <c r="B75" s="1">
        <v>42401</v>
      </c>
      <c r="C75" s="2">
        <v>13786.59</v>
      </c>
      <c r="D75" s="3">
        <f>swig80tr_m[[#This Row],[Zamkniecie]]/C74-1</f>
        <v>-5.7544991311409666E-2</v>
      </c>
    </row>
    <row r="76" spans="1:4" x14ac:dyDescent="0.3">
      <c r="A76" s="1">
        <v>42429</v>
      </c>
      <c r="B76" s="1">
        <v>42430</v>
      </c>
      <c r="C76" s="2">
        <v>14106.21</v>
      </c>
      <c r="D76" s="3">
        <f>swig80tr_m[[#This Row],[Zamkniecie]]/C75-1</f>
        <v>2.3183397780016657E-2</v>
      </c>
    </row>
    <row r="77" spans="1:4" x14ac:dyDescent="0.3">
      <c r="A77" s="1">
        <v>42460</v>
      </c>
      <c r="B77" s="1">
        <v>42461</v>
      </c>
      <c r="C77" s="2">
        <v>15064.74</v>
      </c>
      <c r="D77" s="3">
        <f>swig80tr_m[[#This Row],[Zamkniecie]]/C76-1</f>
        <v>6.7950923742096547E-2</v>
      </c>
    </row>
    <row r="78" spans="1:4" x14ac:dyDescent="0.3">
      <c r="A78" s="1">
        <v>42490</v>
      </c>
      <c r="B78" s="1">
        <v>42491</v>
      </c>
      <c r="C78" s="2">
        <v>15261.04</v>
      </c>
      <c r="D78" s="3">
        <f>swig80tr_m[[#This Row],[Zamkniecie]]/C77-1</f>
        <v>1.3030427342257456E-2</v>
      </c>
    </row>
    <row r="79" spans="1:4" x14ac:dyDescent="0.3">
      <c r="A79" s="1">
        <v>42521</v>
      </c>
      <c r="B79" s="1">
        <v>42522</v>
      </c>
      <c r="C79" s="2">
        <v>15222.93</v>
      </c>
      <c r="D79" s="3">
        <f>swig80tr_m[[#This Row],[Zamkniecie]]/C78-1</f>
        <v>-2.4972085781834741E-3</v>
      </c>
    </row>
    <row r="80" spans="1:4" x14ac:dyDescent="0.3">
      <c r="A80" s="1">
        <v>42551</v>
      </c>
      <c r="B80" s="1">
        <v>42552</v>
      </c>
      <c r="C80" s="2">
        <v>14757.05</v>
      </c>
      <c r="D80" s="3">
        <f>swig80tr_m[[#This Row],[Zamkniecie]]/C79-1</f>
        <v>-3.0603832507933859E-2</v>
      </c>
    </row>
    <row r="81" spans="1:4" x14ac:dyDescent="0.3">
      <c r="A81" s="1">
        <v>42582</v>
      </c>
      <c r="B81" s="1">
        <v>42583</v>
      </c>
      <c r="C81" s="2">
        <v>15399.52</v>
      </c>
      <c r="D81" s="3">
        <f>swig80tr_m[[#This Row],[Zamkniecie]]/C80-1</f>
        <v>4.3536479174360876E-2</v>
      </c>
    </row>
    <row r="82" spans="1:4" x14ac:dyDescent="0.3">
      <c r="A82" s="1">
        <v>42613</v>
      </c>
      <c r="B82" s="1">
        <v>42614</v>
      </c>
      <c r="C82" s="2">
        <v>16054.9</v>
      </c>
      <c r="D82" s="3">
        <f>swig80tr_m[[#This Row],[Zamkniecie]]/C81-1</f>
        <v>4.2558469354888828E-2</v>
      </c>
    </row>
    <row r="83" spans="1:4" x14ac:dyDescent="0.3">
      <c r="A83" s="1">
        <v>42643</v>
      </c>
      <c r="B83" s="1">
        <v>42644</v>
      </c>
      <c r="C83" s="2">
        <v>16241.4</v>
      </c>
      <c r="D83" s="3">
        <f>swig80tr_m[[#This Row],[Zamkniecie]]/C82-1</f>
        <v>1.1616391257497805E-2</v>
      </c>
    </row>
    <row r="84" spans="1:4" x14ac:dyDescent="0.3">
      <c r="A84" s="1">
        <v>42674</v>
      </c>
      <c r="B84" s="1">
        <v>42675</v>
      </c>
      <c r="C84" s="2">
        <v>16239.63</v>
      </c>
      <c r="D84" s="3">
        <f>swig80tr_m[[#This Row],[Zamkniecie]]/C83-1</f>
        <v>-1.0898075289078601E-4</v>
      </c>
    </row>
    <row r="85" spans="1:4" x14ac:dyDescent="0.3">
      <c r="A85" s="1">
        <v>42704</v>
      </c>
      <c r="B85" s="1">
        <v>42705</v>
      </c>
      <c r="C85" s="2">
        <v>15822.3</v>
      </c>
      <c r="D85" s="3">
        <f>swig80tr_m[[#This Row],[Zamkniecie]]/C84-1</f>
        <v>-2.5698245588107627E-2</v>
      </c>
    </row>
    <row r="86" spans="1:4" x14ac:dyDescent="0.3">
      <c r="A86" s="1">
        <v>42735</v>
      </c>
      <c r="B86" s="1">
        <v>42736</v>
      </c>
      <c r="C86" s="2" t="s">
        <v>34</v>
      </c>
      <c r="D86" s="3">
        <f>swig80tr_m[[#This Row],[Zamkniecie]]/C85-1</f>
        <v>1.9700043609336193E-2</v>
      </c>
    </row>
    <row r="87" spans="1:4" x14ac:dyDescent="0.3">
      <c r="A87" s="1">
        <v>42766</v>
      </c>
      <c r="B87" s="1">
        <v>42767</v>
      </c>
      <c r="C87" s="2">
        <v>17293.78</v>
      </c>
      <c r="D87" s="3">
        <f>swig80tr_m[[#This Row],[Zamkniecie]]/C86-1</f>
        <v>7.1884219660344639E-2</v>
      </c>
    </row>
    <row r="88" spans="1:4" x14ac:dyDescent="0.3">
      <c r="A88" s="1">
        <v>42794</v>
      </c>
      <c r="B88" s="1">
        <v>42795</v>
      </c>
      <c r="C88" s="2">
        <v>17956.29</v>
      </c>
      <c r="D88" s="3">
        <f>swig80tr_m[[#This Row],[Zamkniecie]]/C87-1</f>
        <v>3.8309149301078316E-2</v>
      </c>
    </row>
    <row r="89" spans="1:4" x14ac:dyDescent="0.3">
      <c r="A89" s="1">
        <v>42825</v>
      </c>
      <c r="B89" s="1">
        <v>42826</v>
      </c>
      <c r="C89" s="2">
        <v>18535.810000000001</v>
      </c>
      <c r="D89" s="3">
        <f>swig80tr_m[[#This Row],[Zamkniecie]]/C88-1</f>
        <v>3.2273927409281145E-2</v>
      </c>
    </row>
    <row r="90" spans="1:4" x14ac:dyDescent="0.3">
      <c r="A90" s="1">
        <v>42855</v>
      </c>
      <c r="B90" s="1">
        <v>42856</v>
      </c>
      <c r="C90" s="2">
        <v>18482.88</v>
      </c>
      <c r="D90" s="3">
        <f>swig80tr_m[[#This Row],[Zamkniecie]]/C89-1</f>
        <v>-2.8555536553298566E-3</v>
      </c>
    </row>
    <row r="91" spans="1:4" x14ac:dyDescent="0.3">
      <c r="A91" s="1">
        <v>42886</v>
      </c>
      <c r="B91" s="1">
        <v>42887</v>
      </c>
      <c r="C91" s="2">
        <v>18430.98</v>
      </c>
      <c r="D91" s="3">
        <f>swig80tr_m[[#This Row],[Zamkniecie]]/C90-1</f>
        <v>-2.8080039474368546E-3</v>
      </c>
    </row>
    <row r="92" spans="1:4" x14ac:dyDescent="0.3">
      <c r="A92" s="1">
        <v>42916</v>
      </c>
      <c r="B92" s="1">
        <v>42917</v>
      </c>
      <c r="C92" s="2">
        <v>18329.490000000002</v>
      </c>
      <c r="D92" s="3">
        <f>swig80tr_m[[#This Row],[Zamkniecie]]/C91-1</f>
        <v>-5.5064896169383371E-3</v>
      </c>
    </row>
    <row r="93" spans="1:4" x14ac:dyDescent="0.3">
      <c r="A93" s="1">
        <v>42947</v>
      </c>
      <c r="B93" s="1">
        <v>42948</v>
      </c>
      <c r="C93" s="2">
        <v>17999.28</v>
      </c>
      <c r="D93" s="3">
        <f>swig80tr_m[[#This Row],[Zamkniecie]]/C92-1</f>
        <v>-1.8015231193012071E-2</v>
      </c>
    </row>
    <row r="94" spans="1:4" x14ac:dyDescent="0.3">
      <c r="A94" s="1">
        <v>42978</v>
      </c>
      <c r="B94" s="1">
        <v>42979</v>
      </c>
      <c r="C94" s="2">
        <v>17990.28</v>
      </c>
      <c r="D94" s="3">
        <f>swig80tr_m[[#This Row],[Zamkniecie]]/C93-1</f>
        <v>-5.0002000080007214E-4</v>
      </c>
    </row>
    <row r="95" spans="1:4" x14ac:dyDescent="0.3">
      <c r="A95" s="1">
        <v>43008</v>
      </c>
      <c r="B95" s="1">
        <v>43009</v>
      </c>
      <c r="C95" s="2">
        <v>17500.419999999998</v>
      </c>
      <c r="D95" s="3">
        <f>swig80tr_m[[#This Row],[Zamkniecie]]/C94-1</f>
        <v>-2.7229148184464091E-2</v>
      </c>
    </row>
    <row r="96" spans="1:4" x14ac:dyDescent="0.3">
      <c r="A96" s="1">
        <v>43039</v>
      </c>
      <c r="B96" s="1">
        <v>43040</v>
      </c>
      <c r="C96" s="2">
        <v>16598.3</v>
      </c>
      <c r="D96" s="3">
        <f>swig80tr_m[[#This Row],[Zamkniecie]]/C95-1</f>
        <v>-5.1548477122263292E-2</v>
      </c>
    </row>
    <row r="97" spans="1:4" x14ac:dyDescent="0.3">
      <c r="A97" s="1">
        <v>43069</v>
      </c>
      <c r="B97" s="1">
        <v>43070</v>
      </c>
      <c r="C97" s="2">
        <v>16401.25</v>
      </c>
      <c r="D97" s="3">
        <f>swig80tr_m[[#This Row],[Zamkniecie]]/C96-1</f>
        <v>-1.1871697703981665E-2</v>
      </c>
    </row>
    <row r="98" spans="1:4" x14ac:dyDescent="0.3">
      <c r="A98" s="1">
        <v>43100</v>
      </c>
      <c r="B98" s="1">
        <v>43101</v>
      </c>
      <c r="C98" s="2">
        <v>16895.150000000001</v>
      </c>
      <c r="D98" s="3">
        <f>swig80tr_m[[#This Row],[Zamkniecie]]/C97-1</f>
        <v>3.011355841780361E-2</v>
      </c>
    </row>
    <row r="99" spans="1:4" x14ac:dyDescent="0.3">
      <c r="A99" s="1">
        <v>43131</v>
      </c>
      <c r="B99" s="1">
        <v>43132</v>
      </c>
      <c r="C99" s="2">
        <v>17326.77</v>
      </c>
      <c r="D99" s="3">
        <f>swig80tr_m[[#This Row],[Zamkniecie]]/C98-1</f>
        <v>2.5546976499172702E-2</v>
      </c>
    </row>
    <row r="100" spans="1:4" x14ac:dyDescent="0.3">
      <c r="A100" s="1">
        <v>43159</v>
      </c>
      <c r="B100" s="1">
        <v>43160</v>
      </c>
      <c r="C100" s="2">
        <v>16896.64</v>
      </c>
      <c r="D100" s="3">
        <f>swig80tr_m[[#This Row],[Zamkniecie]]/C99-1</f>
        <v>-2.4824592235021314E-2</v>
      </c>
    </row>
    <row r="101" spans="1:4" x14ac:dyDescent="0.3">
      <c r="A101" s="1">
        <v>43190</v>
      </c>
      <c r="B101" s="1">
        <v>43191</v>
      </c>
      <c r="C101" s="2">
        <v>16413.46</v>
      </c>
      <c r="D101" s="3">
        <f>swig80tr_m[[#This Row],[Zamkniecie]]/C100-1</f>
        <v>-2.859621794628997E-2</v>
      </c>
    </row>
    <row r="102" spans="1:4" x14ac:dyDescent="0.3">
      <c r="A102" s="1">
        <v>43220</v>
      </c>
      <c r="B102" s="1">
        <v>43221</v>
      </c>
      <c r="C102" s="2">
        <v>16383.34</v>
      </c>
      <c r="D102" s="3">
        <f>swig80tr_m[[#This Row],[Zamkniecie]]/C101-1</f>
        <v>-1.8350792581209863E-3</v>
      </c>
    </row>
    <row r="103" spans="1:4" x14ac:dyDescent="0.3">
      <c r="A103" s="1">
        <v>43251</v>
      </c>
      <c r="B103" s="1">
        <v>43252</v>
      </c>
      <c r="C103" s="2">
        <v>15936.05</v>
      </c>
      <c r="D103" s="3">
        <f>swig80tr_m[[#This Row],[Zamkniecie]]/C102-1</f>
        <v>-2.7301514831530094E-2</v>
      </c>
    </row>
    <row r="104" spans="1:4" x14ac:dyDescent="0.3">
      <c r="A104" s="1">
        <v>43281</v>
      </c>
      <c r="B104" s="1">
        <v>43282</v>
      </c>
      <c r="C104" s="2">
        <v>15038.88</v>
      </c>
      <c r="D104" s="3">
        <f>swig80tr_m[[#This Row],[Zamkniecie]]/C103-1</f>
        <v>-5.629814163484681E-2</v>
      </c>
    </row>
    <row r="105" spans="1:4" x14ac:dyDescent="0.3">
      <c r="A105" s="1">
        <v>43312</v>
      </c>
      <c r="B105" s="1">
        <v>43313</v>
      </c>
      <c r="C105" s="2">
        <v>15591.92</v>
      </c>
      <c r="D105" s="3">
        <f>swig80tr_m[[#This Row],[Zamkniecie]]/C104-1</f>
        <v>3.6774015086229905E-2</v>
      </c>
    </row>
    <row r="106" spans="1:4" x14ac:dyDescent="0.3">
      <c r="A106" s="1">
        <v>43343</v>
      </c>
      <c r="B106" s="1">
        <v>43344</v>
      </c>
      <c r="C106" s="2">
        <v>15017.69</v>
      </c>
      <c r="D106" s="3">
        <f>swig80tr_m[[#This Row],[Zamkniecie]]/C105-1</f>
        <v>-3.6828690757777061E-2</v>
      </c>
    </row>
    <row r="107" spans="1:4" x14ac:dyDescent="0.3">
      <c r="A107" s="1">
        <v>43373</v>
      </c>
      <c r="B107" s="1">
        <v>43374</v>
      </c>
      <c r="C107" s="2">
        <v>13767.16</v>
      </c>
      <c r="D107" s="3">
        <f>swig80tr_m[[#This Row],[Zamkniecie]]/C106-1</f>
        <v>-8.327046303392871E-2</v>
      </c>
    </row>
    <row r="108" spans="1:4" x14ac:dyDescent="0.3">
      <c r="A108" s="1">
        <v>43404</v>
      </c>
      <c r="B108" s="1">
        <v>43405</v>
      </c>
      <c r="C108" s="2">
        <v>13171.06</v>
      </c>
      <c r="D108" s="3">
        <f>swig80tr_m[[#This Row],[Zamkniecie]]/C107-1</f>
        <v>-4.3298690506974546E-2</v>
      </c>
    </row>
    <row r="109" spans="1:4" x14ac:dyDescent="0.3">
      <c r="A109" s="1">
        <v>43434</v>
      </c>
      <c r="B109" s="1">
        <v>43435</v>
      </c>
      <c r="C109" s="2">
        <v>13134.3</v>
      </c>
      <c r="D109" s="3">
        <f>swig80tr_m[[#This Row],[Zamkniecie]]/C108-1</f>
        <v>-2.7909674695886233E-3</v>
      </c>
    </row>
    <row r="110" spans="1:4" x14ac:dyDescent="0.3">
      <c r="A110" s="1">
        <v>43465</v>
      </c>
      <c r="B110" s="1">
        <v>43466</v>
      </c>
      <c r="C110" s="2">
        <v>12798.53</v>
      </c>
      <c r="D110" s="3">
        <f>swig80tr_m[[#This Row],[Zamkniecie]]/C109-1</f>
        <v>-2.5564362013963282E-2</v>
      </c>
    </row>
    <row r="111" spans="1:4" x14ac:dyDescent="0.3">
      <c r="A111" s="1">
        <v>43496</v>
      </c>
      <c r="B111" s="1">
        <v>43497</v>
      </c>
      <c r="C111" s="2">
        <v>13416.25</v>
      </c>
      <c r="D111" s="3">
        <f>swig80tr_m[[#This Row],[Zamkniecie]]/C110-1</f>
        <v>4.8264917924167872E-2</v>
      </c>
    </row>
    <row r="112" spans="1:4" x14ac:dyDescent="0.3">
      <c r="A112" s="1">
        <v>43524</v>
      </c>
      <c r="B112" s="1">
        <v>43525</v>
      </c>
      <c r="C112" s="2">
        <v>14082.45</v>
      </c>
      <c r="D112" s="3">
        <f>swig80tr_m[[#This Row],[Zamkniecie]]/C111-1</f>
        <v>4.9656200503121362E-2</v>
      </c>
    </row>
    <row r="113" spans="1:4" x14ac:dyDescent="0.3">
      <c r="A113" s="1">
        <v>43555</v>
      </c>
      <c r="B113" s="1">
        <v>43556</v>
      </c>
      <c r="C113" s="2">
        <v>14404.29</v>
      </c>
      <c r="D113" s="3">
        <f>swig80tr_m[[#This Row],[Zamkniecie]]/C112-1</f>
        <v>2.2853977823461102E-2</v>
      </c>
    </row>
    <row r="114" spans="1:4" x14ac:dyDescent="0.3">
      <c r="A114" s="1">
        <v>43585</v>
      </c>
      <c r="B114" s="1">
        <v>43586</v>
      </c>
      <c r="C114" s="2">
        <v>14592.38</v>
      </c>
      <c r="D114" s="3">
        <f>swig80tr_m[[#This Row],[Zamkniecie]]/C113-1</f>
        <v>1.3057915384930396E-2</v>
      </c>
    </row>
    <row r="115" spans="1:4" x14ac:dyDescent="0.3">
      <c r="A115" s="1">
        <v>43616</v>
      </c>
      <c r="B115" s="1">
        <v>43617</v>
      </c>
      <c r="C115" s="2">
        <v>14130.91</v>
      </c>
      <c r="D115" s="3">
        <f>swig80tr_m[[#This Row],[Zamkniecie]]/C114-1</f>
        <v>-3.1624039395903858E-2</v>
      </c>
    </row>
    <row r="116" spans="1:4" x14ac:dyDescent="0.3">
      <c r="A116" s="1">
        <v>43646</v>
      </c>
      <c r="B116" s="1">
        <v>43647</v>
      </c>
      <c r="C116" s="2">
        <v>14622.01</v>
      </c>
      <c r="D116" s="3">
        <f>swig80tr_m[[#This Row],[Zamkniecie]]/C115-1</f>
        <v>3.4753600440452947E-2</v>
      </c>
    </row>
    <row r="117" spans="1:4" x14ac:dyDescent="0.3">
      <c r="A117" s="1">
        <v>43677</v>
      </c>
      <c r="B117" s="1">
        <v>43678</v>
      </c>
      <c r="C117" s="2">
        <v>14892.68</v>
      </c>
      <c r="D117" s="3">
        <f>swig80tr_m[[#This Row],[Zamkniecie]]/C116-1</f>
        <v>1.8511134926046502E-2</v>
      </c>
    </row>
    <row r="118" spans="1:4" x14ac:dyDescent="0.3">
      <c r="A118" s="1">
        <v>43708</v>
      </c>
      <c r="B118" s="1">
        <v>43709</v>
      </c>
      <c r="C118" s="2">
        <v>14505.81</v>
      </c>
      <c r="D118" s="3">
        <f>swig80tr_m[[#This Row],[Zamkniecie]]/C117-1</f>
        <v>-2.5977191479303996E-2</v>
      </c>
    </row>
    <row r="119" spans="1:4" x14ac:dyDescent="0.3">
      <c r="A119" s="1">
        <v>43738</v>
      </c>
      <c r="B119" s="1">
        <v>43739</v>
      </c>
      <c r="C119" s="2">
        <v>14350.25</v>
      </c>
      <c r="D119" s="3">
        <f>swig80tr_m[[#This Row],[Zamkniecie]]/C118-1</f>
        <v>-1.072397887467158E-2</v>
      </c>
    </row>
    <row r="120" spans="1:4" x14ac:dyDescent="0.3">
      <c r="A120" s="1">
        <v>43769</v>
      </c>
      <c r="B120" s="1">
        <v>43770</v>
      </c>
      <c r="C120" s="2">
        <v>14355.48</v>
      </c>
      <c r="D120" s="3">
        <f>swig80tr_m[[#This Row],[Zamkniecie]]/C119-1</f>
        <v>3.6445358094794322E-4</v>
      </c>
    </row>
    <row r="121" spans="1:4" x14ac:dyDescent="0.3">
      <c r="A121" s="1">
        <v>43799</v>
      </c>
      <c r="B121" s="1">
        <v>43800</v>
      </c>
      <c r="C121" s="2">
        <v>14861.37</v>
      </c>
      <c r="D121" s="3">
        <f>swig80tr_m[[#This Row],[Zamkniecie]]/C120-1</f>
        <v>3.5240200954618217E-2</v>
      </c>
    </row>
    <row r="122" spans="1:4" x14ac:dyDescent="0.3">
      <c r="A122" s="1">
        <v>43830</v>
      </c>
      <c r="B122" s="1">
        <v>43831</v>
      </c>
      <c r="C122" s="2">
        <v>15243.3</v>
      </c>
      <c r="D122" s="3">
        <f>swig80tr_m[[#This Row],[Zamkniecie]]/C121-1</f>
        <v>2.569951491686151E-2</v>
      </c>
    </row>
    <row r="123" spans="1:4" x14ac:dyDescent="0.3">
      <c r="A123" s="1">
        <v>43861</v>
      </c>
      <c r="B123" s="1">
        <v>43862</v>
      </c>
      <c r="C123" s="2">
        <v>15967.92</v>
      </c>
      <c r="D123" s="3">
        <f>swig80tr_m[[#This Row],[Zamkniecie]]/C122-1</f>
        <v>4.7536950660290067E-2</v>
      </c>
    </row>
    <row r="124" spans="1:4" x14ac:dyDescent="0.3">
      <c r="A124" s="1">
        <v>43890</v>
      </c>
      <c r="B124" s="1">
        <v>43891</v>
      </c>
      <c r="C124" s="2">
        <v>14716.78</v>
      </c>
      <c r="D124" s="3">
        <f>swig80tr_m[[#This Row],[Zamkniecie]]/C123-1</f>
        <v>-7.8353348463669592E-2</v>
      </c>
    </row>
    <row r="125" spans="1:4" x14ac:dyDescent="0.3">
      <c r="A125" s="1">
        <v>43921</v>
      </c>
      <c r="B125" s="1">
        <v>43922</v>
      </c>
      <c r="C125" s="2">
        <v>12987.76</v>
      </c>
      <c r="D125" s="3">
        <f>swig80tr_m[[#This Row],[Zamkniecie]]/C124-1</f>
        <v>-0.11748629795376442</v>
      </c>
    </row>
    <row r="126" spans="1:4" x14ac:dyDescent="0.3">
      <c r="A126" s="1">
        <v>43951</v>
      </c>
      <c r="B126" s="1">
        <v>43952</v>
      </c>
      <c r="C126" s="2">
        <v>14820.83</v>
      </c>
      <c r="D126" s="3">
        <f>swig80tr_m[[#This Row],[Zamkniecie]]/C125-1</f>
        <v>0.14113827172661031</v>
      </c>
    </row>
    <row r="127" spans="1:4" x14ac:dyDescent="0.3">
      <c r="A127" s="1">
        <v>43982</v>
      </c>
      <c r="B127" s="1">
        <v>43983</v>
      </c>
      <c r="C127" s="2">
        <v>15877.23</v>
      </c>
      <c r="D127" s="3">
        <f>swig80tr_m[[#This Row],[Zamkniecie]]/C126-1</f>
        <v>7.1278059325962095E-2</v>
      </c>
    </row>
    <row r="128" spans="1:4" x14ac:dyDescent="0.3">
      <c r="A128" s="1">
        <v>44012</v>
      </c>
      <c r="B128" s="1">
        <v>44013</v>
      </c>
      <c r="C128" s="2">
        <v>17185.47</v>
      </c>
      <c r="D128" s="3">
        <f>swig80tr_m[[#This Row],[Zamkniecie]]/C127-1</f>
        <v>8.2397244355596033E-2</v>
      </c>
    </row>
    <row r="129" spans="1:4" x14ac:dyDescent="0.3">
      <c r="A129" s="1">
        <v>44043</v>
      </c>
      <c r="B129" s="1">
        <v>44044</v>
      </c>
      <c r="C129" s="2">
        <v>18518.05</v>
      </c>
      <c r="D129" s="3">
        <f>swig80tr_m[[#This Row],[Zamkniecie]]/C128-1</f>
        <v>7.7541085579853064E-2</v>
      </c>
    </row>
    <row r="130" spans="1:4" x14ac:dyDescent="0.3">
      <c r="A130" s="1">
        <v>44074</v>
      </c>
      <c r="B130" s="1">
        <v>44075</v>
      </c>
      <c r="C130" s="2">
        <v>18925.080000000002</v>
      </c>
      <c r="D130" s="3">
        <f>swig80tr_m[[#This Row],[Zamkniecie]]/C129-1</f>
        <v>2.1980176098455484E-2</v>
      </c>
    </row>
    <row r="131" spans="1:4" x14ac:dyDescent="0.3">
      <c r="A131" s="1">
        <v>44104</v>
      </c>
      <c r="B131" s="1">
        <v>44105</v>
      </c>
      <c r="C131" s="2">
        <v>18357.310000000001</v>
      </c>
      <c r="D131" s="3">
        <f>swig80tr_m[[#This Row],[Zamkniecie]]/C130-1</f>
        <v>-3.0000929982858748E-2</v>
      </c>
    </row>
    <row r="132" spans="1:4" x14ac:dyDescent="0.3">
      <c r="A132" s="1">
        <v>44135</v>
      </c>
      <c r="B132" s="1">
        <v>44136</v>
      </c>
      <c r="C132" s="2">
        <v>16660.650000000001</v>
      </c>
      <c r="D132" s="3">
        <f>swig80tr_m[[#This Row],[Zamkniecie]]/C131-1</f>
        <v>-9.2424216837870055E-2</v>
      </c>
    </row>
    <row r="133" spans="1:4" x14ac:dyDescent="0.3">
      <c r="A133" s="1">
        <v>44165</v>
      </c>
      <c r="B133" s="1">
        <v>44166</v>
      </c>
      <c r="C133" s="2">
        <v>19230.89</v>
      </c>
      <c r="D133" s="3">
        <f>swig80tr_m[[#This Row],[Zamkniecie]]/C132-1</f>
        <v>0.15427009150303239</v>
      </c>
    </row>
    <row r="134" spans="1:4" x14ac:dyDescent="0.3">
      <c r="A134" s="1">
        <v>44196</v>
      </c>
      <c r="B134" s="1">
        <v>44197</v>
      </c>
      <c r="C134" s="2">
        <v>20884.07</v>
      </c>
      <c r="D134" s="3">
        <f>swig80tr_m[[#This Row],[Zamkniecie]]/C133-1</f>
        <v>8.5964820140929543E-2</v>
      </c>
    </row>
    <row r="135" spans="1:4" x14ac:dyDescent="0.3">
      <c r="A135" s="1">
        <v>44227</v>
      </c>
      <c r="B135" s="1">
        <v>44228</v>
      </c>
      <c r="C135" s="2">
        <v>21920.959999999999</v>
      </c>
      <c r="D135" s="3">
        <f>swig80tr_m[[#This Row],[Zamkniecie]]/C134-1</f>
        <v>4.9649804851257473E-2</v>
      </c>
    </row>
    <row r="136" spans="1:4" x14ac:dyDescent="0.3">
      <c r="A136" s="1">
        <v>44255</v>
      </c>
      <c r="B136" s="1">
        <v>44256</v>
      </c>
      <c r="C136" s="2">
        <v>22745.89</v>
      </c>
      <c r="D136" s="3">
        <f>swig80tr_m[[#This Row],[Zamkniecie]]/C135-1</f>
        <v>3.7632019765557745E-2</v>
      </c>
    </row>
    <row r="137" spans="1:4" x14ac:dyDescent="0.3">
      <c r="A137" s="1">
        <v>44286</v>
      </c>
      <c r="B137" s="1">
        <v>44287</v>
      </c>
      <c r="C137" s="2">
        <v>24074.9</v>
      </c>
      <c r="D137" s="3">
        <f>swig80tr_m[[#This Row],[Zamkniecie]]/C136-1</f>
        <v>5.8428577646335356E-2</v>
      </c>
    </row>
    <row r="138" spans="1:4" x14ac:dyDescent="0.3">
      <c r="A138" s="1">
        <v>44316</v>
      </c>
      <c r="B138" s="1">
        <v>44317</v>
      </c>
      <c r="C138" s="2">
        <v>25751.279999999999</v>
      </c>
      <c r="D138" s="3">
        <f>swig80tr_m[[#This Row],[Zamkniecie]]/C137-1</f>
        <v>6.9631857245512796E-2</v>
      </c>
    </row>
    <row r="139" spans="1:4" x14ac:dyDescent="0.3">
      <c r="A139" s="1">
        <v>44347</v>
      </c>
      <c r="B139" s="1">
        <v>44348</v>
      </c>
      <c r="C139" s="2">
        <v>26930.639999999999</v>
      </c>
      <c r="D139" s="3">
        <f>swig80tr_m[[#This Row],[Zamkniecie]]/C138-1</f>
        <v>4.5798111783181383E-2</v>
      </c>
    </row>
    <row r="140" spans="1:4" x14ac:dyDescent="0.3">
      <c r="A140" s="1">
        <v>44377</v>
      </c>
      <c r="B140" s="1">
        <v>44378</v>
      </c>
      <c r="C140" s="2">
        <v>27143.27</v>
      </c>
      <c r="D140" s="3">
        <f>swig80tr_m[[#This Row],[Zamkniecie]]/C139-1</f>
        <v>7.895467764598374E-3</v>
      </c>
    </row>
    <row r="141" spans="1:4" x14ac:dyDescent="0.3">
      <c r="A141" s="1">
        <v>44408</v>
      </c>
      <c r="B141" s="1">
        <v>44409</v>
      </c>
      <c r="C141" s="2">
        <v>27402.55</v>
      </c>
      <c r="D141" s="3">
        <f>swig80tr_m[[#This Row],[Zamkniecie]]/C140-1</f>
        <v>9.5522757574897366E-3</v>
      </c>
    </row>
    <row r="142" spans="1:4" x14ac:dyDescent="0.3">
      <c r="A142" s="1">
        <v>44439</v>
      </c>
      <c r="B142" s="1">
        <v>44440</v>
      </c>
      <c r="C142" s="2">
        <v>27946.400000000001</v>
      </c>
      <c r="D142" s="3">
        <f>swig80tr_m[[#This Row],[Zamkniecie]]/C141-1</f>
        <v>1.9846693099729862E-2</v>
      </c>
    </row>
    <row r="143" spans="1:4" x14ac:dyDescent="0.3">
      <c r="A143" s="1">
        <v>44469</v>
      </c>
      <c r="B143" s="1">
        <v>44470</v>
      </c>
      <c r="C143" s="2">
        <v>28151.21</v>
      </c>
      <c r="D143" s="3">
        <f>swig80tr_m[[#This Row],[Zamkniecie]]/C142-1</f>
        <v>7.328672029313088E-3</v>
      </c>
    </row>
    <row r="144" spans="1:4" x14ac:dyDescent="0.3">
      <c r="A144" s="1">
        <v>44500</v>
      </c>
      <c r="B144" s="1">
        <v>44501</v>
      </c>
      <c r="C144" s="2">
        <v>28422.19</v>
      </c>
      <c r="D144" s="3">
        <f>swig80tr_m[[#This Row],[Zamkniecie]]/C143-1</f>
        <v>9.6258739855230591E-3</v>
      </c>
    </row>
    <row r="145" spans="1:4" x14ac:dyDescent="0.3">
      <c r="A145" s="1">
        <v>44530</v>
      </c>
      <c r="B145" s="1">
        <v>44531</v>
      </c>
      <c r="C145" s="2">
        <v>26942.41</v>
      </c>
      <c r="D145" s="3">
        <f>swig80tr_m[[#This Row],[Zamkniecie]]/C144-1</f>
        <v>-5.2064249799188556E-2</v>
      </c>
    </row>
    <row r="146" spans="1:4" x14ac:dyDescent="0.3">
      <c r="A146" s="1">
        <v>44561</v>
      </c>
      <c r="B146" s="1">
        <v>44562</v>
      </c>
      <c r="C146" s="2">
        <v>26834.62</v>
      </c>
      <c r="D146" s="3">
        <f>swig80tr_m[[#This Row],[Zamkniecie]]/C145-1</f>
        <v>-4.0007556859241733E-3</v>
      </c>
    </row>
    <row r="147" spans="1:4" x14ac:dyDescent="0.3">
      <c r="A147" s="1">
        <v>44592</v>
      </c>
      <c r="B147" s="1">
        <v>44593</v>
      </c>
      <c r="C147" s="2" t="s">
        <v>35</v>
      </c>
      <c r="D147" s="3">
        <f>swig80tr_m[[#This Row],[Zamkniecie]]/C146-1</f>
        <v>-2.834472781802011E-2</v>
      </c>
    </row>
    <row r="148" spans="1:4" x14ac:dyDescent="0.3">
      <c r="A148" s="1">
        <v>44620</v>
      </c>
      <c r="B148" s="1">
        <v>44621</v>
      </c>
      <c r="C148" s="2">
        <v>24425.040000000001</v>
      </c>
      <c r="D148" s="3">
        <f>swig80tr_m[[#This Row],[Zamkniecie]]/C147-1</f>
        <v>-6.3241543299838887E-2</v>
      </c>
    </row>
    <row r="149" spans="1:4" x14ac:dyDescent="0.3">
      <c r="A149" s="1">
        <v>44651</v>
      </c>
      <c r="B149" s="1">
        <v>44652</v>
      </c>
      <c r="C149" s="2">
        <v>26384.83</v>
      </c>
      <c r="D149" s="3">
        <f>swig80tr_m[[#This Row],[Zamkniecie]]/C148-1</f>
        <v>8.0236920799310996E-2</v>
      </c>
    </row>
    <row r="150" spans="1:4" x14ac:dyDescent="0.3">
      <c r="A150" s="1">
        <v>44681</v>
      </c>
      <c r="B150" s="1">
        <v>44682</v>
      </c>
      <c r="C150" s="2">
        <v>24977.29</v>
      </c>
      <c r="D150" s="3">
        <f>swig80tr_m[[#This Row],[Zamkniecie]]/C149-1</f>
        <v>-5.3346563157693261E-2</v>
      </c>
    </row>
    <row r="151" spans="1:4" x14ac:dyDescent="0.3">
      <c r="A151" s="1">
        <v>44712</v>
      </c>
      <c r="B151" s="1">
        <v>44713</v>
      </c>
      <c r="C151" s="2">
        <v>24465.119999999999</v>
      </c>
      <c r="D151" s="3">
        <f>swig80tr_m[[#This Row],[Zamkniecie]]/C150-1</f>
        <v>-2.0505427130004916E-2</v>
      </c>
    </row>
    <row r="152" spans="1:4" x14ac:dyDescent="0.3">
      <c r="A152" s="1">
        <v>44742</v>
      </c>
      <c r="B152" s="1">
        <v>44743</v>
      </c>
      <c r="C152" s="2">
        <v>23122.45</v>
      </c>
      <c r="D152" s="3">
        <f>swig80tr_m[[#This Row],[Zamkniecie]]/C151-1</f>
        <v>-5.4880989751940668E-2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50"/>
  <sheetViews>
    <sheetView tabSelected="1" topLeftCell="A224" workbookViewId="0">
      <selection activeCell="B246" sqref="B246:B250"/>
    </sheetView>
  </sheetViews>
  <sheetFormatPr defaultRowHeight="14.4" x14ac:dyDescent="0.3"/>
  <cols>
    <col min="1" max="1" width="10.109375" bestFit="1" customWidth="1"/>
    <col min="2" max="2" width="14.33203125" customWidth="1"/>
    <col min="3" max="3" width="12.77734375" bestFit="1" customWidth="1"/>
    <col min="4" max="4" width="11.44140625" bestFit="1" customWidth="1"/>
  </cols>
  <sheetData>
    <row r="1" spans="1:4" x14ac:dyDescent="0.3">
      <c r="A1" t="s">
        <v>44</v>
      </c>
      <c r="B1" t="s">
        <v>11</v>
      </c>
      <c r="C1" t="s">
        <v>12</v>
      </c>
      <c r="D1" t="s">
        <v>3</v>
      </c>
    </row>
    <row r="2" spans="1:4" x14ac:dyDescent="0.3">
      <c r="A2" s="1">
        <v>37195</v>
      </c>
      <c r="C2" s="2">
        <v>1833.7</v>
      </c>
    </row>
    <row r="3" spans="1:4" x14ac:dyDescent="0.3">
      <c r="A3" s="1">
        <v>37225</v>
      </c>
      <c r="B3" s="10">
        <v>37226</v>
      </c>
      <c r="C3" s="2" t="s">
        <v>31</v>
      </c>
      <c r="D3" s="3">
        <f>swig80_m[[#This Row],[Zamkniecie]]/C2-1</f>
        <v>-3.0375743033211555E-2</v>
      </c>
    </row>
    <row r="4" spans="1:4" x14ac:dyDescent="0.3">
      <c r="A4" s="1">
        <v>37256</v>
      </c>
      <c r="B4" s="9">
        <v>37257</v>
      </c>
      <c r="C4" s="2">
        <v>1763.73</v>
      </c>
      <c r="D4" s="3">
        <f>swig80_m[[#This Row],[Zamkniecie]]/C3-1</f>
        <v>-8.0258717660292023E-3</v>
      </c>
    </row>
    <row r="5" spans="1:4" x14ac:dyDescent="0.3">
      <c r="A5" s="1">
        <v>37287</v>
      </c>
      <c r="B5" s="10">
        <v>37288</v>
      </c>
      <c r="C5" s="2">
        <v>1696.68</v>
      </c>
      <c r="D5" s="3">
        <f>swig80_m[[#This Row],[Zamkniecie]]/C4-1</f>
        <v>-3.8016022860641874E-2</v>
      </c>
    </row>
    <row r="6" spans="1:4" x14ac:dyDescent="0.3">
      <c r="A6" s="1">
        <v>37315</v>
      </c>
      <c r="B6" s="9">
        <v>37316</v>
      </c>
      <c r="C6" s="2">
        <v>1685.89</v>
      </c>
      <c r="D6" s="3">
        <f>swig80_m[[#This Row],[Zamkniecie]]/C5-1</f>
        <v>-6.3594785109744034E-3</v>
      </c>
    </row>
    <row r="7" spans="1:4" x14ac:dyDescent="0.3">
      <c r="A7" s="1">
        <v>37346</v>
      </c>
      <c r="B7" s="10">
        <v>37347</v>
      </c>
      <c r="C7" s="2">
        <v>1617.92</v>
      </c>
      <c r="D7" s="3">
        <f>swig80_m[[#This Row],[Zamkniecie]]/C6-1</f>
        <v>-4.0316983907609627E-2</v>
      </c>
    </row>
    <row r="8" spans="1:4" x14ac:dyDescent="0.3">
      <c r="A8" s="1">
        <v>37376</v>
      </c>
      <c r="B8" s="9">
        <v>37377</v>
      </c>
      <c r="C8" s="2">
        <v>1510.21</v>
      </c>
      <c r="D8" s="3">
        <f>swig80_m[[#This Row],[Zamkniecie]]/C7-1</f>
        <v>-6.6573130933544333E-2</v>
      </c>
    </row>
    <row r="9" spans="1:4" x14ac:dyDescent="0.3">
      <c r="A9" s="1">
        <v>37407</v>
      </c>
      <c r="B9" s="10">
        <v>37408</v>
      </c>
      <c r="C9" s="2">
        <v>1539.97</v>
      </c>
      <c r="D9" s="3">
        <f>swig80_m[[#This Row],[Zamkniecie]]/C8-1</f>
        <v>1.9705868720244268E-2</v>
      </c>
    </row>
    <row r="10" spans="1:4" x14ac:dyDescent="0.3">
      <c r="A10" s="1">
        <v>37437</v>
      </c>
      <c r="B10" s="9">
        <v>37438</v>
      </c>
      <c r="C10" s="2">
        <v>1516.65</v>
      </c>
      <c r="D10" s="3">
        <f>swig80_m[[#This Row],[Zamkniecie]]/C9-1</f>
        <v>-1.5143152139327376E-2</v>
      </c>
    </row>
    <row r="11" spans="1:4" x14ac:dyDescent="0.3">
      <c r="A11" s="1">
        <v>37468</v>
      </c>
      <c r="B11" s="10">
        <v>37469</v>
      </c>
      <c r="C11" s="2">
        <v>1356.04</v>
      </c>
      <c r="D11" s="3">
        <f>swig80_m[[#This Row],[Zamkniecie]]/C10-1</f>
        <v>-0.10589786700952764</v>
      </c>
    </row>
    <row r="12" spans="1:4" x14ac:dyDescent="0.3">
      <c r="A12" s="1">
        <v>37499</v>
      </c>
      <c r="B12" s="9">
        <v>37500</v>
      </c>
      <c r="C12" s="2">
        <v>1291.3599999999999</v>
      </c>
      <c r="D12" s="3">
        <f>swig80_m[[#This Row],[Zamkniecie]]/C11-1</f>
        <v>-4.7697708032211517E-2</v>
      </c>
    </row>
    <row r="13" spans="1:4" x14ac:dyDescent="0.3">
      <c r="A13" s="1">
        <v>37529</v>
      </c>
      <c r="B13" s="10">
        <v>37530</v>
      </c>
      <c r="C13" s="2">
        <v>1285.3</v>
      </c>
      <c r="D13" s="3">
        <f>swig80_m[[#This Row],[Zamkniecie]]/C12-1</f>
        <v>-4.6927270474538263E-3</v>
      </c>
    </row>
    <row r="14" spans="1:4" x14ac:dyDescent="0.3">
      <c r="A14" s="1">
        <v>37560</v>
      </c>
      <c r="B14" s="9">
        <v>37561</v>
      </c>
      <c r="C14" s="2">
        <v>1359.94</v>
      </c>
      <c r="D14" s="3">
        <f>swig80_m[[#This Row],[Zamkniecie]]/C13-1</f>
        <v>5.8072045436863062E-2</v>
      </c>
    </row>
    <row r="15" spans="1:4" x14ac:dyDescent="0.3">
      <c r="A15" s="1">
        <v>37590</v>
      </c>
      <c r="B15" s="10">
        <v>37591</v>
      </c>
      <c r="C15" s="2">
        <v>1385.55</v>
      </c>
      <c r="D15" s="3">
        <f>swig80_m[[#This Row],[Zamkniecie]]/C14-1</f>
        <v>1.8831713163816044E-2</v>
      </c>
    </row>
    <row r="16" spans="1:4" x14ac:dyDescent="0.3">
      <c r="A16" s="1">
        <v>37621</v>
      </c>
      <c r="B16" s="9">
        <v>37622</v>
      </c>
      <c r="C16" s="2">
        <v>1365.62</v>
      </c>
      <c r="D16" s="3">
        <f>swig80_m[[#This Row],[Zamkniecie]]/C15-1</f>
        <v>-1.4384179567680788E-2</v>
      </c>
    </row>
    <row r="17" spans="1:4" x14ac:dyDescent="0.3">
      <c r="A17" s="1">
        <v>37652</v>
      </c>
      <c r="B17" s="10">
        <v>37653</v>
      </c>
      <c r="C17" s="2">
        <v>1458.02</v>
      </c>
      <c r="D17" s="3">
        <f>swig80_m[[#This Row],[Zamkniecie]]/C16-1</f>
        <v>6.7661574962288196E-2</v>
      </c>
    </row>
    <row r="18" spans="1:4" x14ac:dyDescent="0.3">
      <c r="A18" s="1">
        <v>37680</v>
      </c>
      <c r="B18" s="9">
        <v>37681</v>
      </c>
      <c r="C18" s="2">
        <v>1443.96</v>
      </c>
      <c r="D18" s="3">
        <f>swig80_m[[#This Row],[Zamkniecie]]/C17-1</f>
        <v>-9.6432147707163907E-3</v>
      </c>
    </row>
    <row r="19" spans="1:4" x14ac:dyDescent="0.3">
      <c r="A19" s="1">
        <v>37711</v>
      </c>
      <c r="B19" s="10">
        <v>37712</v>
      </c>
      <c r="C19" s="2">
        <v>1364.15</v>
      </c>
      <c r="D19" s="3">
        <f>swig80_m[[#This Row],[Zamkniecie]]/C18-1</f>
        <v>-5.5271614172137662E-2</v>
      </c>
    </row>
    <row r="20" spans="1:4" x14ac:dyDescent="0.3">
      <c r="A20" s="1">
        <v>37741</v>
      </c>
      <c r="B20" s="9">
        <v>37742</v>
      </c>
      <c r="C20" s="2">
        <v>1492.35</v>
      </c>
      <c r="D20" s="3">
        <f>swig80_m[[#This Row],[Zamkniecie]]/C19-1</f>
        <v>9.3977934977824917E-2</v>
      </c>
    </row>
    <row r="21" spans="1:4" x14ac:dyDescent="0.3">
      <c r="A21" s="1">
        <v>37772</v>
      </c>
      <c r="B21" s="10">
        <v>37773</v>
      </c>
      <c r="C21" s="2">
        <v>1700.44</v>
      </c>
      <c r="D21" s="3">
        <f>swig80_m[[#This Row],[Zamkniecie]]/C20-1</f>
        <v>0.13943779944383028</v>
      </c>
    </row>
    <row r="22" spans="1:4" x14ac:dyDescent="0.3">
      <c r="A22" s="1">
        <v>37802</v>
      </c>
      <c r="B22" s="9">
        <v>37803</v>
      </c>
      <c r="C22" s="2">
        <v>1699.12</v>
      </c>
      <c r="D22" s="3">
        <f>swig80_m[[#This Row],[Zamkniecie]]/C21-1</f>
        <v>-7.7626967137922609E-4</v>
      </c>
    </row>
    <row r="23" spans="1:4" x14ac:dyDescent="0.3">
      <c r="A23" s="1">
        <v>37833</v>
      </c>
      <c r="B23" s="10">
        <v>37834</v>
      </c>
      <c r="C23" s="2">
        <v>2174.14</v>
      </c>
      <c r="D23" s="3">
        <f>swig80_m[[#This Row],[Zamkniecie]]/C22-1</f>
        <v>0.27956824709261263</v>
      </c>
    </row>
    <row r="24" spans="1:4" x14ac:dyDescent="0.3">
      <c r="A24" s="1">
        <v>37864</v>
      </c>
      <c r="B24" s="9">
        <v>37865</v>
      </c>
      <c r="C24" s="2">
        <v>2644.5</v>
      </c>
      <c r="D24" s="3">
        <f>swig80_m[[#This Row],[Zamkniecie]]/C23-1</f>
        <v>0.21634301378936049</v>
      </c>
    </row>
    <row r="25" spans="1:4" x14ac:dyDescent="0.3">
      <c r="A25" s="1">
        <v>37894</v>
      </c>
      <c r="B25" s="10">
        <v>37895</v>
      </c>
      <c r="C25" s="2">
        <v>2484.77</v>
      </c>
      <c r="D25" s="3">
        <f>swig80_m[[#This Row],[Zamkniecie]]/C24-1</f>
        <v>-6.0400831915295883E-2</v>
      </c>
    </row>
    <row r="26" spans="1:4" x14ac:dyDescent="0.3">
      <c r="A26" s="1">
        <v>37925</v>
      </c>
      <c r="B26" s="9">
        <v>37926</v>
      </c>
      <c r="C26" s="2">
        <v>2612.98</v>
      </c>
      <c r="D26" s="3">
        <f>swig80_m[[#This Row],[Zamkniecie]]/C25-1</f>
        <v>5.1598337069427069E-2</v>
      </c>
    </row>
    <row r="27" spans="1:4" x14ac:dyDescent="0.3">
      <c r="A27" s="1">
        <v>37955</v>
      </c>
      <c r="B27" s="10">
        <v>37956</v>
      </c>
      <c r="C27" s="2">
        <v>2494.67</v>
      </c>
      <c r="D27" s="3">
        <f>swig80_m[[#This Row],[Zamkniecie]]/C26-1</f>
        <v>-4.5277805417569206E-2</v>
      </c>
    </row>
    <row r="28" spans="1:4" x14ac:dyDescent="0.3">
      <c r="A28" s="1">
        <v>37986</v>
      </c>
      <c r="B28" s="9">
        <v>37987</v>
      </c>
      <c r="C28" s="2">
        <v>2740.68</v>
      </c>
      <c r="D28" s="3">
        <f>swig80_m[[#This Row],[Zamkniecie]]/C27-1</f>
        <v>9.8614245571558401E-2</v>
      </c>
    </row>
    <row r="29" spans="1:4" x14ac:dyDescent="0.3">
      <c r="A29" s="1">
        <v>38017</v>
      </c>
      <c r="B29" s="10">
        <v>38018</v>
      </c>
      <c r="C29" s="2">
        <v>3130.99</v>
      </c>
      <c r="D29" s="3">
        <f>swig80_m[[#This Row],[Zamkniecie]]/C28-1</f>
        <v>0.14241356159785168</v>
      </c>
    </row>
    <row r="30" spans="1:4" x14ac:dyDescent="0.3">
      <c r="A30" s="1">
        <v>38046</v>
      </c>
      <c r="B30" s="9">
        <v>38047</v>
      </c>
      <c r="C30" s="2">
        <v>3749.15</v>
      </c>
      <c r="D30" s="3">
        <f>swig80_m[[#This Row],[Zamkniecie]]/C29-1</f>
        <v>0.19743276088393769</v>
      </c>
    </row>
    <row r="31" spans="1:4" x14ac:dyDescent="0.3">
      <c r="A31" s="1">
        <v>38077</v>
      </c>
      <c r="B31" s="10">
        <v>38078</v>
      </c>
      <c r="C31" s="2">
        <v>3970.06</v>
      </c>
      <c r="D31" s="3">
        <f>swig80_m[[#This Row],[Zamkniecie]]/C30-1</f>
        <v>5.8922689142872242E-2</v>
      </c>
    </row>
    <row r="32" spans="1:4" x14ac:dyDescent="0.3">
      <c r="A32" s="1">
        <v>38107</v>
      </c>
      <c r="B32" s="9">
        <v>38108</v>
      </c>
      <c r="C32" s="2">
        <v>4588.01</v>
      </c>
      <c r="D32" s="3">
        <f>swig80_m[[#This Row],[Zamkniecie]]/C31-1</f>
        <v>0.15565255940716272</v>
      </c>
    </row>
    <row r="33" spans="1:4" x14ac:dyDescent="0.3">
      <c r="A33" s="1">
        <v>38138</v>
      </c>
      <c r="B33" s="10">
        <v>38139</v>
      </c>
      <c r="C33" s="2">
        <v>4360.8100000000004</v>
      </c>
      <c r="D33" s="3">
        <f>swig80_m[[#This Row],[Zamkniecie]]/C32-1</f>
        <v>-4.9520380295596578E-2</v>
      </c>
    </row>
    <row r="34" spans="1:4" x14ac:dyDescent="0.3">
      <c r="A34" s="1">
        <v>38168</v>
      </c>
      <c r="B34" s="9">
        <v>38169</v>
      </c>
      <c r="C34" s="2">
        <v>4193.33</v>
      </c>
      <c r="D34" s="3">
        <f>swig80_m[[#This Row],[Zamkniecie]]/C33-1</f>
        <v>-3.8405709031120505E-2</v>
      </c>
    </row>
    <row r="35" spans="1:4" x14ac:dyDescent="0.3">
      <c r="A35" s="1">
        <v>38199</v>
      </c>
      <c r="B35" s="10">
        <v>38200</v>
      </c>
      <c r="C35" s="2">
        <v>4208.25</v>
      </c>
      <c r="D35" s="3">
        <f>swig80_m[[#This Row],[Zamkniecie]]/C34-1</f>
        <v>3.5580314451759687E-3</v>
      </c>
    </row>
    <row r="36" spans="1:4" x14ac:dyDescent="0.3">
      <c r="A36" s="1">
        <v>38230</v>
      </c>
      <c r="B36" s="9">
        <v>38231</v>
      </c>
      <c r="C36" s="2">
        <v>4481.54</v>
      </c>
      <c r="D36" s="3">
        <f>swig80_m[[#This Row],[Zamkniecie]]/C35-1</f>
        <v>6.4941483989781945E-2</v>
      </c>
    </row>
    <row r="37" spans="1:4" x14ac:dyDescent="0.3">
      <c r="A37" s="1">
        <v>38260</v>
      </c>
      <c r="B37" s="10">
        <v>38261</v>
      </c>
      <c r="C37" s="2">
        <v>4910.8</v>
      </c>
      <c r="D37" s="3">
        <f>swig80_m[[#This Row],[Zamkniecie]]/C36-1</f>
        <v>9.5784038522472192E-2</v>
      </c>
    </row>
    <row r="38" spans="1:4" x14ac:dyDescent="0.3">
      <c r="A38" s="1">
        <v>38291</v>
      </c>
      <c r="B38" s="9">
        <v>38292</v>
      </c>
      <c r="C38" s="2">
        <v>4757.8599999999997</v>
      </c>
      <c r="D38" s="3">
        <f>swig80_m[[#This Row],[Zamkniecie]]/C37-1</f>
        <v>-3.1143601857131276E-2</v>
      </c>
    </row>
    <row r="39" spans="1:4" x14ac:dyDescent="0.3">
      <c r="A39" s="1">
        <v>38321</v>
      </c>
      <c r="B39" s="10">
        <v>38322</v>
      </c>
      <c r="C39" s="2">
        <v>4578.42</v>
      </c>
      <c r="D39" s="3">
        <f>swig80_m[[#This Row],[Zamkniecie]]/C38-1</f>
        <v>-3.7714434640783834E-2</v>
      </c>
    </row>
    <row r="40" spans="1:4" x14ac:dyDescent="0.3">
      <c r="A40" s="1">
        <v>38352</v>
      </c>
      <c r="B40" s="9">
        <v>38353</v>
      </c>
      <c r="C40" s="2">
        <v>4738.62</v>
      </c>
      <c r="D40" s="3">
        <f>swig80_m[[#This Row],[Zamkniecie]]/C39-1</f>
        <v>3.4990236806583974E-2</v>
      </c>
    </row>
    <row r="41" spans="1:4" x14ac:dyDescent="0.3">
      <c r="A41" s="1">
        <v>38383</v>
      </c>
      <c r="B41" s="10">
        <v>38384</v>
      </c>
      <c r="C41" s="2">
        <v>4768.8599999999997</v>
      </c>
      <c r="D41" s="3">
        <f>swig80_m[[#This Row],[Zamkniecie]]/C40-1</f>
        <v>6.3816047710092416E-3</v>
      </c>
    </row>
    <row r="42" spans="1:4" x14ac:dyDescent="0.3">
      <c r="A42" s="1">
        <v>38411</v>
      </c>
      <c r="B42" s="9">
        <v>38412</v>
      </c>
      <c r="C42" s="2">
        <v>4756.33</v>
      </c>
      <c r="D42" s="3">
        <f>swig80_m[[#This Row],[Zamkniecie]]/C41-1</f>
        <v>-2.6274623285229559E-3</v>
      </c>
    </row>
    <row r="43" spans="1:4" x14ac:dyDescent="0.3">
      <c r="A43" s="1">
        <v>38442</v>
      </c>
      <c r="B43" s="10">
        <v>38443</v>
      </c>
      <c r="C43" s="2">
        <v>4366.21</v>
      </c>
      <c r="D43" s="3">
        <f>swig80_m[[#This Row],[Zamkniecie]]/C42-1</f>
        <v>-8.2021222244882064E-2</v>
      </c>
    </row>
    <row r="44" spans="1:4" x14ac:dyDescent="0.3">
      <c r="A44" s="1">
        <v>38472</v>
      </c>
      <c r="B44" s="9">
        <v>38473</v>
      </c>
      <c r="C44" s="2">
        <v>4082.1</v>
      </c>
      <c r="D44" s="3">
        <f>swig80_m[[#This Row],[Zamkniecie]]/C43-1</f>
        <v>-6.507016382629327E-2</v>
      </c>
    </row>
    <row r="45" spans="1:4" x14ac:dyDescent="0.3">
      <c r="A45" s="1">
        <v>38503</v>
      </c>
      <c r="B45" s="10">
        <v>38504</v>
      </c>
      <c r="C45" s="2">
        <v>4140.47</v>
      </c>
      <c r="D45" s="3">
        <f>swig80_m[[#This Row],[Zamkniecie]]/C44-1</f>
        <v>1.4299012763038688E-2</v>
      </c>
    </row>
    <row r="46" spans="1:4" x14ac:dyDescent="0.3">
      <c r="A46" s="1">
        <v>38533</v>
      </c>
      <c r="B46" s="9">
        <v>38534</v>
      </c>
      <c r="C46" s="2">
        <v>4366.99</v>
      </c>
      <c r="D46" s="3">
        <f>swig80_m[[#This Row],[Zamkniecie]]/C45-1</f>
        <v>5.4708764946974409E-2</v>
      </c>
    </row>
    <row r="47" spans="1:4" x14ac:dyDescent="0.3">
      <c r="A47" s="1">
        <v>38564</v>
      </c>
      <c r="B47" s="10">
        <v>38565</v>
      </c>
      <c r="C47" s="2">
        <v>4530.0600000000004</v>
      </c>
      <c r="D47" s="3">
        <f>swig80_m[[#This Row],[Zamkniecie]]/C46-1</f>
        <v>3.7341509827135022E-2</v>
      </c>
    </row>
    <row r="48" spans="1:4" x14ac:dyDescent="0.3">
      <c r="A48" s="1">
        <v>38595</v>
      </c>
      <c r="B48" s="9">
        <v>38596</v>
      </c>
      <c r="C48" s="2">
        <v>4457.1000000000004</v>
      </c>
      <c r="D48" s="3">
        <f>swig80_m[[#This Row],[Zamkniecie]]/C47-1</f>
        <v>-1.6105746943749111E-2</v>
      </c>
    </row>
    <row r="49" spans="1:4" x14ac:dyDescent="0.3">
      <c r="A49" s="1">
        <v>38625</v>
      </c>
      <c r="B49" s="10">
        <v>38626</v>
      </c>
      <c r="C49" s="2">
        <v>4673.99</v>
      </c>
      <c r="D49" s="3">
        <f>swig80_m[[#This Row],[Zamkniecie]]/C48-1</f>
        <v>4.8661685849543224E-2</v>
      </c>
    </row>
    <row r="50" spans="1:4" x14ac:dyDescent="0.3">
      <c r="A50" s="1">
        <v>38656</v>
      </c>
      <c r="B50" s="9">
        <v>38657</v>
      </c>
      <c r="C50" s="2">
        <v>4710.88</v>
      </c>
      <c r="D50" s="3">
        <f>swig80_m[[#This Row],[Zamkniecie]]/C49-1</f>
        <v>7.8926142332353955E-3</v>
      </c>
    </row>
    <row r="51" spans="1:4" x14ac:dyDescent="0.3">
      <c r="A51" s="1">
        <v>38686</v>
      </c>
      <c r="B51" s="10">
        <v>38687</v>
      </c>
      <c r="C51" s="2">
        <v>4940.99</v>
      </c>
      <c r="D51" s="3">
        <f>swig80_m[[#This Row],[Zamkniecie]]/C50-1</f>
        <v>4.8846500016981986E-2</v>
      </c>
    </row>
    <row r="52" spans="1:4" x14ac:dyDescent="0.3">
      <c r="A52" s="1">
        <v>38717</v>
      </c>
      <c r="B52" s="9">
        <v>38718</v>
      </c>
      <c r="C52" s="2">
        <v>5471.33</v>
      </c>
      <c r="D52" s="3">
        <f>swig80_m[[#This Row],[Zamkniecie]]/C51-1</f>
        <v>0.10733476489529425</v>
      </c>
    </row>
    <row r="53" spans="1:4" x14ac:dyDescent="0.3">
      <c r="A53" s="1">
        <v>38748</v>
      </c>
      <c r="B53" s="10">
        <v>38749</v>
      </c>
      <c r="C53" s="2">
        <v>6838.76</v>
      </c>
      <c r="D53" s="3">
        <f>swig80_m[[#This Row],[Zamkniecie]]/C52-1</f>
        <v>0.24992643470600395</v>
      </c>
    </row>
    <row r="54" spans="1:4" x14ac:dyDescent="0.3">
      <c r="A54" s="1">
        <v>38776</v>
      </c>
      <c r="B54" s="9">
        <v>38777</v>
      </c>
      <c r="C54" s="2">
        <v>7536.79</v>
      </c>
      <c r="D54" s="3">
        <f>swig80_m[[#This Row],[Zamkniecie]]/C53-1</f>
        <v>0.10206967344957274</v>
      </c>
    </row>
    <row r="55" spans="1:4" x14ac:dyDescent="0.3">
      <c r="A55" s="1">
        <v>38807</v>
      </c>
      <c r="B55" s="10">
        <v>38808</v>
      </c>
      <c r="C55" s="2">
        <v>8415.49</v>
      </c>
      <c r="D55" s="3">
        <f>swig80_m[[#This Row],[Zamkniecie]]/C54-1</f>
        <v>0.11658809652385171</v>
      </c>
    </row>
    <row r="56" spans="1:4" x14ac:dyDescent="0.3">
      <c r="A56" s="1">
        <v>38837</v>
      </c>
      <c r="B56" s="9">
        <v>38838</v>
      </c>
      <c r="C56" s="2">
        <v>9429.2099999999991</v>
      </c>
      <c r="D56" s="3">
        <f>swig80_m[[#This Row],[Zamkniecie]]/C55-1</f>
        <v>0.12045882057966906</v>
      </c>
    </row>
    <row r="57" spans="1:4" x14ac:dyDescent="0.3">
      <c r="A57" s="1">
        <v>38868</v>
      </c>
      <c r="B57" s="10">
        <v>38869</v>
      </c>
      <c r="C57" s="2">
        <v>8897.01</v>
      </c>
      <c r="D57" s="3">
        <f>swig80_m[[#This Row],[Zamkniecie]]/C56-1</f>
        <v>-5.6441631907657053E-2</v>
      </c>
    </row>
    <row r="58" spans="1:4" x14ac:dyDescent="0.3">
      <c r="A58" s="1">
        <v>38898</v>
      </c>
      <c r="B58" s="9">
        <v>38899</v>
      </c>
      <c r="C58" s="2">
        <v>8410.83</v>
      </c>
      <c r="D58" s="3">
        <f>swig80_m[[#This Row],[Zamkniecie]]/C57-1</f>
        <v>-5.4645324665252737E-2</v>
      </c>
    </row>
    <row r="59" spans="1:4" x14ac:dyDescent="0.3">
      <c r="A59" s="1">
        <v>38929</v>
      </c>
      <c r="B59" s="10">
        <v>38930</v>
      </c>
      <c r="C59" s="2">
        <v>9213.15</v>
      </c>
      <c r="D59" s="3">
        <f>swig80_m[[#This Row],[Zamkniecie]]/C58-1</f>
        <v>9.5391299075120894E-2</v>
      </c>
    </row>
    <row r="60" spans="1:4" x14ac:dyDescent="0.3">
      <c r="A60" s="1">
        <v>38960</v>
      </c>
      <c r="B60" s="9">
        <v>38961</v>
      </c>
      <c r="C60" s="2">
        <v>9524.02</v>
      </c>
      <c r="D60" s="3">
        <f>swig80_m[[#This Row],[Zamkniecie]]/C59-1</f>
        <v>3.3741988353603425E-2</v>
      </c>
    </row>
    <row r="61" spans="1:4" x14ac:dyDescent="0.3">
      <c r="A61" s="1">
        <v>38990</v>
      </c>
      <c r="B61" s="10">
        <v>38991</v>
      </c>
      <c r="C61" s="2">
        <v>10404.34</v>
      </c>
      <c r="D61" s="3">
        <f>swig80_m[[#This Row],[Zamkniecie]]/C60-1</f>
        <v>9.2431557262584452E-2</v>
      </c>
    </row>
    <row r="62" spans="1:4" x14ac:dyDescent="0.3">
      <c r="A62" s="1">
        <v>39021</v>
      </c>
      <c r="B62" s="9">
        <v>39022</v>
      </c>
      <c r="C62" s="2">
        <v>11532.59</v>
      </c>
      <c r="D62" s="3">
        <f>swig80_m[[#This Row],[Zamkniecie]]/C61-1</f>
        <v>0.10844032394173975</v>
      </c>
    </row>
    <row r="63" spans="1:4" x14ac:dyDescent="0.3">
      <c r="A63" s="1">
        <v>39051</v>
      </c>
      <c r="B63" s="10">
        <v>39052</v>
      </c>
      <c r="C63" s="2">
        <v>12968.11</v>
      </c>
      <c r="D63" s="3">
        <f>swig80_m[[#This Row],[Zamkniecie]]/C62-1</f>
        <v>0.1244750745496026</v>
      </c>
    </row>
    <row r="64" spans="1:4" x14ac:dyDescent="0.3">
      <c r="A64" s="1">
        <v>39082</v>
      </c>
      <c r="B64" s="9">
        <v>39083</v>
      </c>
      <c r="C64" s="2">
        <v>12716.59</v>
      </c>
      <c r="D64" s="3">
        <f>swig80_m[[#This Row],[Zamkniecie]]/C63-1</f>
        <v>-1.9395270397922326E-2</v>
      </c>
    </row>
    <row r="65" spans="1:4" x14ac:dyDescent="0.3">
      <c r="A65" s="1">
        <v>39113</v>
      </c>
      <c r="B65" s="10">
        <v>39114</v>
      </c>
      <c r="C65" s="2">
        <v>14443.48</v>
      </c>
      <c r="D65" s="3">
        <f>swig80_m[[#This Row],[Zamkniecie]]/C64-1</f>
        <v>0.13579819747275002</v>
      </c>
    </row>
    <row r="66" spans="1:4" x14ac:dyDescent="0.3">
      <c r="A66" s="1">
        <v>39141</v>
      </c>
      <c r="B66" s="9">
        <v>39142</v>
      </c>
      <c r="C66" s="2">
        <v>14339.11</v>
      </c>
      <c r="D66" s="3">
        <f>swig80_m[[#This Row],[Zamkniecie]]/C65-1</f>
        <v>-7.2260978656112362E-3</v>
      </c>
    </row>
    <row r="67" spans="1:4" x14ac:dyDescent="0.3">
      <c r="A67" s="1">
        <v>39172</v>
      </c>
      <c r="B67" s="10">
        <v>39173</v>
      </c>
      <c r="C67" s="2">
        <v>17048.310000000001</v>
      </c>
      <c r="D67" s="3">
        <f>swig80_m[[#This Row],[Zamkniecie]]/C66-1</f>
        <v>0.18893780715818487</v>
      </c>
    </row>
    <row r="68" spans="1:4" x14ac:dyDescent="0.3">
      <c r="A68" s="1">
        <v>39202</v>
      </c>
      <c r="B68" s="9">
        <v>39203</v>
      </c>
      <c r="C68" s="2">
        <v>18766.259999999998</v>
      </c>
      <c r="D68" s="3">
        <f>swig80_m[[#This Row],[Zamkniecie]]/C67-1</f>
        <v>0.10076951909016185</v>
      </c>
    </row>
    <row r="69" spans="1:4" x14ac:dyDescent="0.3">
      <c r="A69" s="1">
        <v>39233</v>
      </c>
      <c r="B69" s="10">
        <v>39234</v>
      </c>
      <c r="C69" s="2">
        <v>20166.689999999999</v>
      </c>
      <c r="D69" s="3">
        <f>swig80_m[[#This Row],[Zamkniecie]]/C68-1</f>
        <v>7.4624885299468424E-2</v>
      </c>
    </row>
    <row r="70" spans="1:4" x14ac:dyDescent="0.3">
      <c r="A70" s="1">
        <v>39263</v>
      </c>
      <c r="B70" s="9">
        <v>39264</v>
      </c>
      <c r="C70" s="2">
        <v>21381.65</v>
      </c>
      <c r="D70" s="3">
        <f>swig80_m[[#This Row],[Zamkniecie]]/C69-1</f>
        <v>6.024588070724568E-2</v>
      </c>
    </row>
    <row r="71" spans="1:4" x14ac:dyDescent="0.3">
      <c r="A71" s="1">
        <v>39294</v>
      </c>
      <c r="B71" s="10">
        <v>39295</v>
      </c>
      <c r="C71" s="2">
        <v>19765.150000000001</v>
      </c>
      <c r="D71" s="3">
        <f>swig80_m[[#This Row],[Zamkniecie]]/C70-1</f>
        <v>-7.5602210306501161E-2</v>
      </c>
    </row>
    <row r="72" spans="1:4" x14ac:dyDescent="0.3">
      <c r="A72" s="1">
        <v>39325</v>
      </c>
      <c r="B72" s="9">
        <v>39326</v>
      </c>
      <c r="C72" s="2">
        <v>18325.21</v>
      </c>
      <c r="D72" s="3">
        <f>swig80_m[[#This Row],[Zamkniecie]]/C71-1</f>
        <v>-7.2852470130507552E-2</v>
      </c>
    </row>
    <row r="73" spans="1:4" x14ac:dyDescent="0.3">
      <c r="A73" s="1">
        <v>39355</v>
      </c>
      <c r="B73" s="10">
        <v>39356</v>
      </c>
      <c r="C73" s="2">
        <v>17993.12</v>
      </c>
      <c r="D73" s="3">
        <f>swig80_m[[#This Row],[Zamkniecie]]/C72-1</f>
        <v>-1.8122029706617249E-2</v>
      </c>
    </row>
    <row r="74" spans="1:4" x14ac:dyDescent="0.3">
      <c r="A74" s="1">
        <v>39386</v>
      </c>
      <c r="B74" s="9">
        <v>39387</v>
      </c>
      <c r="C74" s="2">
        <v>18412.849999999999</v>
      </c>
      <c r="D74" s="3">
        <f>swig80_m[[#This Row],[Zamkniecie]]/C73-1</f>
        <v>2.3327249526485572E-2</v>
      </c>
    </row>
    <row r="75" spans="1:4" x14ac:dyDescent="0.3">
      <c r="A75" s="1">
        <v>39416</v>
      </c>
      <c r="B75" s="10">
        <v>39417</v>
      </c>
      <c r="C75" s="2">
        <v>16047.03</v>
      </c>
      <c r="D75" s="3">
        <f>swig80_m[[#This Row],[Zamkniecie]]/C74-1</f>
        <v>-0.12848744219390251</v>
      </c>
    </row>
    <row r="76" spans="1:4" x14ac:dyDescent="0.3">
      <c r="A76" s="1">
        <v>39447</v>
      </c>
      <c r="B76" s="9">
        <v>39448</v>
      </c>
      <c r="C76" s="2">
        <v>15917.92</v>
      </c>
      <c r="D76" s="3">
        <f>swig80_m[[#This Row],[Zamkniecie]]/C75-1</f>
        <v>-8.0457255953282347E-3</v>
      </c>
    </row>
    <row r="77" spans="1:4" x14ac:dyDescent="0.3">
      <c r="A77" s="1">
        <v>39478</v>
      </c>
      <c r="B77" s="10">
        <v>39479</v>
      </c>
      <c r="C77" s="2">
        <v>14201.36</v>
      </c>
      <c r="D77" s="3">
        <f>swig80_m[[#This Row],[Zamkniecie]]/C76-1</f>
        <v>-0.10783821001738914</v>
      </c>
    </row>
    <row r="78" spans="1:4" x14ac:dyDescent="0.3">
      <c r="A78" s="1">
        <v>39507</v>
      </c>
      <c r="B78" s="9">
        <v>39508</v>
      </c>
      <c r="C78" s="2">
        <v>14438.08</v>
      </c>
      <c r="D78" s="3">
        <f>swig80_m[[#This Row],[Zamkniecie]]/C77-1</f>
        <v>1.6668826084262234E-2</v>
      </c>
    </row>
    <row r="79" spans="1:4" x14ac:dyDescent="0.3">
      <c r="A79" s="1">
        <v>39538</v>
      </c>
      <c r="B79" s="10">
        <v>39539</v>
      </c>
      <c r="C79" s="2">
        <v>14067.15</v>
      </c>
      <c r="D79" s="3">
        <f>swig80_m[[#This Row],[Zamkniecie]]/C78-1</f>
        <v>-2.5691089119883048E-2</v>
      </c>
    </row>
    <row r="80" spans="1:4" x14ac:dyDescent="0.3">
      <c r="A80" s="1">
        <v>39568</v>
      </c>
      <c r="B80" s="9">
        <v>39569</v>
      </c>
      <c r="C80" s="2">
        <v>13269.38</v>
      </c>
      <c r="D80" s="3">
        <f>swig80_m[[#This Row],[Zamkniecie]]/C79-1</f>
        <v>-5.671155848910403E-2</v>
      </c>
    </row>
    <row r="81" spans="1:4" x14ac:dyDescent="0.3">
      <c r="A81" s="1">
        <v>39599</v>
      </c>
      <c r="B81" s="10">
        <v>39600</v>
      </c>
      <c r="C81" s="2">
        <v>12852.51</v>
      </c>
      <c r="D81" s="3">
        <f>swig80_m[[#This Row],[Zamkniecie]]/C80-1</f>
        <v>-3.1415936539612166E-2</v>
      </c>
    </row>
    <row r="82" spans="1:4" x14ac:dyDescent="0.3">
      <c r="A82" s="1">
        <v>39629</v>
      </c>
      <c r="B82" s="9">
        <v>39630</v>
      </c>
      <c r="C82" s="2">
        <v>11346.34</v>
      </c>
      <c r="D82" s="3">
        <f>swig80_m[[#This Row],[Zamkniecie]]/C81-1</f>
        <v>-0.11718878258021193</v>
      </c>
    </row>
    <row r="83" spans="1:4" x14ac:dyDescent="0.3">
      <c r="A83" s="1">
        <v>39660</v>
      </c>
      <c r="B83" s="10">
        <v>39661</v>
      </c>
      <c r="C83" s="2">
        <v>10313.9</v>
      </c>
      <c r="D83" s="3">
        <f>swig80_m[[#This Row],[Zamkniecie]]/C82-1</f>
        <v>-9.0993218958712707E-2</v>
      </c>
    </row>
    <row r="84" spans="1:4" x14ac:dyDescent="0.3">
      <c r="A84" s="1">
        <v>39691</v>
      </c>
      <c r="B84" s="9">
        <v>39692</v>
      </c>
      <c r="C84" s="2">
        <v>10076.89</v>
      </c>
      <c r="D84" s="3">
        <f>swig80_m[[#This Row],[Zamkniecie]]/C83-1</f>
        <v>-2.2979668214739402E-2</v>
      </c>
    </row>
    <row r="85" spans="1:4" x14ac:dyDescent="0.3">
      <c r="A85" s="1">
        <v>39721</v>
      </c>
      <c r="B85" s="10">
        <v>39722</v>
      </c>
      <c r="C85" s="2">
        <v>9460.33</v>
      </c>
      <c r="D85" s="3">
        <f>swig80_m[[#This Row],[Zamkniecie]]/C84-1</f>
        <v>-6.1185544349496634E-2</v>
      </c>
    </row>
    <row r="86" spans="1:4" x14ac:dyDescent="0.3">
      <c r="A86" s="1">
        <v>39752</v>
      </c>
      <c r="B86" s="9">
        <v>39753</v>
      </c>
      <c r="C86" s="2">
        <v>7311.18</v>
      </c>
      <c r="D86" s="3">
        <f>swig80_m[[#This Row],[Zamkniecie]]/C85-1</f>
        <v>-0.22717495055669301</v>
      </c>
    </row>
    <row r="87" spans="1:4" x14ac:dyDescent="0.3">
      <c r="A87" s="1">
        <v>39782</v>
      </c>
      <c r="B87" s="10">
        <v>39783</v>
      </c>
      <c r="C87" s="2">
        <v>7138.09</v>
      </c>
      <c r="D87" s="3">
        <f>swig80_m[[#This Row],[Zamkniecie]]/C86-1</f>
        <v>-2.3674700937468374E-2</v>
      </c>
    </row>
    <row r="88" spans="1:4" x14ac:dyDescent="0.3">
      <c r="A88" s="1">
        <v>39813</v>
      </c>
      <c r="B88" s="9">
        <v>39814</v>
      </c>
      <c r="C88" s="2">
        <v>6852.79</v>
      </c>
      <c r="D88" s="3">
        <f>swig80_m[[#This Row],[Zamkniecie]]/C87-1</f>
        <v>-3.9968675093757566E-2</v>
      </c>
    </row>
    <row r="89" spans="1:4" x14ac:dyDescent="0.3">
      <c r="A89" s="1">
        <v>39844</v>
      </c>
      <c r="B89" s="10">
        <v>39845</v>
      </c>
      <c r="C89" s="2">
        <v>6629.86</v>
      </c>
      <c r="D89" s="3">
        <f>swig80_m[[#This Row],[Zamkniecie]]/C88-1</f>
        <v>-3.2531275582645902E-2</v>
      </c>
    </row>
    <row r="90" spans="1:4" x14ac:dyDescent="0.3">
      <c r="A90" s="1">
        <v>39872</v>
      </c>
      <c r="B90" s="9">
        <v>39873</v>
      </c>
      <c r="C90" s="2">
        <v>6091.37</v>
      </c>
      <c r="D90" s="3">
        <f>swig80_m[[#This Row],[Zamkniecie]]/C89-1</f>
        <v>-8.1221926254853027E-2</v>
      </c>
    </row>
    <row r="91" spans="1:4" x14ac:dyDescent="0.3">
      <c r="A91" s="1">
        <v>39903</v>
      </c>
      <c r="B91" s="10">
        <v>39904</v>
      </c>
      <c r="C91" s="2">
        <v>6971.77</v>
      </c>
      <c r="D91" s="3">
        <f>swig80_m[[#This Row],[Zamkniecie]]/C90-1</f>
        <v>0.14453234658213177</v>
      </c>
    </row>
    <row r="92" spans="1:4" x14ac:dyDescent="0.3">
      <c r="A92" s="1">
        <v>39933</v>
      </c>
      <c r="B92" s="9">
        <v>39934</v>
      </c>
      <c r="C92" s="2">
        <v>8599.4699999999993</v>
      </c>
      <c r="D92" s="3">
        <f>swig80_m[[#This Row],[Zamkniecie]]/C91-1</f>
        <v>0.23347012308208659</v>
      </c>
    </row>
    <row r="93" spans="1:4" x14ac:dyDescent="0.3">
      <c r="A93" s="1">
        <v>39964</v>
      </c>
      <c r="B93" s="10">
        <v>39965</v>
      </c>
      <c r="C93" s="2">
        <v>9031.75</v>
      </c>
      <c r="D93" s="3">
        <f>swig80_m[[#This Row],[Zamkniecie]]/C92-1</f>
        <v>5.0268214203898598E-2</v>
      </c>
    </row>
    <row r="94" spans="1:4" x14ac:dyDescent="0.3">
      <c r="A94" s="1">
        <v>39994</v>
      </c>
      <c r="B94" s="9">
        <v>39995</v>
      </c>
      <c r="C94" s="2">
        <v>9319.9599999999991</v>
      </c>
      <c r="D94" s="3">
        <f>swig80_m[[#This Row],[Zamkniecie]]/C93-1</f>
        <v>3.1910759265922906E-2</v>
      </c>
    </row>
    <row r="95" spans="1:4" x14ac:dyDescent="0.3">
      <c r="A95" s="1">
        <v>40025</v>
      </c>
      <c r="B95" s="10">
        <v>40026</v>
      </c>
      <c r="C95" s="2">
        <v>10388.64</v>
      </c>
      <c r="D95" s="3">
        <f>swig80_m[[#This Row],[Zamkniecie]]/C94-1</f>
        <v>0.11466572817909104</v>
      </c>
    </row>
    <row r="96" spans="1:4" x14ac:dyDescent="0.3">
      <c r="A96" s="1">
        <v>40056</v>
      </c>
      <c r="B96" s="9">
        <v>40057</v>
      </c>
      <c r="C96" s="2">
        <v>11583.57</v>
      </c>
      <c r="D96" s="3">
        <f>swig80_m[[#This Row],[Zamkniecie]]/C95-1</f>
        <v>0.11502275562537534</v>
      </c>
    </row>
    <row r="97" spans="1:4" x14ac:dyDescent="0.3">
      <c r="A97" s="1">
        <v>40086</v>
      </c>
      <c r="B97" s="10">
        <v>40087</v>
      </c>
      <c r="C97" s="2">
        <v>11298.36</v>
      </c>
      <c r="D97" s="3">
        <f>swig80_m[[#This Row],[Zamkniecie]]/C96-1</f>
        <v>-2.4621942976129074E-2</v>
      </c>
    </row>
    <row r="98" spans="1:4" x14ac:dyDescent="0.3">
      <c r="A98" s="1">
        <v>40117</v>
      </c>
      <c r="B98" s="9">
        <v>40118</v>
      </c>
      <c r="C98" s="2">
        <v>11016.1</v>
      </c>
      <c r="D98" s="3">
        <f>swig80_m[[#This Row],[Zamkniecie]]/C97-1</f>
        <v>-2.4982386824282443E-2</v>
      </c>
    </row>
    <row r="99" spans="1:4" x14ac:dyDescent="0.3">
      <c r="A99" s="1">
        <v>40147</v>
      </c>
      <c r="B99" s="10">
        <v>40148</v>
      </c>
      <c r="C99" s="2">
        <v>11019.03</v>
      </c>
      <c r="D99" s="3">
        <f>swig80_m[[#This Row],[Zamkniecie]]/C98-1</f>
        <v>2.6597434663822028E-4</v>
      </c>
    </row>
    <row r="100" spans="1:4" x14ac:dyDescent="0.3">
      <c r="A100" s="1">
        <v>40178</v>
      </c>
      <c r="B100" s="9">
        <v>40179</v>
      </c>
      <c r="C100" s="2">
        <v>11090.93</v>
      </c>
      <c r="D100" s="3">
        <f>swig80_m[[#This Row],[Zamkniecie]]/C99-1</f>
        <v>6.5250752561705205E-3</v>
      </c>
    </row>
    <row r="101" spans="1:4" x14ac:dyDescent="0.3">
      <c r="A101" s="1">
        <v>40209</v>
      </c>
      <c r="B101" s="10">
        <v>40210</v>
      </c>
      <c r="C101" s="2">
        <v>11513.77</v>
      </c>
      <c r="D101" s="3">
        <f>swig80_m[[#This Row],[Zamkniecie]]/C100-1</f>
        <v>3.8124846158076986E-2</v>
      </c>
    </row>
    <row r="102" spans="1:4" x14ac:dyDescent="0.3">
      <c r="A102" s="1">
        <v>40237</v>
      </c>
      <c r="B102" s="9">
        <v>40238</v>
      </c>
      <c r="C102" s="2">
        <v>11559.19</v>
      </c>
      <c r="D102" s="3">
        <f>swig80_m[[#This Row],[Zamkniecie]]/C101-1</f>
        <v>3.9448416982448276E-3</v>
      </c>
    </row>
    <row r="103" spans="1:4" x14ac:dyDescent="0.3">
      <c r="A103" s="1">
        <v>40268</v>
      </c>
      <c r="B103" s="10">
        <v>40269</v>
      </c>
      <c r="C103" s="2">
        <v>12429.56</v>
      </c>
      <c r="D103" s="3">
        <f>swig80_m[[#This Row],[Zamkniecie]]/C102-1</f>
        <v>7.5296798478093896E-2</v>
      </c>
    </row>
    <row r="104" spans="1:4" x14ac:dyDescent="0.3">
      <c r="A104" s="1">
        <v>40298</v>
      </c>
      <c r="B104" s="9">
        <v>40299</v>
      </c>
      <c r="C104" s="2">
        <v>12489.7</v>
      </c>
      <c r="D104" s="3">
        <f>swig80_m[[#This Row],[Zamkniecie]]/C103-1</f>
        <v>4.8384657220368332E-3</v>
      </c>
    </row>
    <row r="105" spans="1:4" x14ac:dyDescent="0.3">
      <c r="A105" s="1">
        <v>40329</v>
      </c>
      <c r="B105" s="10">
        <v>40330</v>
      </c>
      <c r="C105" s="2">
        <v>11696.04</v>
      </c>
      <c r="D105" s="3">
        <f>swig80_m[[#This Row],[Zamkniecie]]/C104-1</f>
        <v>-6.3545161212839374E-2</v>
      </c>
    </row>
    <row r="106" spans="1:4" x14ac:dyDescent="0.3">
      <c r="A106" s="1">
        <v>40359</v>
      </c>
      <c r="B106" s="9">
        <v>40360</v>
      </c>
      <c r="C106" s="2">
        <v>10980.45</v>
      </c>
      <c r="D106" s="3">
        <f>swig80_m[[#This Row],[Zamkniecie]]/C105-1</f>
        <v>-6.1182246298747245E-2</v>
      </c>
    </row>
    <row r="107" spans="1:4" x14ac:dyDescent="0.3">
      <c r="A107" s="1">
        <v>40390</v>
      </c>
      <c r="B107" s="10">
        <v>40391</v>
      </c>
      <c r="C107" s="2">
        <v>11692.13</v>
      </c>
      <c r="D107" s="3">
        <f>swig80_m[[#This Row],[Zamkniecie]]/C106-1</f>
        <v>6.4813372858125051E-2</v>
      </c>
    </row>
    <row r="108" spans="1:4" x14ac:dyDescent="0.3">
      <c r="A108" s="1">
        <v>40421</v>
      </c>
      <c r="B108" s="9">
        <v>40422</v>
      </c>
      <c r="C108" s="2">
        <v>11808.01</v>
      </c>
      <c r="D108" s="3">
        <f>swig80_m[[#This Row],[Zamkniecie]]/C107-1</f>
        <v>9.9109400938923731E-3</v>
      </c>
    </row>
    <row r="109" spans="1:4" x14ac:dyDescent="0.3">
      <c r="A109" s="1">
        <v>40451</v>
      </c>
      <c r="B109" s="10">
        <v>40452</v>
      </c>
      <c r="C109" s="2">
        <v>12103.19</v>
      </c>
      <c r="D109" s="3">
        <f>swig80_m[[#This Row],[Zamkniecie]]/C108-1</f>
        <v>2.4998285062427961E-2</v>
      </c>
    </row>
    <row r="110" spans="1:4" x14ac:dyDescent="0.3">
      <c r="A110" s="1">
        <v>40482</v>
      </c>
      <c r="B110" s="9">
        <v>40483</v>
      </c>
      <c r="C110" s="2">
        <v>12003.8</v>
      </c>
      <c r="D110" s="3">
        <f>swig80_m[[#This Row],[Zamkniecie]]/C109-1</f>
        <v>-8.2118846353731456E-3</v>
      </c>
    </row>
    <row r="111" spans="1:4" x14ac:dyDescent="0.3">
      <c r="A111" s="1">
        <v>40512</v>
      </c>
      <c r="B111" s="10">
        <v>40513</v>
      </c>
      <c r="C111" s="2">
        <v>11730.92</v>
      </c>
      <c r="D111" s="3">
        <f>swig80_m[[#This Row],[Zamkniecie]]/C110-1</f>
        <v>-2.2732801279594761E-2</v>
      </c>
    </row>
    <row r="112" spans="1:4" x14ac:dyDescent="0.3">
      <c r="A112" s="1">
        <v>40543</v>
      </c>
      <c r="B112" s="9">
        <v>40544</v>
      </c>
      <c r="C112" s="2">
        <v>12219.94</v>
      </c>
      <c r="D112" s="3">
        <f>swig80_m[[#This Row],[Zamkniecie]]/C111-1</f>
        <v>4.1686415046731318E-2</v>
      </c>
    </row>
    <row r="113" spans="1:4" x14ac:dyDescent="0.3">
      <c r="A113" s="1">
        <v>40574</v>
      </c>
      <c r="B113" s="10">
        <v>40575</v>
      </c>
      <c r="C113" s="2">
        <v>12525.07</v>
      </c>
      <c r="D113" s="3">
        <f>swig80_m[[#This Row],[Zamkniecie]]/C112-1</f>
        <v>2.4969844369121308E-2</v>
      </c>
    </row>
    <row r="114" spans="1:4" x14ac:dyDescent="0.3">
      <c r="A114" s="1">
        <v>40602</v>
      </c>
      <c r="B114" s="9">
        <v>40603</v>
      </c>
      <c r="C114" s="2">
        <v>12746.85</v>
      </c>
      <c r="D114" s="3">
        <f>swig80_m[[#This Row],[Zamkniecie]]/C113-1</f>
        <v>1.7706887067297838E-2</v>
      </c>
    </row>
    <row r="115" spans="1:4" x14ac:dyDescent="0.3">
      <c r="A115" s="1">
        <v>40633</v>
      </c>
      <c r="B115" s="10">
        <v>40634</v>
      </c>
      <c r="C115" s="2">
        <v>12727.29</v>
      </c>
      <c r="D115" s="3">
        <f>swig80_m[[#This Row],[Zamkniecie]]/C114-1</f>
        <v>-1.5344967580225299E-3</v>
      </c>
    </row>
    <row r="116" spans="1:4" x14ac:dyDescent="0.3">
      <c r="A116" s="1">
        <v>40663</v>
      </c>
      <c r="B116" s="9">
        <v>40664</v>
      </c>
      <c r="C116" s="2">
        <v>12893.09</v>
      </c>
      <c r="D116" s="3">
        <f>swig80_m[[#This Row],[Zamkniecie]]/C115-1</f>
        <v>1.3027125177472954E-2</v>
      </c>
    </row>
    <row r="117" spans="1:4" x14ac:dyDescent="0.3">
      <c r="A117" s="1">
        <v>40694</v>
      </c>
      <c r="B117" s="10">
        <v>40695</v>
      </c>
      <c r="C117" s="2">
        <v>12779.22</v>
      </c>
      <c r="D117" s="3">
        <f>swig80_m[[#This Row],[Zamkniecie]]/C116-1</f>
        <v>-8.8318626489073404E-3</v>
      </c>
    </row>
    <row r="118" spans="1:4" x14ac:dyDescent="0.3">
      <c r="A118" s="1">
        <v>40724</v>
      </c>
      <c r="B118" s="9">
        <v>40725</v>
      </c>
      <c r="C118" s="2">
        <v>12085.98</v>
      </c>
      <c r="D118" s="3">
        <f>swig80_m[[#This Row],[Zamkniecie]]/C117-1</f>
        <v>-5.4247442332161055E-2</v>
      </c>
    </row>
    <row r="119" spans="1:4" x14ac:dyDescent="0.3">
      <c r="A119" s="1">
        <v>40755</v>
      </c>
      <c r="B119" s="10">
        <v>40756</v>
      </c>
      <c r="C119" s="2">
        <v>11129.85</v>
      </c>
      <c r="D119" s="3">
        <f>swig80_m[[#This Row],[Zamkniecie]]/C118-1</f>
        <v>-7.91106720348701E-2</v>
      </c>
    </row>
    <row r="120" spans="1:4" x14ac:dyDescent="0.3">
      <c r="A120" s="1">
        <v>40786</v>
      </c>
      <c r="B120" s="9">
        <v>40787</v>
      </c>
      <c r="C120" s="2">
        <v>9613.49</v>
      </c>
      <c r="D120" s="3">
        <f>swig80_m[[#This Row],[Zamkniecie]]/C119-1</f>
        <v>-0.13624262680988519</v>
      </c>
    </row>
    <row r="121" spans="1:4" x14ac:dyDescent="0.3">
      <c r="A121" s="1">
        <v>40816</v>
      </c>
      <c r="B121" s="10">
        <v>40817</v>
      </c>
      <c r="C121" s="2">
        <v>8806.2000000000007</v>
      </c>
      <c r="D121" s="3">
        <f>swig80_m[[#This Row],[Zamkniecie]]/C120-1</f>
        <v>-8.3974706376144237E-2</v>
      </c>
    </row>
    <row r="122" spans="1:4" x14ac:dyDescent="0.3">
      <c r="A122" s="1">
        <v>40847</v>
      </c>
      <c r="B122" s="9">
        <v>40848</v>
      </c>
      <c r="C122" s="2">
        <v>9165.19</v>
      </c>
      <c r="D122" s="3">
        <f>swig80_m[[#This Row],[Zamkniecie]]/C121-1</f>
        <v>4.0765596965774087E-2</v>
      </c>
    </row>
    <row r="123" spans="1:4" x14ac:dyDescent="0.3">
      <c r="A123" s="1">
        <v>40877</v>
      </c>
      <c r="B123" s="10">
        <v>40878</v>
      </c>
      <c r="C123" s="2">
        <v>8727.9</v>
      </c>
      <c r="D123" s="3">
        <f>swig80_m[[#This Row],[Zamkniecie]]/C122-1</f>
        <v>-4.7712049613810592E-2</v>
      </c>
    </row>
    <row r="124" spans="1:4" x14ac:dyDescent="0.3">
      <c r="A124" s="1">
        <v>40908</v>
      </c>
      <c r="B124" s="9">
        <v>40909</v>
      </c>
      <c r="C124" s="2">
        <v>8496.5400000000009</v>
      </c>
      <c r="D124" s="3">
        <f>swig80_m[[#This Row],[Zamkniecie]]/C123-1</f>
        <v>-2.6508094730691045E-2</v>
      </c>
    </row>
    <row r="125" spans="1:4" x14ac:dyDescent="0.3">
      <c r="A125" s="1">
        <v>40939</v>
      </c>
      <c r="B125" s="10">
        <v>40940</v>
      </c>
      <c r="C125" s="2">
        <v>9419.89</v>
      </c>
      <c r="D125" s="3">
        <f>swig80_m[[#This Row],[Zamkniecie]]/C124-1</f>
        <v>0.10867364833214443</v>
      </c>
    </row>
    <row r="126" spans="1:4" x14ac:dyDescent="0.3">
      <c r="A126" s="1">
        <v>40968</v>
      </c>
      <c r="B126" s="9">
        <v>40969</v>
      </c>
      <c r="C126" s="2">
        <v>10388.200000000001</v>
      </c>
      <c r="D126" s="3">
        <f>swig80_m[[#This Row],[Zamkniecie]]/C125-1</f>
        <v>0.1027941939874033</v>
      </c>
    </row>
    <row r="127" spans="1:4" x14ac:dyDescent="0.3">
      <c r="A127" s="1">
        <v>40999</v>
      </c>
      <c r="B127" s="10">
        <v>41000</v>
      </c>
      <c r="C127" s="2">
        <v>10262.459999999999</v>
      </c>
      <c r="D127" s="3">
        <f>swig80_m[[#This Row],[Zamkniecie]]/C126-1</f>
        <v>-1.210411813403689E-2</v>
      </c>
    </row>
    <row r="128" spans="1:4" x14ac:dyDescent="0.3">
      <c r="A128" s="1">
        <v>41029</v>
      </c>
      <c r="B128" s="9">
        <v>41030</v>
      </c>
      <c r="C128" s="2">
        <v>9919.3700000000008</v>
      </c>
      <c r="D128" s="3">
        <f>swig80_m[[#This Row],[Zamkniecie]]/C127-1</f>
        <v>-3.3431555397048895E-2</v>
      </c>
    </row>
    <row r="129" spans="1:4" x14ac:dyDescent="0.3">
      <c r="A129" s="1">
        <v>41060</v>
      </c>
      <c r="B129" s="10">
        <v>41061</v>
      </c>
      <c r="C129" s="2">
        <v>9285.74</v>
      </c>
      <c r="D129" s="3">
        <f>swig80_m[[#This Row],[Zamkniecie]]/C128-1</f>
        <v>-6.3878048706722423E-2</v>
      </c>
    </row>
    <row r="130" spans="1:4" x14ac:dyDescent="0.3">
      <c r="A130" s="1">
        <v>41090</v>
      </c>
      <c r="B130" s="9">
        <v>41091</v>
      </c>
      <c r="C130" s="2">
        <v>9520.17</v>
      </c>
      <c r="D130" s="3">
        <f>swig80_m[[#This Row],[Zamkniecie]]/C129-1</f>
        <v>2.5246237779649183E-2</v>
      </c>
    </row>
    <row r="131" spans="1:4" x14ac:dyDescent="0.3">
      <c r="A131" s="1">
        <v>41121</v>
      </c>
      <c r="B131" s="10">
        <v>41122</v>
      </c>
      <c r="C131" s="2">
        <v>9344.27</v>
      </c>
      <c r="D131" s="3">
        <f>swig80_m[[#This Row],[Zamkniecie]]/C130-1</f>
        <v>-1.8476560817716425E-2</v>
      </c>
    </row>
    <row r="132" spans="1:4" x14ac:dyDescent="0.3">
      <c r="A132" s="1">
        <v>41152</v>
      </c>
      <c r="B132" s="9">
        <v>41153</v>
      </c>
      <c r="C132" s="2">
        <v>9381.11</v>
      </c>
      <c r="D132" s="3">
        <f>swig80_m[[#This Row],[Zamkniecie]]/C131-1</f>
        <v>3.9425230649370313E-3</v>
      </c>
    </row>
    <row r="133" spans="1:4" x14ac:dyDescent="0.3">
      <c r="A133" s="1">
        <v>41182</v>
      </c>
      <c r="B133" s="10">
        <v>41183</v>
      </c>
      <c r="C133" s="2">
        <v>9850.84</v>
      </c>
      <c r="D133" s="3">
        <f>swig80_m[[#This Row],[Zamkniecie]]/C132-1</f>
        <v>5.0071899807165643E-2</v>
      </c>
    </row>
    <row r="134" spans="1:4" x14ac:dyDescent="0.3">
      <c r="A134" s="1">
        <v>41213</v>
      </c>
      <c r="B134" s="9">
        <v>41214</v>
      </c>
      <c r="C134" s="2">
        <v>9818.5300000000007</v>
      </c>
      <c r="D134" s="3">
        <f>swig80_m[[#This Row],[Zamkniecie]]/C133-1</f>
        <v>-3.2799233364869673E-3</v>
      </c>
    </row>
    <row r="135" spans="1:4" x14ac:dyDescent="0.3">
      <c r="A135" s="1">
        <v>41243</v>
      </c>
      <c r="B135" s="10">
        <v>41244</v>
      </c>
      <c r="C135" s="2">
        <v>9968.7900000000009</v>
      </c>
      <c r="D135" s="3">
        <f>swig80_m[[#This Row],[Zamkniecie]]/C134-1</f>
        <v>1.5303716544126322E-2</v>
      </c>
    </row>
    <row r="136" spans="1:4" x14ac:dyDescent="0.3">
      <c r="A136" s="1">
        <v>41274</v>
      </c>
      <c r="B136" s="9">
        <v>41275</v>
      </c>
      <c r="C136" s="2">
        <v>10443.68</v>
      </c>
      <c r="D136" s="3">
        <f>swig80_m[[#This Row],[Zamkniecie]]/C135-1</f>
        <v>4.7637677190511596E-2</v>
      </c>
    </row>
    <row r="137" spans="1:4" x14ac:dyDescent="0.3">
      <c r="A137" s="1">
        <v>41305</v>
      </c>
      <c r="B137" s="10">
        <v>41306</v>
      </c>
      <c r="C137" s="2">
        <v>11245.8</v>
      </c>
      <c r="D137" s="3">
        <f>swig80_m[[#This Row],[Zamkniecie]]/C136-1</f>
        <v>7.6804344828642623E-2</v>
      </c>
    </row>
    <row r="138" spans="1:4" x14ac:dyDescent="0.3">
      <c r="A138" s="1">
        <v>41333</v>
      </c>
      <c r="B138" s="9">
        <v>41334</v>
      </c>
      <c r="C138" s="2">
        <v>11052.03</v>
      </c>
      <c r="D138" s="3">
        <f>swig80_m[[#This Row],[Zamkniecie]]/C137-1</f>
        <v>-1.7230432694872677E-2</v>
      </c>
    </row>
    <row r="139" spans="1:4" x14ac:dyDescent="0.3">
      <c r="A139" s="1">
        <v>41364</v>
      </c>
      <c r="B139" s="10">
        <v>41365</v>
      </c>
      <c r="C139" s="2">
        <v>10938.55</v>
      </c>
      <c r="D139" s="3">
        <f>swig80_m[[#This Row],[Zamkniecie]]/C138-1</f>
        <v>-1.0267796956758279E-2</v>
      </c>
    </row>
    <row r="140" spans="1:4" x14ac:dyDescent="0.3">
      <c r="A140" s="1">
        <v>41394</v>
      </c>
      <c r="B140" s="9">
        <v>41395</v>
      </c>
      <c r="C140" s="2">
        <v>10511.46</v>
      </c>
      <c r="D140" s="3">
        <f>swig80_m[[#This Row],[Zamkniecie]]/C139-1</f>
        <v>-3.9044480301319684E-2</v>
      </c>
    </row>
    <row r="141" spans="1:4" x14ac:dyDescent="0.3">
      <c r="A141" s="1">
        <v>41425</v>
      </c>
      <c r="B141" s="10">
        <v>41426</v>
      </c>
      <c r="C141" s="2">
        <v>11518.87</v>
      </c>
      <c r="D141" s="3">
        <f>swig80_m[[#This Row],[Zamkniecie]]/C140-1</f>
        <v>9.5839207874072851E-2</v>
      </c>
    </row>
    <row r="142" spans="1:4" x14ac:dyDescent="0.3">
      <c r="A142" s="1">
        <v>41455</v>
      </c>
      <c r="B142" s="9">
        <v>41456</v>
      </c>
      <c r="C142" s="2">
        <v>11716.43</v>
      </c>
      <c r="D142" s="3">
        <f>swig80_m[[#This Row],[Zamkniecie]]/C141-1</f>
        <v>1.7150987900722781E-2</v>
      </c>
    </row>
    <row r="143" spans="1:4" x14ac:dyDescent="0.3">
      <c r="A143" s="1">
        <v>41486</v>
      </c>
      <c r="B143" s="10">
        <v>41487</v>
      </c>
      <c r="C143" s="2">
        <v>11934.08</v>
      </c>
      <c r="D143" s="3">
        <f>swig80_m[[#This Row],[Zamkniecie]]/C142-1</f>
        <v>1.8576477647201273E-2</v>
      </c>
    </row>
    <row r="144" spans="1:4" x14ac:dyDescent="0.3">
      <c r="A144" s="1">
        <v>41517</v>
      </c>
      <c r="B144" s="9">
        <v>41518</v>
      </c>
      <c r="C144" s="2">
        <v>12801.04</v>
      </c>
      <c r="D144" s="3">
        <f>swig80_m[[#This Row],[Zamkniecie]]/C143-1</f>
        <v>7.2645733898214271E-2</v>
      </c>
    </row>
    <row r="145" spans="1:4" x14ac:dyDescent="0.3">
      <c r="A145" s="1">
        <v>41547</v>
      </c>
      <c r="B145" s="10">
        <v>41548</v>
      </c>
      <c r="C145" s="2">
        <v>13314.68</v>
      </c>
      <c r="D145" s="3">
        <f>swig80_m[[#This Row],[Zamkniecie]]/C144-1</f>
        <v>4.0124864854730546E-2</v>
      </c>
    </row>
    <row r="146" spans="1:4" x14ac:dyDescent="0.3">
      <c r="A146" s="1">
        <v>41578</v>
      </c>
      <c r="B146" s="9">
        <v>41579</v>
      </c>
      <c r="C146" s="2">
        <v>14928.63</v>
      </c>
      <c r="D146" s="3">
        <f>swig80_m[[#This Row],[Zamkniecie]]/C145-1</f>
        <v>0.12121583094749555</v>
      </c>
    </row>
    <row r="147" spans="1:4" x14ac:dyDescent="0.3">
      <c r="A147" s="1">
        <v>41608</v>
      </c>
      <c r="B147" s="10">
        <v>41609</v>
      </c>
      <c r="C147" s="2">
        <v>15018.25</v>
      </c>
      <c r="D147" s="3">
        <f>swig80_m[[#This Row],[Zamkniecie]]/C146-1</f>
        <v>6.0032300351740009E-3</v>
      </c>
    </row>
    <row r="148" spans="1:4" x14ac:dyDescent="0.3">
      <c r="A148" s="1">
        <v>41639</v>
      </c>
      <c r="B148" s="9">
        <v>41640</v>
      </c>
      <c r="C148" s="2">
        <v>14336.82</v>
      </c>
      <c r="D148" s="3">
        <f>swig80_m[[#This Row],[Zamkniecie]]/C147-1</f>
        <v>-4.5373462287550126E-2</v>
      </c>
    </row>
    <row r="149" spans="1:4" x14ac:dyDescent="0.3">
      <c r="A149" s="1">
        <v>41670</v>
      </c>
      <c r="B149" s="10">
        <v>41671</v>
      </c>
      <c r="C149" s="2">
        <v>14387.81</v>
      </c>
      <c r="D149" s="3">
        <f>swig80_m[[#This Row],[Zamkniecie]]/C148-1</f>
        <v>3.5565767025045325E-3</v>
      </c>
    </row>
    <row r="150" spans="1:4" x14ac:dyDescent="0.3">
      <c r="A150" s="1">
        <v>41698</v>
      </c>
      <c r="B150" s="9">
        <v>41699</v>
      </c>
      <c r="C150" s="2">
        <v>14464.35</v>
      </c>
      <c r="D150" s="3">
        <f>swig80_m[[#This Row],[Zamkniecie]]/C149-1</f>
        <v>5.3197811202678746E-3</v>
      </c>
    </row>
    <row r="151" spans="1:4" x14ac:dyDescent="0.3">
      <c r="A151" s="1">
        <v>41729</v>
      </c>
      <c r="B151" s="10">
        <v>41730</v>
      </c>
      <c r="C151" s="2">
        <v>13669.33</v>
      </c>
      <c r="D151" s="3">
        <f>swig80_m[[#This Row],[Zamkniecie]]/C150-1</f>
        <v>-5.4964101394117337E-2</v>
      </c>
    </row>
    <row r="152" spans="1:4" x14ac:dyDescent="0.3">
      <c r="A152" s="1">
        <v>41759</v>
      </c>
      <c r="B152" s="9">
        <v>41760</v>
      </c>
      <c r="C152" s="2">
        <v>13097.43</v>
      </c>
      <c r="D152" s="3">
        <f>swig80_m[[#This Row],[Zamkniecie]]/C151-1</f>
        <v>-4.183818811894946E-2</v>
      </c>
    </row>
    <row r="153" spans="1:4" x14ac:dyDescent="0.3">
      <c r="A153" s="1">
        <v>41790</v>
      </c>
      <c r="B153" s="10">
        <v>41791</v>
      </c>
      <c r="C153" s="2">
        <v>13094.85</v>
      </c>
      <c r="D153" s="3">
        <f>swig80_m[[#This Row],[Zamkniecie]]/C152-1</f>
        <v>-1.9698521007560643E-4</v>
      </c>
    </row>
    <row r="154" spans="1:4" x14ac:dyDescent="0.3">
      <c r="A154" s="1">
        <v>41820</v>
      </c>
      <c r="B154" s="9">
        <v>41821</v>
      </c>
      <c r="C154" s="2">
        <v>12778.3</v>
      </c>
      <c r="D154" s="3">
        <f>swig80_m[[#This Row],[Zamkniecie]]/C153-1</f>
        <v>-2.4173625509265162E-2</v>
      </c>
    </row>
    <row r="155" spans="1:4" x14ac:dyDescent="0.3">
      <c r="A155" s="1">
        <v>41851</v>
      </c>
      <c r="B155" s="10">
        <v>41852</v>
      </c>
      <c r="C155" s="2">
        <v>11752.33</v>
      </c>
      <c r="D155" s="3">
        <f>swig80_m[[#This Row],[Zamkniecie]]/C154-1</f>
        <v>-8.0290022929497606E-2</v>
      </c>
    </row>
    <row r="156" spans="1:4" x14ac:dyDescent="0.3">
      <c r="A156" s="1">
        <v>41882</v>
      </c>
      <c r="B156" s="9">
        <v>41883</v>
      </c>
      <c r="C156" s="2" t="s">
        <v>32</v>
      </c>
      <c r="D156" s="3">
        <f>swig80_m[[#This Row],[Zamkniecie]]/C155-1</f>
        <v>3.0351428184878237E-3</v>
      </c>
    </row>
    <row r="157" spans="1:4" x14ac:dyDescent="0.3">
      <c r="A157" s="1">
        <v>41912</v>
      </c>
      <c r="B157" s="10">
        <v>41913</v>
      </c>
      <c r="C157" s="2">
        <v>12628.2</v>
      </c>
      <c r="D157" s="3">
        <f>swig80_m[[#This Row],[Zamkniecie]]/C156-1</f>
        <v>7.1275873769935494E-2</v>
      </c>
    </row>
    <row r="158" spans="1:4" x14ac:dyDescent="0.3">
      <c r="A158" s="1">
        <v>41943</v>
      </c>
      <c r="B158" s="9">
        <v>41944</v>
      </c>
      <c r="C158" s="2">
        <v>12469.3</v>
      </c>
      <c r="D158" s="3">
        <f>swig80_m[[#This Row],[Zamkniecie]]/C157-1</f>
        <v>-1.2582949272263777E-2</v>
      </c>
    </row>
    <row r="159" spans="1:4" x14ac:dyDescent="0.3">
      <c r="A159" s="1">
        <v>41973</v>
      </c>
      <c r="B159" s="10">
        <v>41974</v>
      </c>
      <c r="C159" s="2">
        <v>12293.45</v>
      </c>
      <c r="D159" s="3">
        <f>swig80_m[[#This Row],[Zamkniecie]]/C158-1</f>
        <v>-1.4102636074198149E-2</v>
      </c>
    </row>
    <row r="160" spans="1:4" x14ac:dyDescent="0.3">
      <c r="A160" s="1">
        <v>42004</v>
      </c>
      <c r="B160" s="9">
        <v>42005</v>
      </c>
      <c r="C160" s="2">
        <v>12108.06</v>
      </c>
      <c r="D160" s="3">
        <f>swig80_m[[#This Row],[Zamkniecie]]/C159-1</f>
        <v>-1.5080388336878636E-2</v>
      </c>
    </row>
    <row r="161" spans="1:4" x14ac:dyDescent="0.3">
      <c r="A161" s="1">
        <v>42035</v>
      </c>
      <c r="B161" s="10">
        <v>42036</v>
      </c>
      <c r="C161" s="2">
        <v>12509.27</v>
      </c>
      <c r="D161" s="3">
        <f>swig80_m[[#This Row],[Zamkniecie]]/C160-1</f>
        <v>3.3135778976979058E-2</v>
      </c>
    </row>
    <row r="162" spans="1:4" x14ac:dyDescent="0.3">
      <c r="A162" s="1">
        <v>42063</v>
      </c>
      <c r="B162" s="9">
        <v>42064</v>
      </c>
      <c r="C162" s="2">
        <v>13253.18</v>
      </c>
      <c r="D162" s="3">
        <f>swig80_m[[#This Row],[Zamkniecie]]/C161-1</f>
        <v>5.9468698013553034E-2</v>
      </c>
    </row>
    <row r="163" spans="1:4" x14ac:dyDescent="0.3">
      <c r="A163" s="1">
        <v>42094</v>
      </c>
      <c r="B163" s="10">
        <v>42095</v>
      </c>
      <c r="C163" s="2">
        <v>13443.43</v>
      </c>
      <c r="D163" s="3">
        <f>swig80_m[[#This Row],[Zamkniecie]]/C162-1</f>
        <v>1.4355045355152418E-2</v>
      </c>
    </row>
    <row r="164" spans="1:4" x14ac:dyDescent="0.3">
      <c r="A164" s="1">
        <v>42124</v>
      </c>
      <c r="B164" s="9">
        <v>42125</v>
      </c>
      <c r="C164" s="2">
        <v>13757.52</v>
      </c>
      <c r="D164" s="3">
        <f>swig80_m[[#This Row],[Zamkniecie]]/C163-1</f>
        <v>2.3363829022801541E-2</v>
      </c>
    </row>
    <row r="165" spans="1:4" x14ac:dyDescent="0.3">
      <c r="A165" s="1">
        <v>42155</v>
      </c>
      <c r="B165" s="10">
        <v>42156</v>
      </c>
      <c r="C165" s="2">
        <v>13756.83</v>
      </c>
      <c r="D165" s="3">
        <f>swig80_m[[#This Row],[Zamkniecie]]/C164-1</f>
        <v>-5.015438829092389E-5</v>
      </c>
    </row>
    <row r="166" spans="1:4" x14ac:dyDescent="0.3">
      <c r="A166" s="1">
        <v>42185</v>
      </c>
      <c r="B166" s="9">
        <v>42186</v>
      </c>
      <c r="C166" s="2">
        <v>12901.55</v>
      </c>
      <c r="D166" s="3">
        <f>swig80_m[[#This Row],[Zamkniecie]]/C165-1</f>
        <v>-6.2171299638070776E-2</v>
      </c>
    </row>
    <row r="167" spans="1:4" x14ac:dyDescent="0.3">
      <c r="A167" s="1">
        <v>42216</v>
      </c>
      <c r="B167" s="10">
        <v>42217</v>
      </c>
      <c r="C167" s="2">
        <v>13286.12</v>
      </c>
      <c r="D167" s="3">
        <f>swig80_m[[#This Row],[Zamkniecie]]/C166-1</f>
        <v>2.980804632001588E-2</v>
      </c>
    </row>
    <row r="168" spans="1:4" x14ac:dyDescent="0.3">
      <c r="A168" s="1">
        <v>42247</v>
      </c>
      <c r="B168" s="9">
        <v>42248</v>
      </c>
      <c r="C168" s="2">
        <v>13207.42</v>
      </c>
      <c r="D168" s="3">
        <f>swig80_m[[#This Row],[Zamkniecie]]/C167-1</f>
        <v>-5.9234750250638513E-3</v>
      </c>
    </row>
    <row r="169" spans="1:4" x14ac:dyDescent="0.3">
      <c r="A169" s="1">
        <v>42277</v>
      </c>
      <c r="B169" s="10">
        <v>42278</v>
      </c>
      <c r="C169" s="2">
        <v>13104.96</v>
      </c>
      <c r="D169" s="3">
        <f>swig80_m[[#This Row],[Zamkniecie]]/C168-1</f>
        <v>-7.7577604104360764E-3</v>
      </c>
    </row>
    <row r="170" spans="1:4" x14ac:dyDescent="0.3">
      <c r="A170" s="1">
        <v>42308</v>
      </c>
      <c r="B170" s="9">
        <v>42309</v>
      </c>
      <c r="C170" s="2">
        <v>13605.23</v>
      </c>
      <c r="D170" s="3">
        <f>swig80_m[[#This Row],[Zamkniecie]]/C169-1</f>
        <v>3.817409591482912E-2</v>
      </c>
    </row>
    <row r="171" spans="1:4" x14ac:dyDescent="0.3">
      <c r="A171" s="1">
        <v>42338</v>
      </c>
      <c r="B171" s="10">
        <v>42339</v>
      </c>
      <c r="C171" s="2">
        <v>13371.29</v>
      </c>
      <c r="D171" s="3">
        <f>swig80_m[[#This Row],[Zamkniecie]]/C170-1</f>
        <v>-1.7194858153812831E-2</v>
      </c>
    </row>
    <row r="172" spans="1:4" x14ac:dyDescent="0.3">
      <c r="A172" s="1">
        <v>42369</v>
      </c>
      <c r="B172" s="9">
        <v>42370</v>
      </c>
      <c r="C172" s="2">
        <v>13211.23</v>
      </c>
      <c r="D172" s="3">
        <f>swig80_m[[#This Row],[Zamkniecie]]/C171-1</f>
        <v>-1.197042319776187E-2</v>
      </c>
    </row>
    <row r="173" spans="1:4" x14ac:dyDescent="0.3">
      <c r="A173" s="1">
        <v>42400</v>
      </c>
      <c r="B173" s="10">
        <v>42401</v>
      </c>
      <c r="C173" s="2">
        <v>12450.98</v>
      </c>
      <c r="D173" s="3">
        <f>swig80_m[[#This Row],[Zamkniecie]]/C172-1</f>
        <v>-5.7545739495868276E-2</v>
      </c>
    </row>
    <row r="174" spans="1:4" x14ac:dyDescent="0.3">
      <c r="A174" s="1">
        <v>42429</v>
      </c>
      <c r="B174" s="9">
        <v>42430</v>
      </c>
      <c r="C174" s="2">
        <v>12739.64</v>
      </c>
      <c r="D174" s="3">
        <f>swig80_m[[#This Row],[Zamkniecie]]/C173-1</f>
        <v>2.3183717265628845E-2</v>
      </c>
    </row>
    <row r="175" spans="1:4" x14ac:dyDescent="0.3">
      <c r="A175" s="1">
        <v>42460</v>
      </c>
      <c r="B175" s="10">
        <v>42461</v>
      </c>
      <c r="C175" s="2">
        <v>13605.31</v>
      </c>
      <c r="D175" s="3">
        <f>swig80_m[[#This Row],[Zamkniecie]]/C174-1</f>
        <v>6.795089971145174E-2</v>
      </c>
    </row>
    <row r="176" spans="1:4" x14ac:dyDescent="0.3">
      <c r="A176" s="1">
        <v>42490</v>
      </c>
      <c r="B176" s="9">
        <v>42491</v>
      </c>
      <c r="C176" s="2">
        <v>13773.66</v>
      </c>
      <c r="D176" s="3">
        <f>swig80_m[[#This Row],[Zamkniecie]]/C175-1</f>
        <v>1.2373845211906209E-2</v>
      </c>
    </row>
    <row r="177" spans="1:4" x14ac:dyDescent="0.3">
      <c r="A177" s="1">
        <v>42521</v>
      </c>
      <c r="B177" s="10">
        <v>42522</v>
      </c>
      <c r="C177" s="2">
        <v>13668.09</v>
      </c>
      <c r="D177" s="3">
        <f>swig80_m[[#This Row],[Zamkniecie]]/C176-1</f>
        <v>-7.6646294448969865E-3</v>
      </c>
    </row>
    <row r="178" spans="1:4" x14ac:dyDescent="0.3">
      <c r="A178" s="1">
        <v>42551</v>
      </c>
      <c r="B178" s="9">
        <v>42552</v>
      </c>
      <c r="C178" s="2">
        <v>13177.86</v>
      </c>
      <c r="D178" s="3">
        <f>swig80_m[[#This Row],[Zamkniecie]]/C177-1</f>
        <v>-3.5866752413833969E-2</v>
      </c>
    </row>
    <row r="179" spans="1:4" x14ac:dyDescent="0.3">
      <c r="A179" s="1">
        <v>42582</v>
      </c>
      <c r="B179" s="10">
        <v>42583</v>
      </c>
      <c r="C179" s="2">
        <v>13690.83</v>
      </c>
      <c r="D179" s="3">
        <f>swig80_m[[#This Row],[Zamkniecie]]/C178-1</f>
        <v>3.8926654251904225E-2</v>
      </c>
    </row>
    <row r="180" spans="1:4" x14ac:dyDescent="0.3">
      <c r="A180" s="1">
        <v>42613</v>
      </c>
      <c r="B180" s="9">
        <v>42614</v>
      </c>
      <c r="C180" s="2">
        <v>14221.04</v>
      </c>
      <c r="D180" s="3">
        <f>swig80_m[[#This Row],[Zamkniecie]]/C179-1</f>
        <v>3.8727381758447255E-2</v>
      </c>
    </row>
    <row r="181" spans="1:4" x14ac:dyDescent="0.3">
      <c r="A181" s="1">
        <v>42643</v>
      </c>
      <c r="B181" s="10">
        <v>42644</v>
      </c>
      <c r="C181" s="2">
        <v>14382.68</v>
      </c>
      <c r="D181" s="3">
        <f>swig80_m[[#This Row],[Zamkniecie]]/C180-1</f>
        <v>1.1366257320139628E-2</v>
      </c>
    </row>
    <row r="182" spans="1:4" x14ac:dyDescent="0.3">
      <c r="A182" s="1">
        <v>42674</v>
      </c>
      <c r="B182" s="9">
        <v>42675</v>
      </c>
      <c r="C182" s="2">
        <v>14381.11</v>
      </c>
      <c r="D182" s="3">
        <f>swig80_m[[#This Row],[Zamkniecie]]/C181-1</f>
        <v>-1.0915907188369101E-4</v>
      </c>
    </row>
    <row r="183" spans="1:4" x14ac:dyDescent="0.3">
      <c r="A183" s="1">
        <v>42704</v>
      </c>
      <c r="B183" s="10">
        <v>42705</v>
      </c>
      <c r="C183" s="2">
        <v>14011.54</v>
      </c>
      <c r="D183" s="3">
        <f>swig80_m[[#This Row],[Zamkniecie]]/C182-1</f>
        <v>-2.5698294498825214E-2</v>
      </c>
    </row>
    <row r="184" spans="1:4" x14ac:dyDescent="0.3">
      <c r="A184" s="1">
        <v>42735</v>
      </c>
      <c r="B184" s="9">
        <v>42736</v>
      </c>
      <c r="C184" s="2">
        <v>14259.47</v>
      </c>
      <c r="D184" s="3">
        <f>swig80_m[[#This Row],[Zamkniecie]]/C183-1</f>
        <v>1.7694700225671101E-2</v>
      </c>
    </row>
    <row r="185" spans="1:4" x14ac:dyDescent="0.3">
      <c r="A185" s="1">
        <v>42766</v>
      </c>
      <c r="B185" s="10">
        <v>42767</v>
      </c>
      <c r="C185" s="2">
        <v>15284.5</v>
      </c>
      <c r="D185" s="3">
        <f>swig80_m[[#This Row],[Zamkniecie]]/C184-1</f>
        <v>7.1884158387373498E-2</v>
      </c>
    </row>
    <row r="186" spans="1:4" x14ac:dyDescent="0.3">
      <c r="A186" s="1">
        <v>42794</v>
      </c>
      <c r="B186" s="9">
        <v>42795</v>
      </c>
      <c r="C186" s="2">
        <v>15870.03</v>
      </c>
      <c r="D186" s="3">
        <f>swig80_m[[#This Row],[Zamkniecie]]/C185-1</f>
        <v>3.8308744152572904E-2</v>
      </c>
    </row>
    <row r="187" spans="1:4" x14ac:dyDescent="0.3">
      <c r="A187" s="1">
        <v>42825</v>
      </c>
      <c r="B187" s="10">
        <v>42826</v>
      </c>
      <c r="C187" s="2">
        <v>16382.22</v>
      </c>
      <c r="D187" s="3">
        <f>swig80_m[[#This Row],[Zamkniecie]]/C186-1</f>
        <v>3.2274041069865644E-2</v>
      </c>
    </row>
    <row r="188" spans="1:4" x14ac:dyDescent="0.3">
      <c r="A188" s="1">
        <v>42855</v>
      </c>
      <c r="B188" s="9">
        <v>42856</v>
      </c>
      <c r="C188" s="2">
        <v>16300.66</v>
      </c>
      <c r="D188" s="3">
        <f>swig80_m[[#This Row],[Zamkniecie]]/C187-1</f>
        <v>-4.978568228237612E-3</v>
      </c>
    </row>
    <row r="189" spans="1:4" x14ac:dyDescent="0.3">
      <c r="A189" s="1">
        <v>42886</v>
      </c>
      <c r="B189" s="10">
        <v>42887</v>
      </c>
      <c r="C189" s="2">
        <v>16220.64</v>
      </c>
      <c r="D189" s="3">
        <f>swig80_m[[#This Row],[Zamkniecie]]/C188-1</f>
        <v>-4.9090036845134133E-3</v>
      </c>
    </row>
    <row r="190" spans="1:4" x14ac:dyDescent="0.3">
      <c r="A190" s="1">
        <v>42916</v>
      </c>
      <c r="B190" s="9">
        <v>42917</v>
      </c>
      <c r="C190" s="2">
        <v>16069.01</v>
      </c>
      <c r="D190" s="3">
        <f>swig80_m[[#This Row],[Zamkniecie]]/C189-1</f>
        <v>-9.3479665413941371E-3</v>
      </c>
    </row>
    <row r="191" spans="1:4" x14ac:dyDescent="0.3">
      <c r="A191" s="1">
        <v>42947</v>
      </c>
      <c r="B191" s="10">
        <v>42948</v>
      </c>
      <c r="C191" s="2">
        <v>15613.63</v>
      </c>
      <c r="D191" s="3">
        <f>swig80_m[[#This Row],[Zamkniecie]]/C190-1</f>
        <v>-2.833902026322721E-2</v>
      </c>
    </row>
    <row r="192" spans="1:4" x14ac:dyDescent="0.3">
      <c r="A192" s="1">
        <v>42978</v>
      </c>
      <c r="B192" s="9">
        <v>42979</v>
      </c>
      <c r="C192" s="2">
        <v>15568.63</v>
      </c>
      <c r="D192" s="3">
        <f>swig80_m[[#This Row],[Zamkniecie]]/C191-1</f>
        <v>-2.8820972445229298E-3</v>
      </c>
    </row>
    <row r="193" spans="1:4" x14ac:dyDescent="0.3">
      <c r="A193" s="1">
        <v>43008</v>
      </c>
      <c r="B193" s="10">
        <v>43009</v>
      </c>
      <c r="C193" s="2">
        <v>15123.47</v>
      </c>
      <c r="D193" s="3">
        <f>swig80_m[[#This Row],[Zamkniecie]]/C192-1</f>
        <v>-2.8593395822239964E-2</v>
      </c>
    </row>
    <row r="194" spans="1:4" x14ac:dyDescent="0.3">
      <c r="A194" s="1">
        <v>43039</v>
      </c>
      <c r="B194" s="9">
        <v>43040</v>
      </c>
      <c r="C194" s="2">
        <v>14343.88</v>
      </c>
      <c r="D194" s="3">
        <f>swig80_m[[#This Row],[Zamkniecie]]/C193-1</f>
        <v>-5.1548354974089938E-2</v>
      </c>
    </row>
    <row r="195" spans="1:4" x14ac:dyDescent="0.3">
      <c r="A195" s="1">
        <v>43069</v>
      </c>
      <c r="B195" s="10">
        <v>43070</v>
      </c>
      <c r="C195" s="2">
        <v>14171.49</v>
      </c>
      <c r="D195" s="3">
        <f>swig80_m[[#This Row],[Zamkniecie]]/C194-1</f>
        <v>-1.2018366020909221E-2</v>
      </c>
    </row>
    <row r="196" spans="1:4" x14ac:dyDescent="0.3">
      <c r="A196" s="1">
        <v>43100</v>
      </c>
      <c r="B196" s="9">
        <v>43101</v>
      </c>
      <c r="C196" s="2">
        <v>14595.76</v>
      </c>
      <c r="D196" s="3">
        <f>swig80_m[[#This Row],[Zamkniecie]]/C195-1</f>
        <v>2.9938277485289211E-2</v>
      </c>
    </row>
    <row r="197" spans="1:4" x14ac:dyDescent="0.3">
      <c r="A197" s="1">
        <v>43131</v>
      </c>
      <c r="B197" s="10">
        <v>43132</v>
      </c>
      <c r="C197" s="2">
        <v>14968.64</v>
      </c>
      <c r="D197" s="3">
        <f>swig80_m[[#This Row],[Zamkniecie]]/C196-1</f>
        <v>2.5547145198331567E-2</v>
      </c>
    </row>
    <row r="198" spans="1:4" x14ac:dyDescent="0.3">
      <c r="A198" s="1">
        <v>43159</v>
      </c>
      <c r="B198" s="9">
        <v>43160</v>
      </c>
      <c r="C198" s="2">
        <v>14597.05</v>
      </c>
      <c r="D198" s="3">
        <f>swig80_m[[#This Row],[Zamkniecie]]/C197-1</f>
        <v>-2.4824566560489147E-2</v>
      </c>
    </row>
    <row r="199" spans="1:4" x14ac:dyDescent="0.3">
      <c r="A199" s="1">
        <v>43190</v>
      </c>
      <c r="B199" s="10">
        <v>43191</v>
      </c>
      <c r="C199" s="2">
        <v>14179.62</v>
      </c>
      <c r="D199" s="3">
        <f>swig80_m[[#This Row],[Zamkniecie]]/C198-1</f>
        <v>-2.8596874025916041E-2</v>
      </c>
    </row>
    <row r="200" spans="1:4" x14ac:dyDescent="0.3">
      <c r="A200" s="1">
        <v>43220</v>
      </c>
      <c r="B200" s="9">
        <v>43221</v>
      </c>
      <c r="C200" s="2">
        <v>14120.5</v>
      </c>
      <c r="D200" s="3">
        <f>swig80_m[[#This Row],[Zamkniecie]]/C199-1</f>
        <v>-4.1693642001690012E-3</v>
      </c>
    </row>
    <row r="201" spans="1:4" x14ac:dyDescent="0.3">
      <c r="A201" s="1">
        <v>43251</v>
      </c>
      <c r="B201" s="10">
        <v>43252</v>
      </c>
      <c r="C201" s="2">
        <v>13625.96</v>
      </c>
      <c r="D201" s="3">
        <f>swig80_m[[#This Row],[Zamkniecie]]/C200-1</f>
        <v>-3.5022839134591588E-2</v>
      </c>
    </row>
    <row r="202" spans="1:4" x14ac:dyDescent="0.3">
      <c r="A202" s="1">
        <v>43281</v>
      </c>
      <c r="B202" s="9">
        <v>43282</v>
      </c>
      <c r="C202" s="2">
        <v>12689.02</v>
      </c>
      <c r="D202" s="3">
        <f>swig80_m[[#This Row],[Zamkniecie]]/C201-1</f>
        <v>-6.8761393692627792E-2</v>
      </c>
    </row>
    <row r="203" spans="1:4" x14ac:dyDescent="0.3">
      <c r="A203" s="1">
        <v>43312</v>
      </c>
      <c r="B203" s="10">
        <v>43313</v>
      </c>
      <c r="C203" s="2">
        <v>13042.09</v>
      </c>
      <c r="D203" s="3">
        <f>swig80_m[[#This Row],[Zamkniecie]]/C202-1</f>
        <v>2.7824843841368407E-2</v>
      </c>
    </row>
    <row r="204" spans="1:4" x14ac:dyDescent="0.3">
      <c r="A204" s="1">
        <v>43343</v>
      </c>
      <c r="B204" s="9">
        <v>43344</v>
      </c>
      <c r="C204" s="2">
        <v>12559.44</v>
      </c>
      <c r="D204" s="3">
        <f>swig80_m[[#This Row],[Zamkniecie]]/C203-1</f>
        <v>-3.7007105456257405E-2</v>
      </c>
    </row>
    <row r="205" spans="1:4" x14ac:dyDescent="0.3">
      <c r="A205" s="1">
        <v>43373</v>
      </c>
      <c r="B205" s="10">
        <v>43374</v>
      </c>
      <c r="C205" s="2">
        <v>11483.58</v>
      </c>
      <c r="D205" s="3">
        <f>swig80_m[[#This Row],[Zamkniecie]]/C204-1</f>
        <v>-8.5661462612982797E-2</v>
      </c>
    </row>
    <row r="206" spans="1:4" x14ac:dyDescent="0.3">
      <c r="A206" s="1">
        <v>43404</v>
      </c>
      <c r="B206" s="9">
        <v>43405</v>
      </c>
      <c r="C206" s="2">
        <v>10968.56</v>
      </c>
      <c r="D206" s="3">
        <f>swig80_m[[#This Row],[Zamkniecie]]/C205-1</f>
        <v>-4.4848383518031887E-2</v>
      </c>
    </row>
    <row r="207" spans="1:4" x14ac:dyDescent="0.3">
      <c r="A207" s="1">
        <v>43434</v>
      </c>
      <c r="B207" s="10">
        <v>43435</v>
      </c>
      <c r="C207" s="2">
        <v>10937.95</v>
      </c>
      <c r="D207" s="3">
        <f>swig80_m[[#This Row],[Zamkniecie]]/C206-1</f>
        <v>-2.790703611048162E-3</v>
      </c>
    </row>
    <row r="208" spans="1:4" x14ac:dyDescent="0.3">
      <c r="A208" s="1">
        <v>43465</v>
      </c>
      <c r="B208" s="9">
        <v>43466</v>
      </c>
      <c r="C208" s="2">
        <v>10571.1</v>
      </c>
      <c r="D208" s="3">
        <f>swig80_m[[#This Row],[Zamkniecie]]/C207-1</f>
        <v>-3.3539191530405632E-2</v>
      </c>
    </row>
    <row r="209" spans="1:4" x14ac:dyDescent="0.3">
      <c r="A209" s="1">
        <v>43496</v>
      </c>
      <c r="B209" s="10">
        <v>43497</v>
      </c>
      <c r="C209" s="2">
        <v>11081.31</v>
      </c>
      <c r="D209" s="3">
        <f>swig80_m[[#This Row],[Zamkniecie]]/C208-1</f>
        <v>4.8264608224309669E-2</v>
      </c>
    </row>
    <row r="210" spans="1:4" x14ac:dyDescent="0.3">
      <c r="A210" s="1">
        <v>43524</v>
      </c>
      <c r="B210" s="9">
        <v>43525</v>
      </c>
      <c r="C210" s="2">
        <v>11631.57</v>
      </c>
      <c r="D210" s="3">
        <f>swig80_m[[#This Row],[Zamkniecie]]/C209-1</f>
        <v>4.9656583923741948E-2</v>
      </c>
    </row>
    <row r="211" spans="1:4" x14ac:dyDescent="0.3">
      <c r="A211" s="1">
        <v>43555</v>
      </c>
      <c r="B211" s="10">
        <v>43556</v>
      </c>
      <c r="C211" s="2">
        <v>11897.39</v>
      </c>
      <c r="D211" s="3">
        <f>swig80_m[[#This Row],[Zamkniecie]]/C210-1</f>
        <v>2.2853320746898387E-2</v>
      </c>
    </row>
    <row r="212" spans="1:4" x14ac:dyDescent="0.3">
      <c r="A212" s="1">
        <v>43585</v>
      </c>
      <c r="B212" s="9">
        <v>43586</v>
      </c>
      <c r="C212" s="2">
        <v>12011.41</v>
      </c>
      <c r="D212" s="3">
        <f>swig80_m[[#This Row],[Zamkniecie]]/C211-1</f>
        <v>9.5836145574785814E-3</v>
      </c>
    </row>
    <row r="213" spans="1:4" x14ac:dyDescent="0.3">
      <c r="A213" s="1">
        <v>43616</v>
      </c>
      <c r="B213" s="10">
        <v>43617</v>
      </c>
      <c r="C213" s="2">
        <v>11577.04</v>
      </c>
      <c r="D213" s="3">
        <f>swig80_m[[#This Row],[Zamkniecie]]/C212-1</f>
        <v>-3.6163114904911198E-2</v>
      </c>
    </row>
    <row r="214" spans="1:4" x14ac:dyDescent="0.3">
      <c r="A214" s="1">
        <v>43646</v>
      </c>
      <c r="B214" s="9">
        <v>43647</v>
      </c>
      <c r="C214" s="2">
        <v>11821.16</v>
      </c>
      <c r="D214" s="3">
        <f>swig80_m[[#This Row],[Zamkniecie]]/C213-1</f>
        <v>2.1086564441342492E-2</v>
      </c>
    </row>
    <row r="215" spans="1:4" x14ac:dyDescent="0.3">
      <c r="A215" s="1">
        <v>43677</v>
      </c>
      <c r="B215" s="10">
        <v>43678</v>
      </c>
      <c r="C215" s="2">
        <v>11963.35</v>
      </c>
      <c r="D215" s="3">
        <f>swig80_m[[#This Row],[Zamkniecie]]/C214-1</f>
        <v>1.2028430374007248E-2</v>
      </c>
    </row>
    <row r="216" spans="1:4" x14ac:dyDescent="0.3">
      <c r="A216" s="1">
        <v>43708</v>
      </c>
      <c r="B216" s="9">
        <v>43709</v>
      </c>
      <c r="C216" s="2">
        <v>11616.48</v>
      </c>
      <c r="D216" s="3">
        <f>swig80_m[[#This Row],[Zamkniecie]]/C215-1</f>
        <v>-2.8994387023701607E-2</v>
      </c>
    </row>
    <row r="217" spans="1:4" x14ac:dyDescent="0.3">
      <c r="A217" s="1">
        <v>43738</v>
      </c>
      <c r="B217" s="10">
        <v>43739</v>
      </c>
      <c r="C217" s="2">
        <v>11484.02</v>
      </c>
      <c r="D217" s="3">
        <f>swig80_m[[#This Row],[Zamkniecie]]/C216-1</f>
        <v>-1.1402765725934128E-2</v>
      </c>
    </row>
    <row r="218" spans="1:4" x14ac:dyDescent="0.3">
      <c r="A218" s="1">
        <v>43769</v>
      </c>
      <c r="B218" s="9">
        <v>43770</v>
      </c>
      <c r="C218" s="2">
        <v>11357.11</v>
      </c>
      <c r="D218" s="3">
        <f>swig80_m[[#This Row],[Zamkniecie]]/C217-1</f>
        <v>-1.1051008270622997E-2</v>
      </c>
    </row>
    <row r="219" spans="1:4" x14ac:dyDescent="0.3">
      <c r="A219" s="1">
        <v>43799</v>
      </c>
      <c r="B219" s="10">
        <v>43800</v>
      </c>
      <c r="C219" s="2">
        <v>11763.7</v>
      </c>
      <c r="D219" s="3">
        <f>swig80_m[[#This Row],[Zamkniecie]]/C218-1</f>
        <v>3.5800480932209E-2</v>
      </c>
    </row>
    <row r="220" spans="1:4" x14ac:dyDescent="0.3">
      <c r="A220" s="1">
        <v>43830</v>
      </c>
      <c r="B220" s="9">
        <v>43831</v>
      </c>
      <c r="C220" s="2">
        <v>12044.34</v>
      </c>
      <c r="D220" s="3">
        <f>swig80_m[[#This Row],[Zamkniecie]]/C219-1</f>
        <v>2.3856439725596479E-2</v>
      </c>
    </row>
    <row r="221" spans="1:4" x14ac:dyDescent="0.3">
      <c r="A221" s="1">
        <v>43861</v>
      </c>
      <c r="B221" s="10">
        <v>43862</v>
      </c>
      <c r="C221" s="2">
        <v>12616.89</v>
      </c>
      <c r="D221" s="3">
        <f>swig80_m[[#This Row],[Zamkniecie]]/C220-1</f>
        <v>4.753685133431973E-2</v>
      </c>
    </row>
    <row r="222" spans="1:4" x14ac:dyDescent="0.3">
      <c r="A222" s="1">
        <v>43890</v>
      </c>
      <c r="B222" s="9">
        <v>43891</v>
      </c>
      <c r="C222" s="2">
        <v>11628.31</v>
      </c>
      <c r="D222" s="3">
        <f>swig80_m[[#This Row],[Zamkniecie]]/C221-1</f>
        <v>-7.8353698890931134E-2</v>
      </c>
    </row>
    <row r="223" spans="1:4" x14ac:dyDescent="0.3">
      <c r="A223" s="1">
        <v>43921</v>
      </c>
      <c r="B223" s="10">
        <v>43922</v>
      </c>
      <c r="C223" s="2">
        <v>10261.33</v>
      </c>
      <c r="D223" s="3">
        <f>swig80_m[[#This Row],[Zamkniecie]]/C222-1</f>
        <v>-0.11755620550191725</v>
      </c>
    </row>
    <row r="224" spans="1:4" x14ac:dyDescent="0.3">
      <c r="A224" s="1">
        <v>43951</v>
      </c>
      <c r="B224" s="9">
        <v>43952</v>
      </c>
      <c r="C224" s="2">
        <v>11709.6</v>
      </c>
      <c r="D224" s="3">
        <f>swig80_m[[#This Row],[Zamkniecie]]/C223-1</f>
        <v>0.14113862433037427</v>
      </c>
    </row>
    <row r="225" spans="1:4" x14ac:dyDescent="0.3">
      <c r="A225" s="1">
        <v>43982</v>
      </c>
      <c r="B225" s="10">
        <v>43983</v>
      </c>
      <c r="C225" s="2">
        <v>12436.91</v>
      </c>
      <c r="D225" s="3">
        <f>swig80_m[[#This Row],[Zamkniecie]]/C224-1</f>
        <v>6.2112283937965307E-2</v>
      </c>
    </row>
    <row r="226" spans="1:4" x14ac:dyDescent="0.3">
      <c r="A226" s="1">
        <v>44012</v>
      </c>
      <c r="B226" s="9">
        <v>44013</v>
      </c>
      <c r="C226" s="2">
        <v>13411.95</v>
      </c>
      <c r="D226" s="3">
        <f>swig80_m[[#This Row],[Zamkniecie]]/C225-1</f>
        <v>7.8398894902351302E-2</v>
      </c>
    </row>
    <row r="227" spans="1:4" x14ac:dyDescent="0.3">
      <c r="A227" s="1">
        <v>44043</v>
      </c>
      <c r="B227" s="10">
        <v>44044</v>
      </c>
      <c r="C227" s="2">
        <v>14427.58</v>
      </c>
      <c r="D227" s="3">
        <f>swig80_m[[#This Row],[Zamkniecie]]/C226-1</f>
        <v>7.5725752034566218E-2</v>
      </c>
    </row>
    <row r="228" spans="1:4" x14ac:dyDescent="0.3">
      <c r="A228" s="1">
        <v>44074</v>
      </c>
      <c r="B228" s="9">
        <v>44075</v>
      </c>
      <c r="C228" s="2">
        <v>14717.97</v>
      </c>
      <c r="D228" s="3">
        <f>swig80_m[[#This Row],[Zamkniecie]]/C227-1</f>
        <v>2.0127422616959878E-2</v>
      </c>
    </row>
    <row r="229" spans="1:4" x14ac:dyDescent="0.3">
      <c r="A229" s="1">
        <v>44104</v>
      </c>
      <c r="B229" s="10">
        <v>44105</v>
      </c>
      <c r="C229" s="2">
        <v>14222.02</v>
      </c>
      <c r="D229" s="3">
        <f>swig80_m[[#This Row],[Zamkniecie]]/C228-1</f>
        <v>-3.3696902494025904E-2</v>
      </c>
    </row>
    <row r="230" spans="1:4" x14ac:dyDescent="0.3">
      <c r="A230" s="1">
        <v>44135</v>
      </c>
      <c r="B230" s="9">
        <v>44136</v>
      </c>
      <c r="C230" s="2">
        <v>12896.7</v>
      </c>
      <c r="D230" s="3">
        <f>swig80_m[[#This Row],[Zamkniecie]]/C229-1</f>
        <v>-9.3187887515275625E-2</v>
      </c>
    </row>
    <row r="231" spans="1:4" x14ac:dyDescent="0.3">
      <c r="A231" s="1">
        <v>44165</v>
      </c>
      <c r="B231" s="10">
        <v>44166</v>
      </c>
      <c r="C231" s="2">
        <v>14856.29</v>
      </c>
      <c r="D231" s="3">
        <f>swig80_m[[#This Row],[Zamkniecie]]/C230-1</f>
        <v>0.15194507121976941</v>
      </c>
    </row>
    <row r="232" spans="1:4" x14ac:dyDescent="0.3">
      <c r="A232" s="1">
        <v>44196</v>
      </c>
      <c r="B232" s="9">
        <v>44197</v>
      </c>
      <c r="C232" s="2">
        <v>16096.36</v>
      </c>
      <c r="D232" s="3">
        <f>swig80_m[[#This Row],[Zamkniecie]]/C231-1</f>
        <v>8.3471041558828007E-2</v>
      </c>
    </row>
    <row r="233" spans="1:4" x14ac:dyDescent="0.3">
      <c r="A233" s="1">
        <v>44227</v>
      </c>
      <c r="B233" s="10">
        <v>44228</v>
      </c>
      <c r="C233" s="2">
        <v>16895.54</v>
      </c>
      <c r="D233" s="3">
        <f>swig80_m[[#This Row],[Zamkniecie]]/C232-1</f>
        <v>4.964973447412957E-2</v>
      </c>
    </row>
    <row r="234" spans="1:4" x14ac:dyDescent="0.3">
      <c r="A234" s="1">
        <v>44255</v>
      </c>
      <c r="B234" s="9">
        <v>44256</v>
      </c>
      <c r="C234" s="2">
        <v>17530.05</v>
      </c>
      <c r="D234" s="3">
        <f>swig80_m[[#This Row],[Zamkniecie]]/C233-1</f>
        <v>3.7554881347385161E-2</v>
      </c>
    </row>
    <row r="235" spans="1:4" x14ac:dyDescent="0.3">
      <c r="A235" s="1">
        <v>44286</v>
      </c>
      <c r="B235" s="10">
        <v>44287</v>
      </c>
      <c r="C235" s="2">
        <v>18554.310000000001</v>
      </c>
      <c r="D235" s="3">
        <f>swig80_m[[#This Row],[Zamkniecie]]/C234-1</f>
        <v>5.8428812239554428E-2</v>
      </c>
    </row>
    <row r="236" spans="1:4" x14ac:dyDescent="0.3">
      <c r="A236" s="1">
        <v>44316</v>
      </c>
      <c r="B236" s="9">
        <v>44317</v>
      </c>
      <c r="C236" s="2">
        <v>19775.169999999998</v>
      </c>
      <c r="D236" s="3">
        <f>swig80_m[[#This Row],[Zamkniecie]]/C235-1</f>
        <v>6.5799267124457606E-2</v>
      </c>
    </row>
    <row r="237" spans="1:4" x14ac:dyDescent="0.3">
      <c r="A237" s="1">
        <v>44347</v>
      </c>
      <c r="B237" s="10">
        <v>44348</v>
      </c>
      <c r="C237" s="2">
        <v>20630.05</v>
      </c>
      <c r="D237" s="3">
        <f>swig80_m[[#This Row],[Zamkniecie]]/C236-1</f>
        <v>4.3229969704432492E-2</v>
      </c>
    </row>
    <row r="238" spans="1:4" x14ac:dyDescent="0.3">
      <c r="A238" s="1">
        <v>44377</v>
      </c>
      <c r="B238" s="9">
        <v>44378</v>
      </c>
      <c r="C238" s="2">
        <v>20581.88</v>
      </c>
      <c r="D238" s="3">
        <f>swig80_m[[#This Row],[Zamkniecie]]/C237-1</f>
        <v>-2.3349434441505279E-3</v>
      </c>
    </row>
    <row r="239" spans="1:4" x14ac:dyDescent="0.3">
      <c r="A239" s="1">
        <v>44408</v>
      </c>
      <c r="B239" s="10">
        <v>44409</v>
      </c>
      <c r="C239" s="2">
        <v>20660.02</v>
      </c>
      <c r="D239" s="3">
        <f>swig80_m[[#This Row],[Zamkniecie]]/C238-1</f>
        <v>3.7965433672726423E-3</v>
      </c>
    </row>
    <row r="240" spans="1:4" x14ac:dyDescent="0.3">
      <c r="A240" s="1">
        <v>44439</v>
      </c>
      <c r="B240" s="9">
        <v>44440</v>
      </c>
      <c r="C240" s="2">
        <v>21041.51</v>
      </c>
      <c r="D240" s="3">
        <f>swig80_m[[#This Row],[Zamkniecie]]/C239-1</f>
        <v>1.8465132173153709E-2</v>
      </c>
    </row>
    <row r="241" spans="1:4" x14ac:dyDescent="0.3">
      <c r="A241" s="1">
        <v>44469</v>
      </c>
      <c r="B241" s="10">
        <v>44470</v>
      </c>
      <c r="C241" s="2">
        <v>21107.68</v>
      </c>
      <c r="D241" s="3">
        <f>swig80_m[[#This Row],[Zamkniecie]]/C240-1</f>
        <v>3.1447362855614447E-3</v>
      </c>
    </row>
    <row r="242" spans="1:4" x14ac:dyDescent="0.3">
      <c r="A242" s="1">
        <v>44500</v>
      </c>
      <c r="B242" s="9">
        <v>44501</v>
      </c>
      <c r="C242" s="2">
        <v>21309.99</v>
      </c>
      <c r="D242" s="3">
        <f>swig80_m[[#This Row],[Zamkniecie]]/C241-1</f>
        <v>9.5846630231271046E-3</v>
      </c>
    </row>
    <row r="243" spans="1:4" x14ac:dyDescent="0.3">
      <c r="A243" s="1">
        <v>44530</v>
      </c>
      <c r="B243" s="10">
        <v>44531</v>
      </c>
      <c r="C243" s="2">
        <v>20183.669999999998</v>
      </c>
      <c r="D243" s="3">
        <f>swig80_m[[#This Row],[Zamkniecie]]/C242-1</f>
        <v>-5.2854083929650075E-2</v>
      </c>
    </row>
    <row r="244" spans="1:4" x14ac:dyDescent="0.3">
      <c r="A244" s="1">
        <v>44561</v>
      </c>
      <c r="B244" s="9">
        <v>44562</v>
      </c>
      <c r="C244" s="2">
        <v>20056.080000000002</v>
      </c>
      <c r="D244" s="3">
        <f>swig80_m[[#This Row],[Zamkniecie]]/C243-1</f>
        <v>-6.3214469915529037E-3</v>
      </c>
    </row>
    <row r="245" spans="1:4" x14ac:dyDescent="0.3">
      <c r="A245" s="1">
        <v>44592</v>
      </c>
      <c r="B245" s="10">
        <v>44593</v>
      </c>
      <c r="C245" s="2">
        <v>19483.189999999999</v>
      </c>
      <c r="D245" s="3">
        <f>swig80_m[[#This Row],[Zamkniecie]]/C244-1</f>
        <v>-2.8564405407238258E-2</v>
      </c>
    </row>
    <row r="246" spans="1:4" x14ac:dyDescent="0.3">
      <c r="A246" s="1">
        <v>44620</v>
      </c>
      <c r="B246" s="9">
        <v>44621</v>
      </c>
      <c r="C246" s="2">
        <v>18249.75</v>
      </c>
      <c r="D246" s="3">
        <f>swig80_m[[#This Row],[Zamkniecie]]/C245-1</f>
        <v>-6.3307907996585699E-2</v>
      </c>
    </row>
    <row r="247" spans="1:4" x14ac:dyDescent="0.3">
      <c r="A247" s="1">
        <v>44651</v>
      </c>
      <c r="B247" s="10">
        <v>44652</v>
      </c>
      <c r="C247" s="2">
        <v>19714.05</v>
      </c>
      <c r="D247" s="3">
        <f>swig80_m[[#This Row],[Zamkniecie]]/C246-1</f>
        <v>8.0236715571446071E-2</v>
      </c>
    </row>
    <row r="248" spans="1:4" x14ac:dyDescent="0.3">
      <c r="A248" s="1">
        <v>44681</v>
      </c>
      <c r="B248" s="9">
        <v>44682</v>
      </c>
      <c r="C248" s="2">
        <v>18557.02</v>
      </c>
      <c r="D248" s="3">
        <f>swig80_m[[#This Row],[Zamkniecie]]/C247-1</f>
        <v>-5.8690629272016626E-2</v>
      </c>
    </row>
    <row r="249" spans="1:4" x14ac:dyDescent="0.3">
      <c r="A249" s="1">
        <v>44712</v>
      </c>
      <c r="B249" s="10">
        <v>44713</v>
      </c>
      <c r="C249" s="2">
        <v>18167.46</v>
      </c>
      <c r="D249" s="3">
        <f>swig80_m[[#This Row],[Zamkniecie]]/C248-1</f>
        <v>-2.0992594716177537E-2</v>
      </c>
    </row>
    <row r="250" spans="1:4" x14ac:dyDescent="0.3">
      <c r="A250" s="1">
        <v>44742</v>
      </c>
      <c r="B250" s="9">
        <v>44743</v>
      </c>
      <c r="C250" s="2">
        <v>17016.89</v>
      </c>
      <c r="D250" s="3">
        <f>swig80_m[[#This Row],[Zamkniecie]]/C249-1</f>
        <v>-6.3331362777185096E-2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12"/>
  <sheetViews>
    <sheetView topLeftCell="A186" workbookViewId="0">
      <selection activeCell="B2" sqref="B2:B212"/>
    </sheetView>
  </sheetViews>
  <sheetFormatPr defaultRowHeight="14.4" x14ac:dyDescent="0.3"/>
  <cols>
    <col min="1" max="1" width="10.109375" bestFit="1" customWidth="1"/>
    <col min="2" max="2" width="10.109375" customWidth="1"/>
    <col min="3" max="3" width="12.77734375" bestFit="1" customWidth="1"/>
    <col min="4" max="4" width="11.44140625" bestFit="1" customWidth="1"/>
  </cols>
  <sheetData>
    <row r="1" spans="1:4" x14ac:dyDescent="0.3">
      <c r="A1" t="s">
        <v>11</v>
      </c>
      <c r="B1" t="s">
        <v>3</v>
      </c>
      <c r="C1" t="s">
        <v>12</v>
      </c>
      <c r="D1" t="s">
        <v>20</v>
      </c>
    </row>
    <row r="2" spans="1:4" x14ac:dyDescent="0.3">
      <c r="A2" s="1">
        <v>38352</v>
      </c>
      <c r="B2" s="1">
        <v>38353</v>
      </c>
      <c r="C2" s="2">
        <v>1960.57</v>
      </c>
    </row>
    <row r="3" spans="1:4" x14ac:dyDescent="0.3">
      <c r="A3" s="1">
        <v>38383</v>
      </c>
      <c r="B3" s="1">
        <v>38384</v>
      </c>
      <c r="C3" s="2">
        <v>1887.41</v>
      </c>
      <c r="D3" s="3">
        <f>wig20tr_m[[#This Row],[Zamkniecie]]/C2-1</f>
        <v>-3.7315678603671354E-2</v>
      </c>
    </row>
    <row r="4" spans="1:4" x14ac:dyDescent="0.3">
      <c r="A4" s="1">
        <v>38411</v>
      </c>
      <c r="B4" s="1">
        <v>38412</v>
      </c>
      <c r="C4" s="2">
        <v>2092.33</v>
      </c>
      <c r="D4" s="3">
        <f>wig20tr_m[[#This Row],[Zamkniecie]]/C3-1</f>
        <v>0.10857206436333389</v>
      </c>
    </row>
    <row r="5" spans="1:4" x14ac:dyDescent="0.3">
      <c r="A5" s="1">
        <v>38442</v>
      </c>
      <c r="B5" s="1">
        <v>38443</v>
      </c>
      <c r="C5" s="2">
        <v>1999.87</v>
      </c>
      <c r="D5" s="3">
        <f>wig20tr_m[[#This Row],[Zamkniecie]]/C4-1</f>
        <v>-4.4189970033407744E-2</v>
      </c>
    </row>
    <row r="6" spans="1:4" x14ac:dyDescent="0.3">
      <c r="A6" s="1">
        <v>38472</v>
      </c>
      <c r="B6" s="1">
        <v>38473</v>
      </c>
      <c r="C6" s="2">
        <v>1863.7</v>
      </c>
      <c r="D6" s="3">
        <f>wig20tr_m[[#This Row],[Zamkniecie]]/C5-1</f>
        <v>-6.808942581267774E-2</v>
      </c>
    </row>
    <row r="7" spans="1:4" x14ac:dyDescent="0.3">
      <c r="A7" s="1">
        <v>38503</v>
      </c>
      <c r="B7" s="1">
        <v>38504</v>
      </c>
      <c r="C7" s="2">
        <v>1939.8</v>
      </c>
      <c r="D7" s="3">
        <f>wig20tr_m[[#This Row],[Zamkniecie]]/C6-1</f>
        <v>4.0832752052368804E-2</v>
      </c>
    </row>
    <row r="8" spans="1:4" x14ac:dyDescent="0.3">
      <c r="A8" s="1">
        <v>38533</v>
      </c>
      <c r="B8" s="1">
        <v>38534</v>
      </c>
      <c r="C8" s="2">
        <v>2077.56</v>
      </c>
      <c r="D8" s="3">
        <f>wig20tr_m[[#This Row],[Zamkniecie]]/C7-1</f>
        <v>7.1017630683575694E-2</v>
      </c>
    </row>
    <row r="9" spans="1:4" x14ac:dyDescent="0.3">
      <c r="A9" s="1">
        <v>38564</v>
      </c>
      <c r="B9" s="1">
        <v>38565</v>
      </c>
      <c r="C9" s="2" t="s">
        <v>25</v>
      </c>
      <c r="D9" s="3">
        <f>wig20tr_m[[#This Row],[Zamkniecie]]/C8-1</f>
        <v>9.022122104776753E-2</v>
      </c>
    </row>
    <row r="10" spans="1:4" x14ac:dyDescent="0.3">
      <c r="A10" s="1">
        <v>38595</v>
      </c>
      <c r="B10" s="1">
        <v>38596</v>
      </c>
      <c r="C10" s="2">
        <v>2345.44</v>
      </c>
      <c r="D10" s="3">
        <f>wig20tr_m[[#This Row],[Zamkniecie]]/C9-1</f>
        <v>3.5514348785872007E-2</v>
      </c>
    </row>
    <row r="11" spans="1:4" x14ac:dyDescent="0.3">
      <c r="A11" s="1">
        <v>38625</v>
      </c>
      <c r="B11" s="1">
        <v>38626</v>
      </c>
      <c r="C11" s="2">
        <v>2600.3200000000002</v>
      </c>
      <c r="D11" s="3">
        <f>wig20tr_m[[#This Row],[Zamkniecie]]/C10-1</f>
        <v>0.10867044136707826</v>
      </c>
    </row>
    <row r="12" spans="1:4" x14ac:dyDescent="0.3">
      <c r="A12" s="1">
        <v>38656</v>
      </c>
      <c r="B12" s="1">
        <v>38657</v>
      </c>
      <c r="C12" s="2">
        <v>2415.06</v>
      </c>
      <c r="D12" s="3">
        <f>wig20tr_m[[#This Row],[Zamkniecie]]/C11-1</f>
        <v>-7.124507752891962E-2</v>
      </c>
    </row>
    <row r="13" spans="1:4" x14ac:dyDescent="0.3">
      <c r="A13" s="1">
        <v>38686</v>
      </c>
      <c r="B13" s="1">
        <v>38687</v>
      </c>
      <c r="C13" s="2">
        <v>2607.1999999999998</v>
      </c>
      <c r="D13" s="3">
        <f>wig20tr_m[[#This Row],[Zamkniecie]]/C12-1</f>
        <v>7.9559099980952785E-2</v>
      </c>
    </row>
    <row r="14" spans="1:4" x14ac:dyDescent="0.3">
      <c r="A14" s="1">
        <v>38717</v>
      </c>
      <c r="B14" s="1">
        <v>38718</v>
      </c>
      <c r="C14" s="2">
        <v>2740.96</v>
      </c>
      <c r="D14" s="3">
        <f>wig20tr_m[[#This Row],[Zamkniecie]]/C13-1</f>
        <v>5.1304081006443791E-2</v>
      </c>
    </row>
    <row r="15" spans="1:4" x14ac:dyDescent="0.3">
      <c r="A15" s="1">
        <v>38748</v>
      </c>
      <c r="B15" s="1">
        <v>38749</v>
      </c>
      <c r="C15" s="2">
        <v>2895.78</v>
      </c>
      <c r="D15" s="3">
        <f>wig20tr_m[[#This Row],[Zamkniecie]]/C14-1</f>
        <v>5.6483859669604897E-2</v>
      </c>
    </row>
    <row r="16" spans="1:4" x14ac:dyDescent="0.3">
      <c r="A16" s="1">
        <v>38776</v>
      </c>
      <c r="B16" s="1">
        <v>38777</v>
      </c>
      <c r="C16" s="2">
        <v>2928.4</v>
      </c>
      <c r="D16" s="3">
        <f>wig20tr_m[[#This Row],[Zamkniecie]]/C15-1</f>
        <v>1.1264667896041747E-2</v>
      </c>
    </row>
    <row r="17" spans="1:4" x14ac:dyDescent="0.3">
      <c r="A17" s="1">
        <v>38807</v>
      </c>
      <c r="B17" s="1">
        <v>38808</v>
      </c>
      <c r="C17" s="2">
        <v>2957.64</v>
      </c>
      <c r="D17" s="3">
        <f>wig20tr_m[[#This Row],[Zamkniecie]]/C16-1</f>
        <v>9.98497473022808E-3</v>
      </c>
    </row>
    <row r="18" spans="1:4" x14ac:dyDescent="0.3">
      <c r="A18" s="1">
        <v>38837</v>
      </c>
      <c r="B18" s="1">
        <v>38838</v>
      </c>
      <c r="C18" s="2">
        <v>3303.41</v>
      </c>
      <c r="D18" s="3">
        <f>wig20tr_m[[#This Row],[Zamkniecie]]/C17-1</f>
        <v>0.11690739914255954</v>
      </c>
    </row>
    <row r="19" spans="1:4" x14ac:dyDescent="0.3">
      <c r="A19" s="1">
        <v>38868</v>
      </c>
      <c r="B19" s="1">
        <v>38869</v>
      </c>
      <c r="C19" s="2">
        <v>2936.92</v>
      </c>
      <c r="D19" s="3">
        <f>wig20tr_m[[#This Row],[Zamkniecie]]/C18-1</f>
        <v>-0.11094293472502648</v>
      </c>
    </row>
    <row r="20" spans="1:4" x14ac:dyDescent="0.3">
      <c r="A20" s="1">
        <v>38898</v>
      </c>
      <c r="B20" s="1">
        <v>38899</v>
      </c>
      <c r="C20" s="2">
        <v>3144.9</v>
      </c>
      <c r="D20" s="3">
        <f>wig20tr_m[[#This Row],[Zamkniecie]]/C19-1</f>
        <v>7.0815684458548356E-2</v>
      </c>
    </row>
    <row r="21" spans="1:4" x14ac:dyDescent="0.3">
      <c r="A21" s="1">
        <v>38929</v>
      </c>
      <c r="B21" s="1">
        <v>38930</v>
      </c>
      <c r="C21" s="2">
        <v>3542.92</v>
      </c>
      <c r="D21" s="3">
        <f>wig20tr_m[[#This Row],[Zamkniecie]]/C20-1</f>
        <v>0.12656046297179557</v>
      </c>
    </row>
    <row r="22" spans="1:4" x14ac:dyDescent="0.3">
      <c r="A22" s="1">
        <v>38960</v>
      </c>
      <c r="B22" s="1">
        <v>38961</v>
      </c>
      <c r="C22" s="2">
        <v>3287.97</v>
      </c>
      <c r="D22" s="3">
        <f>wig20tr_m[[#This Row],[Zamkniecie]]/C21-1</f>
        <v>-7.1960416831314378E-2</v>
      </c>
    </row>
    <row r="23" spans="1:4" x14ac:dyDescent="0.3">
      <c r="A23" s="1">
        <v>38990</v>
      </c>
      <c r="B23" s="1">
        <v>38991</v>
      </c>
      <c r="C23" s="2">
        <v>3240.71</v>
      </c>
      <c r="D23" s="3">
        <f>wig20tr_m[[#This Row],[Zamkniecie]]/C22-1</f>
        <v>-1.4373610464815556E-2</v>
      </c>
    </row>
    <row r="24" spans="1:4" x14ac:dyDescent="0.3">
      <c r="A24" s="1">
        <v>39021</v>
      </c>
      <c r="B24" s="1">
        <v>39022</v>
      </c>
      <c r="C24" s="2">
        <v>3449.47</v>
      </c>
      <c r="D24" s="3">
        <f>wig20tr_m[[#This Row],[Zamkniecie]]/C23-1</f>
        <v>6.4417982479147984E-2</v>
      </c>
    </row>
    <row r="25" spans="1:4" x14ac:dyDescent="0.3">
      <c r="A25" s="1">
        <v>39051</v>
      </c>
      <c r="B25" s="1">
        <v>39052</v>
      </c>
      <c r="C25" s="2">
        <v>3572.22</v>
      </c>
      <c r="D25" s="3">
        <f>wig20tr_m[[#This Row],[Zamkniecie]]/C24-1</f>
        <v>3.5585176853255795E-2</v>
      </c>
    </row>
    <row r="26" spans="1:4" x14ac:dyDescent="0.3">
      <c r="A26" s="1">
        <v>39082</v>
      </c>
      <c r="B26" s="1">
        <v>39083</v>
      </c>
      <c r="C26" s="2">
        <v>3647.8</v>
      </c>
      <c r="D26" s="3">
        <f>wig20tr_m[[#This Row],[Zamkniecie]]/C25-1</f>
        <v>2.1157711451142536E-2</v>
      </c>
    </row>
    <row r="27" spans="1:4" x14ac:dyDescent="0.3">
      <c r="A27" s="1">
        <v>39113</v>
      </c>
      <c r="B27" s="1">
        <v>39114</v>
      </c>
      <c r="C27" s="2">
        <v>3867.14</v>
      </c>
      <c r="D27" s="3">
        <f>wig20tr_m[[#This Row],[Zamkniecie]]/C26-1</f>
        <v>6.0129393058829805E-2</v>
      </c>
    </row>
    <row r="28" spans="1:4" x14ac:dyDescent="0.3">
      <c r="A28" s="1">
        <v>39141</v>
      </c>
      <c r="B28" s="1">
        <v>39142</v>
      </c>
      <c r="C28" s="2">
        <v>3599.5</v>
      </c>
      <c r="D28" s="3">
        <f>wig20tr_m[[#This Row],[Zamkniecie]]/C27-1</f>
        <v>-6.9208769271347781E-2</v>
      </c>
    </row>
    <row r="29" spans="1:4" x14ac:dyDescent="0.3">
      <c r="A29" s="1">
        <v>39172</v>
      </c>
      <c r="B29" s="1">
        <v>39173</v>
      </c>
      <c r="C29" s="2">
        <v>3908.44</v>
      </c>
      <c r="D29" s="3">
        <f>wig20tr_m[[#This Row],[Zamkniecie]]/C28-1</f>
        <v>8.5828587303792281E-2</v>
      </c>
    </row>
    <row r="30" spans="1:4" x14ac:dyDescent="0.3">
      <c r="A30" s="1">
        <v>39202</v>
      </c>
      <c r="B30" s="1">
        <v>39203</v>
      </c>
      <c r="C30" s="2">
        <v>3990.11</v>
      </c>
      <c r="D30" s="3">
        <f>wig20tr_m[[#This Row],[Zamkniecie]]/C29-1</f>
        <v>2.0895804975898269E-2</v>
      </c>
    </row>
    <row r="31" spans="1:4" x14ac:dyDescent="0.3">
      <c r="A31" s="1">
        <v>39233</v>
      </c>
      <c r="B31" s="1">
        <v>39234</v>
      </c>
      <c r="C31" s="2">
        <v>4115.55</v>
      </c>
      <c r="D31" s="3">
        <f>wig20tr_m[[#This Row],[Zamkniecie]]/C30-1</f>
        <v>3.1437729786898183E-2</v>
      </c>
    </row>
    <row r="32" spans="1:4" x14ac:dyDescent="0.3">
      <c r="A32" s="1">
        <v>39263</v>
      </c>
      <c r="B32" s="1">
        <v>39264</v>
      </c>
      <c r="C32" s="2">
        <v>4298.0600000000004</v>
      </c>
      <c r="D32" s="3">
        <f>wig20tr_m[[#This Row],[Zamkniecie]]/C31-1</f>
        <v>4.434644215232475E-2</v>
      </c>
    </row>
    <row r="33" spans="1:4" x14ac:dyDescent="0.3">
      <c r="A33" s="1">
        <v>39294</v>
      </c>
      <c r="B33" s="1">
        <v>39295</v>
      </c>
      <c r="C33" s="2">
        <v>4289.51</v>
      </c>
      <c r="D33" s="3">
        <f>wig20tr_m[[#This Row],[Zamkniecie]]/C32-1</f>
        <v>-1.9892695774372804E-3</v>
      </c>
    </row>
    <row r="34" spans="1:4" x14ac:dyDescent="0.3">
      <c r="A34" s="1">
        <v>39325</v>
      </c>
      <c r="B34" s="1">
        <v>39326</v>
      </c>
      <c r="C34" s="2">
        <v>4135.97</v>
      </c>
      <c r="D34" s="3">
        <f>wig20tr_m[[#This Row],[Zamkniecie]]/C33-1</f>
        <v>-3.5794298183242312E-2</v>
      </c>
    </row>
    <row r="35" spans="1:4" x14ac:dyDescent="0.3">
      <c r="A35" s="1">
        <v>39355</v>
      </c>
      <c r="B35" s="1">
        <v>39356</v>
      </c>
      <c r="C35" s="2">
        <v>4172.82</v>
      </c>
      <c r="D35" s="3">
        <f>wig20tr_m[[#This Row],[Zamkniecie]]/C34-1</f>
        <v>8.9096390931266978E-3</v>
      </c>
    </row>
    <row r="36" spans="1:4" x14ac:dyDescent="0.3">
      <c r="A36" s="1">
        <v>39386</v>
      </c>
      <c r="B36" s="1">
        <v>39387</v>
      </c>
      <c r="C36" s="2">
        <v>4453.01</v>
      </c>
      <c r="D36" s="3">
        <f>wig20tr_m[[#This Row],[Zamkniecie]]/C35-1</f>
        <v>6.7146438140154752E-2</v>
      </c>
    </row>
    <row r="37" spans="1:4" x14ac:dyDescent="0.3">
      <c r="A37" s="1">
        <v>39416</v>
      </c>
      <c r="B37" s="1">
        <v>39417</v>
      </c>
      <c r="C37" s="2">
        <v>4071.87</v>
      </c>
      <c r="D37" s="3">
        <f>wig20tr_m[[#This Row],[Zamkniecie]]/C36-1</f>
        <v>-8.5591543697409289E-2</v>
      </c>
    </row>
    <row r="38" spans="1:4" x14ac:dyDescent="0.3">
      <c r="A38" s="1">
        <v>39447</v>
      </c>
      <c r="B38" s="1">
        <v>39448</v>
      </c>
      <c r="C38" s="2">
        <v>3968.88</v>
      </c>
      <c r="D38" s="3">
        <f>wig20tr_m[[#This Row],[Zamkniecie]]/C37-1</f>
        <v>-2.529304717488523E-2</v>
      </c>
    </row>
    <row r="39" spans="1:4" x14ac:dyDescent="0.3">
      <c r="A39" s="1">
        <v>39478</v>
      </c>
      <c r="B39" s="1">
        <v>39479</v>
      </c>
      <c r="C39" s="2">
        <v>3390.14</v>
      </c>
      <c r="D39" s="3">
        <f>wig20tr_m[[#This Row],[Zamkniecie]]/C38-1</f>
        <v>-0.14581947551954211</v>
      </c>
    </row>
    <row r="40" spans="1:4" x14ac:dyDescent="0.3">
      <c r="A40" s="1">
        <v>39507</v>
      </c>
      <c r="B40" s="1">
        <v>39508</v>
      </c>
      <c r="C40" s="2">
        <v>3362.36</v>
      </c>
      <c r="D40" s="3">
        <f>wig20tr_m[[#This Row],[Zamkniecie]]/C39-1</f>
        <v>-8.194351855675519E-3</v>
      </c>
    </row>
    <row r="41" spans="1:4" x14ac:dyDescent="0.3">
      <c r="A41" s="1">
        <v>39538</v>
      </c>
      <c r="B41" s="1">
        <v>39539</v>
      </c>
      <c r="C41" s="2">
        <v>3423.42</v>
      </c>
      <c r="D41" s="3">
        <f>wig20tr_m[[#This Row],[Zamkniecie]]/C40-1</f>
        <v>1.8159863905114149E-2</v>
      </c>
    </row>
    <row r="42" spans="1:4" x14ac:dyDescent="0.3">
      <c r="A42" s="1">
        <v>39568</v>
      </c>
      <c r="B42" s="1">
        <v>39569</v>
      </c>
      <c r="C42" s="2">
        <v>3358.31</v>
      </c>
      <c r="D42" s="3">
        <f>wig20tr_m[[#This Row],[Zamkniecie]]/C41-1</f>
        <v>-1.9018992703203286E-2</v>
      </c>
    </row>
    <row r="43" spans="1:4" x14ac:dyDescent="0.3">
      <c r="A43" s="1">
        <v>39599</v>
      </c>
      <c r="B43" s="1">
        <v>39600</v>
      </c>
      <c r="C43" s="2">
        <v>3387.32</v>
      </c>
      <c r="D43" s="3">
        <f>wig20tr_m[[#This Row],[Zamkniecie]]/C42-1</f>
        <v>8.6382734172842923E-3</v>
      </c>
    </row>
    <row r="44" spans="1:4" x14ac:dyDescent="0.3">
      <c r="A44" s="1">
        <v>39629</v>
      </c>
      <c r="B44" s="1">
        <v>39630</v>
      </c>
      <c r="C44" s="2">
        <v>3021.85</v>
      </c>
      <c r="D44" s="3">
        <f>wig20tr_m[[#This Row],[Zamkniecie]]/C43-1</f>
        <v>-0.10789355596754968</v>
      </c>
    </row>
    <row r="45" spans="1:4" x14ac:dyDescent="0.3">
      <c r="A45" s="1">
        <v>39660</v>
      </c>
      <c r="B45" s="1">
        <v>39661</v>
      </c>
      <c r="C45" s="2" t="s">
        <v>26</v>
      </c>
      <c r="D45" s="3">
        <f>wig20tr_m[[#This Row],[Zamkniecie]]/C44-1</f>
        <v>8.2449492860333873E-2</v>
      </c>
    </row>
    <row r="46" spans="1:4" x14ac:dyDescent="0.3">
      <c r="A46" s="1">
        <v>39691</v>
      </c>
      <c r="B46" s="1">
        <v>39692</v>
      </c>
      <c r="C46" s="2">
        <v>3086.25</v>
      </c>
      <c r="D46" s="3">
        <f>wig20tr_m[[#This Row],[Zamkniecie]]/C45-1</f>
        <v>-5.6481198410272104E-2</v>
      </c>
    </row>
    <row r="47" spans="1:4" x14ac:dyDescent="0.3">
      <c r="A47" s="1">
        <v>39721</v>
      </c>
      <c r="B47" s="1">
        <v>39722</v>
      </c>
      <c r="C47" s="2">
        <v>2833.36</v>
      </c>
      <c r="D47" s="3">
        <f>wig20tr_m[[#This Row],[Zamkniecie]]/C46-1</f>
        <v>-8.1940866747671093E-2</v>
      </c>
    </row>
    <row r="48" spans="1:4" x14ac:dyDescent="0.3">
      <c r="A48" s="1">
        <v>39752</v>
      </c>
      <c r="B48" s="1">
        <v>39753</v>
      </c>
      <c r="C48" s="2">
        <v>2169.8000000000002</v>
      </c>
      <c r="D48" s="3">
        <f>wig20tr_m[[#This Row],[Zamkniecie]]/C47-1</f>
        <v>-0.23419544286642002</v>
      </c>
    </row>
    <row r="49" spans="1:4" x14ac:dyDescent="0.3">
      <c r="A49" s="1">
        <v>39782</v>
      </c>
      <c r="B49" s="1">
        <v>39783</v>
      </c>
      <c r="C49" s="2">
        <v>2070.25</v>
      </c>
      <c r="D49" s="3">
        <f>wig20tr_m[[#This Row],[Zamkniecie]]/C48-1</f>
        <v>-4.5879804590284845E-2</v>
      </c>
    </row>
    <row r="50" spans="1:4" x14ac:dyDescent="0.3">
      <c r="A50" s="1">
        <v>39813</v>
      </c>
      <c r="B50" s="1">
        <v>39814</v>
      </c>
      <c r="C50" s="2">
        <v>2126.88</v>
      </c>
      <c r="D50" s="3">
        <f>wig20tr_m[[#This Row],[Zamkniecie]]/C49-1</f>
        <v>2.7354184277261329E-2</v>
      </c>
    </row>
    <row r="51" spans="1:4" x14ac:dyDescent="0.3">
      <c r="A51" s="1">
        <v>39844</v>
      </c>
      <c r="B51" s="1">
        <v>39845</v>
      </c>
      <c r="C51" s="2">
        <v>1895.38</v>
      </c>
      <c r="D51" s="3">
        <f>wig20tr_m[[#This Row],[Zamkniecie]]/C50-1</f>
        <v>-0.10884488076431209</v>
      </c>
    </row>
    <row r="52" spans="1:4" x14ac:dyDescent="0.3">
      <c r="A52" s="1">
        <v>39872</v>
      </c>
      <c r="B52" s="1">
        <v>39873</v>
      </c>
      <c r="C52" s="2">
        <v>1631.02</v>
      </c>
      <c r="D52" s="3">
        <f>wig20tr_m[[#This Row],[Zamkniecie]]/C51-1</f>
        <v>-0.13947598898373947</v>
      </c>
    </row>
    <row r="53" spans="1:4" x14ac:dyDescent="0.3">
      <c r="A53" s="1">
        <v>39903</v>
      </c>
      <c r="B53" s="1">
        <v>39904</v>
      </c>
      <c r="C53" s="2">
        <v>1796.66</v>
      </c>
      <c r="D53" s="3">
        <f>wig20tr_m[[#This Row],[Zamkniecie]]/C52-1</f>
        <v>0.101556081470491</v>
      </c>
    </row>
    <row r="54" spans="1:4" x14ac:dyDescent="0.3">
      <c r="A54" s="1">
        <v>39933</v>
      </c>
      <c r="B54" s="1">
        <v>39934</v>
      </c>
      <c r="C54" s="2">
        <v>2137.31</v>
      </c>
      <c r="D54" s="3">
        <f>wig20tr_m[[#This Row],[Zamkniecie]]/C53-1</f>
        <v>0.18960181670432896</v>
      </c>
    </row>
    <row r="55" spans="1:4" x14ac:dyDescent="0.3">
      <c r="A55" s="1">
        <v>39964</v>
      </c>
      <c r="B55" s="1">
        <v>39965</v>
      </c>
      <c r="C55" s="2">
        <v>2143.7199999999998</v>
      </c>
      <c r="D55" s="3">
        <f>wig20tr_m[[#This Row],[Zamkniecie]]/C54-1</f>
        <v>2.9990969957562896E-3</v>
      </c>
    </row>
    <row r="56" spans="1:4" x14ac:dyDescent="0.3">
      <c r="A56" s="1">
        <v>39994</v>
      </c>
      <c r="B56" s="1">
        <v>39995</v>
      </c>
      <c r="C56" s="2">
        <v>2240.08</v>
      </c>
      <c r="D56" s="3">
        <f>wig20tr_m[[#This Row],[Zamkniecie]]/C55-1</f>
        <v>4.4949900173530288E-2</v>
      </c>
    </row>
    <row r="57" spans="1:4" x14ac:dyDescent="0.3">
      <c r="A57" s="1">
        <v>40025</v>
      </c>
      <c r="B57" s="1">
        <v>40026</v>
      </c>
      <c r="C57" s="2">
        <v>2622.83</v>
      </c>
      <c r="D57" s="3">
        <f>wig20tr_m[[#This Row],[Zamkniecie]]/C56-1</f>
        <v>0.17086443341309243</v>
      </c>
    </row>
    <row r="58" spans="1:4" x14ac:dyDescent="0.3">
      <c r="A58" s="1">
        <v>40056</v>
      </c>
      <c r="B58" s="1">
        <v>40057</v>
      </c>
      <c r="C58" s="2">
        <v>2718.19</v>
      </c>
      <c r="D58" s="3">
        <f>wig20tr_m[[#This Row],[Zamkniecie]]/C57-1</f>
        <v>3.6357674725392197E-2</v>
      </c>
    </row>
    <row r="59" spans="1:4" x14ac:dyDescent="0.3">
      <c r="A59" s="1">
        <v>40086</v>
      </c>
      <c r="B59" s="1">
        <v>40087</v>
      </c>
      <c r="C59" s="2">
        <v>2705.35</v>
      </c>
      <c r="D59" s="3">
        <f>wig20tr_m[[#This Row],[Zamkniecie]]/C58-1</f>
        <v>-4.7237316008079677E-3</v>
      </c>
    </row>
    <row r="60" spans="1:4" x14ac:dyDescent="0.3">
      <c r="A60" s="1">
        <v>40117</v>
      </c>
      <c r="B60" s="1">
        <v>40118</v>
      </c>
      <c r="C60" s="2">
        <v>2836.02</v>
      </c>
      <c r="D60" s="3">
        <f>wig20tr_m[[#This Row],[Zamkniecie]]/C59-1</f>
        <v>4.8300589572513708E-2</v>
      </c>
    </row>
    <row r="61" spans="1:4" x14ac:dyDescent="0.3">
      <c r="A61" s="1">
        <v>40147</v>
      </c>
      <c r="B61" s="1">
        <v>40148</v>
      </c>
      <c r="C61" s="2">
        <v>2933.26</v>
      </c>
      <c r="D61" s="3">
        <f>wig20tr_m[[#This Row],[Zamkniecie]]/C60-1</f>
        <v>3.4287487394306204E-2</v>
      </c>
    </row>
    <row r="62" spans="1:4" x14ac:dyDescent="0.3">
      <c r="A62" s="1">
        <v>40178</v>
      </c>
      <c r="B62" s="1">
        <v>40179</v>
      </c>
      <c r="C62" s="2">
        <v>2978.16</v>
      </c>
      <c r="D62" s="3">
        <f>wig20tr_m[[#This Row],[Zamkniecie]]/C61-1</f>
        <v>1.5307200861839565E-2</v>
      </c>
    </row>
    <row r="63" spans="1:4" x14ac:dyDescent="0.3">
      <c r="A63" s="1">
        <v>40209</v>
      </c>
      <c r="B63" s="1">
        <v>40210</v>
      </c>
      <c r="C63" s="2">
        <v>2970.57</v>
      </c>
      <c r="D63" s="3">
        <f>wig20tr_m[[#This Row],[Zamkniecie]]/C62-1</f>
        <v>-2.5485534692560874E-3</v>
      </c>
    </row>
    <row r="64" spans="1:4" x14ac:dyDescent="0.3">
      <c r="A64" s="1">
        <v>40237</v>
      </c>
      <c r="B64" s="1">
        <v>40238</v>
      </c>
      <c r="C64" s="2">
        <v>2823.92</v>
      </c>
      <c r="D64" s="3">
        <f>wig20tr_m[[#This Row],[Zamkniecie]]/C63-1</f>
        <v>-4.9367629781489786E-2</v>
      </c>
    </row>
    <row r="65" spans="1:4" x14ac:dyDescent="0.3">
      <c r="A65" s="1">
        <v>40268</v>
      </c>
      <c r="B65" s="1">
        <v>40269</v>
      </c>
      <c r="C65" s="2">
        <v>3111.41</v>
      </c>
      <c r="D65" s="3">
        <f>wig20tr_m[[#This Row],[Zamkniecie]]/C64-1</f>
        <v>0.10180529193461574</v>
      </c>
    </row>
    <row r="66" spans="1:4" x14ac:dyDescent="0.3">
      <c r="A66" s="1">
        <v>40298</v>
      </c>
      <c r="B66" s="1">
        <v>40299</v>
      </c>
      <c r="C66" s="2">
        <v>3176.14</v>
      </c>
      <c r="D66" s="3">
        <f>wig20tr_m[[#This Row],[Zamkniecie]]/C65-1</f>
        <v>2.0804072751582137E-2</v>
      </c>
    </row>
    <row r="67" spans="1:4" x14ac:dyDescent="0.3">
      <c r="A67" s="1">
        <v>40329</v>
      </c>
      <c r="B67" s="1">
        <v>40330</v>
      </c>
      <c r="C67" s="2">
        <v>3041.02</v>
      </c>
      <c r="D67" s="3">
        <f>wig20tr_m[[#This Row],[Zamkniecie]]/C66-1</f>
        <v>-4.2542205318405357E-2</v>
      </c>
    </row>
    <row r="68" spans="1:4" x14ac:dyDescent="0.3">
      <c r="A68" s="1">
        <v>40359</v>
      </c>
      <c r="B68" s="1">
        <v>40360</v>
      </c>
      <c r="C68" s="2">
        <v>2872.75</v>
      </c>
      <c r="D68" s="3">
        <f>wig20tr_m[[#This Row],[Zamkniecie]]/C67-1</f>
        <v>-5.5333407869727957E-2</v>
      </c>
    </row>
    <row r="69" spans="1:4" x14ac:dyDescent="0.3">
      <c r="A69" s="1">
        <v>40390</v>
      </c>
      <c r="B69" s="1">
        <v>40391</v>
      </c>
      <c r="C69" s="2">
        <v>3133.46</v>
      </c>
      <c r="D69" s="3">
        <f>wig20tr_m[[#This Row],[Zamkniecie]]/C68-1</f>
        <v>9.0752763031938022E-2</v>
      </c>
    </row>
    <row r="70" spans="1:4" x14ac:dyDescent="0.3">
      <c r="A70" s="1">
        <v>40421</v>
      </c>
      <c r="B70" s="1">
        <v>40422</v>
      </c>
      <c r="C70" s="2">
        <v>3088.96</v>
      </c>
      <c r="D70" s="3">
        <f>wig20tr_m[[#This Row],[Zamkniecie]]/C69-1</f>
        <v>-1.4201553554218038E-2</v>
      </c>
    </row>
    <row r="71" spans="1:4" x14ac:dyDescent="0.3">
      <c r="A71" s="1">
        <v>40451</v>
      </c>
      <c r="B71" s="1">
        <v>40452</v>
      </c>
      <c r="C71" s="2">
        <v>3327.81</v>
      </c>
      <c r="D71" s="3">
        <f>wig20tr_m[[#This Row],[Zamkniecie]]/C70-1</f>
        <v>7.7323759453019836E-2</v>
      </c>
    </row>
    <row r="72" spans="1:4" x14ac:dyDescent="0.3">
      <c r="A72" s="1">
        <v>40482</v>
      </c>
      <c r="B72" s="1">
        <v>40483</v>
      </c>
      <c r="C72" s="2" t="s">
        <v>27</v>
      </c>
      <c r="D72" s="3">
        <f>wig20tr_m[[#This Row],[Zamkniecie]]/C71-1</f>
        <v>2.0490953509965992E-2</v>
      </c>
    </row>
    <row r="73" spans="1:4" x14ac:dyDescent="0.3">
      <c r="A73" s="1">
        <v>40512</v>
      </c>
      <c r="B73" s="1">
        <v>40513</v>
      </c>
      <c r="C73" s="2">
        <v>3345.2</v>
      </c>
      <c r="D73" s="3">
        <f>wig20tr_m[[#This Row],[Zamkniecie]]/C72-1</f>
        <v>-1.4958775029446425E-2</v>
      </c>
    </row>
    <row r="74" spans="1:4" x14ac:dyDescent="0.3">
      <c r="A74" s="1">
        <v>40543</v>
      </c>
      <c r="B74" s="1">
        <v>40544</v>
      </c>
      <c r="C74" s="2">
        <v>3515.01</v>
      </c>
      <c r="D74" s="3">
        <f>wig20tr_m[[#This Row],[Zamkniecie]]/C73-1</f>
        <v>5.0762286260911171E-2</v>
      </c>
    </row>
    <row r="75" spans="1:4" x14ac:dyDescent="0.3">
      <c r="A75" s="1">
        <v>40574</v>
      </c>
      <c r="B75" s="1">
        <v>40575</v>
      </c>
      <c r="C75" s="2">
        <v>3464.65</v>
      </c>
      <c r="D75" s="3">
        <f>wig20tr_m[[#This Row],[Zamkniecie]]/C74-1</f>
        <v>-1.4327128514570409E-2</v>
      </c>
    </row>
    <row r="76" spans="1:4" x14ac:dyDescent="0.3">
      <c r="A76" s="1">
        <v>40602</v>
      </c>
      <c r="B76" s="1">
        <v>40603</v>
      </c>
      <c r="C76" s="2">
        <v>3481.24</v>
      </c>
      <c r="D76" s="3">
        <f>wig20tr_m[[#This Row],[Zamkniecie]]/C75-1</f>
        <v>4.7883624608544562E-3</v>
      </c>
    </row>
    <row r="77" spans="1:4" x14ac:dyDescent="0.3">
      <c r="A77" s="1">
        <v>40633</v>
      </c>
      <c r="B77" s="1">
        <v>40634</v>
      </c>
      <c r="C77" s="2">
        <v>3608.24</v>
      </c>
      <c r="D77" s="3">
        <f>wig20tr_m[[#This Row],[Zamkniecie]]/C76-1</f>
        <v>3.6481253806114999E-2</v>
      </c>
    </row>
    <row r="78" spans="1:4" x14ac:dyDescent="0.3">
      <c r="A78" s="1">
        <v>40663</v>
      </c>
      <c r="B78" s="1">
        <v>40664</v>
      </c>
      <c r="C78" s="2">
        <v>3731.55</v>
      </c>
      <c r="D78" s="3">
        <f>wig20tr_m[[#This Row],[Zamkniecie]]/C77-1</f>
        <v>3.4174556016229651E-2</v>
      </c>
    </row>
    <row r="79" spans="1:4" x14ac:dyDescent="0.3">
      <c r="A79" s="1">
        <v>40694</v>
      </c>
      <c r="B79" s="1">
        <v>40695</v>
      </c>
      <c r="C79" s="2">
        <v>3737.45</v>
      </c>
      <c r="D79" s="3">
        <f>wig20tr_m[[#This Row],[Zamkniecie]]/C78-1</f>
        <v>1.5811124063724868E-3</v>
      </c>
    </row>
    <row r="80" spans="1:4" x14ac:dyDescent="0.3">
      <c r="A80" s="1">
        <v>40724</v>
      </c>
      <c r="B80" s="1">
        <v>40725</v>
      </c>
      <c r="C80" s="2">
        <v>3635.18</v>
      </c>
      <c r="D80" s="3">
        <f>wig20tr_m[[#This Row],[Zamkniecie]]/C79-1</f>
        <v>-2.7363576770257803E-2</v>
      </c>
    </row>
    <row r="81" spans="1:4" x14ac:dyDescent="0.3">
      <c r="A81" s="1">
        <v>40755</v>
      </c>
      <c r="B81" s="1">
        <v>40756</v>
      </c>
      <c r="C81" s="2">
        <v>3582.99</v>
      </c>
      <c r="D81" s="3">
        <f>wig20tr_m[[#This Row],[Zamkniecie]]/C80-1</f>
        <v>-1.4356923178494574E-2</v>
      </c>
    </row>
    <row r="82" spans="1:4" x14ac:dyDescent="0.3">
      <c r="A82" s="1">
        <v>40786</v>
      </c>
      <c r="B82" s="1">
        <v>40787</v>
      </c>
      <c r="C82" s="2">
        <v>3247.18</v>
      </c>
      <c r="D82" s="3">
        <f>wig20tr_m[[#This Row],[Zamkniecie]]/C81-1</f>
        <v>-9.3723398614006692E-2</v>
      </c>
    </row>
    <row r="83" spans="1:4" x14ac:dyDescent="0.3">
      <c r="A83" s="1">
        <v>40816</v>
      </c>
      <c r="B83" s="1">
        <v>40817</v>
      </c>
      <c r="C83" s="2">
        <v>2938.09</v>
      </c>
      <c r="D83" s="3">
        <f>wig20tr_m[[#This Row],[Zamkniecie]]/C82-1</f>
        <v>-9.518720859330243E-2</v>
      </c>
    </row>
    <row r="84" spans="1:4" x14ac:dyDescent="0.3">
      <c r="A84" s="1">
        <v>40847</v>
      </c>
      <c r="B84" s="1">
        <v>40848</v>
      </c>
      <c r="C84" s="2">
        <v>3183.54</v>
      </c>
      <c r="D84" s="3">
        <f>wig20tr_m[[#This Row],[Zamkniecie]]/C83-1</f>
        <v>8.3540667576554872E-2</v>
      </c>
    </row>
    <row r="85" spans="1:4" x14ac:dyDescent="0.3">
      <c r="A85" s="1">
        <v>40877</v>
      </c>
      <c r="B85" s="1">
        <v>40878</v>
      </c>
      <c r="C85" s="2">
        <v>3071.45</v>
      </c>
      <c r="D85" s="3">
        <f>wig20tr_m[[#This Row],[Zamkniecie]]/C84-1</f>
        <v>-3.5209232489618492E-2</v>
      </c>
    </row>
    <row r="86" spans="1:4" x14ac:dyDescent="0.3">
      <c r="A86" s="1">
        <v>40908</v>
      </c>
      <c r="B86" s="1">
        <v>40909</v>
      </c>
      <c r="C86" s="2">
        <v>2878.7</v>
      </c>
      <c r="D86" s="3">
        <f>wig20tr_m[[#This Row],[Zamkniecie]]/C85-1</f>
        <v>-6.2755376125282814E-2</v>
      </c>
    </row>
    <row r="87" spans="1:4" x14ac:dyDescent="0.3">
      <c r="A87" s="1">
        <v>40939</v>
      </c>
      <c r="B87" s="1">
        <v>40940</v>
      </c>
      <c r="C87" s="2">
        <v>3128.48</v>
      </c>
      <c r="D87" s="3">
        <f>wig20tr_m[[#This Row],[Zamkniecie]]/C86-1</f>
        <v>8.6768332928057967E-2</v>
      </c>
    </row>
    <row r="88" spans="1:4" x14ac:dyDescent="0.3">
      <c r="A88" s="1">
        <v>40968</v>
      </c>
      <c r="B88" s="1">
        <v>40969</v>
      </c>
      <c r="C88" s="2">
        <v>3108.28</v>
      </c>
      <c r="D88" s="3">
        <f>wig20tr_m[[#This Row],[Zamkniecie]]/C87-1</f>
        <v>-6.4568096967216881E-3</v>
      </c>
    </row>
    <row r="89" spans="1:4" x14ac:dyDescent="0.3">
      <c r="A89" s="1">
        <v>40999</v>
      </c>
      <c r="B89" s="1">
        <v>41000</v>
      </c>
      <c r="C89" s="2">
        <v>3067.26</v>
      </c>
      <c r="D89" s="3">
        <f>wig20tr_m[[#This Row],[Zamkniecie]]/C88-1</f>
        <v>-1.3197009278443361E-2</v>
      </c>
    </row>
    <row r="90" spans="1:4" x14ac:dyDescent="0.3">
      <c r="A90" s="1">
        <v>41029</v>
      </c>
      <c r="B90" s="1">
        <v>41030</v>
      </c>
      <c r="C90" s="2">
        <v>3010.91</v>
      </c>
      <c r="D90" s="3">
        <f>wig20tr_m[[#This Row],[Zamkniecie]]/C89-1</f>
        <v>-1.8371445524670293E-2</v>
      </c>
    </row>
    <row r="91" spans="1:4" x14ac:dyDescent="0.3">
      <c r="A91" s="1">
        <v>41060</v>
      </c>
      <c r="B91" s="1">
        <v>41061</v>
      </c>
      <c r="C91" s="2">
        <v>2823.34</v>
      </c>
      <c r="D91" s="3">
        <f>wig20tr_m[[#This Row],[Zamkniecie]]/C90-1</f>
        <v>-6.2296780707493671E-2</v>
      </c>
    </row>
    <row r="92" spans="1:4" x14ac:dyDescent="0.3">
      <c r="A92" s="1">
        <v>41090</v>
      </c>
      <c r="B92" s="1">
        <v>41091</v>
      </c>
      <c r="C92" s="2">
        <v>3119.03</v>
      </c>
      <c r="D92" s="3">
        <f>wig20tr_m[[#This Row],[Zamkniecie]]/C91-1</f>
        <v>0.10473056734222586</v>
      </c>
    </row>
    <row r="93" spans="1:4" x14ac:dyDescent="0.3">
      <c r="A93" s="1">
        <v>41121</v>
      </c>
      <c r="B93" s="1">
        <v>41122</v>
      </c>
      <c r="C93" s="2">
        <v>3083.37</v>
      </c>
      <c r="D93" s="3">
        <f>wig20tr_m[[#This Row],[Zamkniecie]]/C92-1</f>
        <v>-1.1433041682830991E-2</v>
      </c>
    </row>
    <row r="94" spans="1:4" x14ac:dyDescent="0.3">
      <c r="A94" s="1">
        <v>41152</v>
      </c>
      <c r="B94" s="1">
        <v>41153</v>
      </c>
      <c r="C94" s="2">
        <v>3212.83</v>
      </c>
      <c r="D94" s="3">
        <f>wig20tr_m[[#This Row],[Zamkniecie]]/C93-1</f>
        <v>4.1986527727778444E-2</v>
      </c>
    </row>
    <row r="95" spans="1:4" x14ac:dyDescent="0.3">
      <c r="A95" s="1">
        <v>41182</v>
      </c>
      <c r="B95" s="1">
        <v>41183</v>
      </c>
      <c r="C95" s="2">
        <v>3373.79</v>
      </c>
      <c r="D95" s="3">
        <f>wig20tr_m[[#This Row],[Zamkniecie]]/C94-1</f>
        <v>5.0099133785478811E-2</v>
      </c>
    </row>
    <row r="96" spans="1:4" x14ac:dyDescent="0.3">
      <c r="A96" s="1">
        <v>41213</v>
      </c>
      <c r="B96" s="1">
        <v>41214</v>
      </c>
      <c r="C96" s="2">
        <v>3297.16</v>
      </c>
      <c r="D96" s="3">
        <f>wig20tr_m[[#This Row],[Zamkniecie]]/C95-1</f>
        <v>-2.2713328334010185E-2</v>
      </c>
    </row>
    <row r="97" spans="1:4" x14ac:dyDescent="0.3">
      <c r="A97" s="1">
        <v>41243</v>
      </c>
      <c r="B97" s="1">
        <v>41244</v>
      </c>
      <c r="C97" s="2">
        <v>3496.35</v>
      </c>
      <c r="D97" s="3">
        <f>wig20tr_m[[#This Row],[Zamkniecie]]/C96-1</f>
        <v>6.0412597508158639E-2</v>
      </c>
    </row>
    <row r="98" spans="1:4" x14ac:dyDescent="0.3">
      <c r="A98" s="1">
        <v>41274</v>
      </c>
      <c r="B98" s="1">
        <v>41275</v>
      </c>
      <c r="C98" s="2">
        <v>3729.44</v>
      </c>
      <c r="D98" s="3">
        <f>wig20tr_m[[#This Row],[Zamkniecie]]/C97-1</f>
        <v>6.6666666666666652E-2</v>
      </c>
    </row>
    <row r="99" spans="1:4" x14ac:dyDescent="0.3">
      <c r="A99" s="1">
        <v>41305</v>
      </c>
      <c r="B99" s="1">
        <v>41306</v>
      </c>
      <c r="C99" s="2">
        <v>3599.17</v>
      </c>
      <c r="D99" s="3">
        <f>wig20tr_m[[#This Row],[Zamkniecie]]/C98-1</f>
        <v>-3.4930177184778421E-2</v>
      </c>
    </row>
    <row r="100" spans="1:4" x14ac:dyDescent="0.3">
      <c r="A100" s="1">
        <v>41333</v>
      </c>
      <c r="B100" s="1">
        <v>41334</v>
      </c>
      <c r="C100" s="2">
        <v>3540.33</v>
      </c>
      <c r="D100" s="3">
        <f>wig20tr_m[[#This Row],[Zamkniecie]]/C99-1</f>
        <v>-1.6348213615917095E-2</v>
      </c>
    </row>
    <row r="101" spans="1:4" x14ac:dyDescent="0.3">
      <c r="A101" s="1">
        <v>41364</v>
      </c>
      <c r="B101" s="1">
        <v>41365</v>
      </c>
      <c r="C101" s="2">
        <v>3422.02</v>
      </c>
      <c r="D101" s="3">
        <f>wig20tr_m[[#This Row],[Zamkniecie]]/C100-1</f>
        <v>-3.3417788737208132E-2</v>
      </c>
    </row>
    <row r="102" spans="1:4" x14ac:dyDescent="0.3">
      <c r="A102" s="1">
        <v>41394</v>
      </c>
      <c r="B102" s="1">
        <v>41395</v>
      </c>
      <c r="C102" s="2">
        <v>3356.04</v>
      </c>
      <c r="D102" s="3">
        <f>wig20tr_m[[#This Row],[Zamkniecie]]/C101-1</f>
        <v>-1.9281009462247423E-2</v>
      </c>
    </row>
    <row r="103" spans="1:4" x14ac:dyDescent="0.3">
      <c r="A103" s="1">
        <v>41425</v>
      </c>
      <c r="B103" s="1">
        <v>41426</v>
      </c>
      <c r="C103" s="2">
        <v>3607.54</v>
      </c>
      <c r="D103" s="3">
        <f>wig20tr_m[[#This Row],[Zamkniecie]]/C102-1</f>
        <v>7.4939512043956658E-2</v>
      </c>
    </row>
    <row r="104" spans="1:4" x14ac:dyDescent="0.3">
      <c r="A104" s="1">
        <v>41455</v>
      </c>
      <c r="B104" s="1">
        <v>41456</v>
      </c>
      <c r="C104" s="2">
        <v>3287.49</v>
      </c>
      <c r="D104" s="3">
        <f>wig20tr_m[[#This Row],[Zamkniecie]]/C103-1</f>
        <v>-8.8716965023256877E-2</v>
      </c>
    </row>
    <row r="105" spans="1:4" x14ac:dyDescent="0.3">
      <c r="A105" s="1">
        <v>41486</v>
      </c>
      <c r="B105" s="1">
        <v>41487</v>
      </c>
      <c r="C105" s="2">
        <v>3452.34</v>
      </c>
      <c r="D105" s="3">
        <f>wig20tr_m[[#This Row],[Zamkniecie]]/C104-1</f>
        <v>5.0144639223237197E-2</v>
      </c>
    </row>
    <row r="106" spans="1:4" x14ac:dyDescent="0.3">
      <c r="A106" s="1">
        <v>41517</v>
      </c>
      <c r="B106" s="1">
        <v>41518</v>
      </c>
      <c r="C106" s="2">
        <v>3570.5</v>
      </c>
      <c r="D106" s="3">
        <f>wig20tr_m[[#This Row],[Zamkniecie]]/C105-1</f>
        <v>3.4226061164311705E-2</v>
      </c>
    </row>
    <row r="107" spans="1:4" x14ac:dyDescent="0.3">
      <c r="A107" s="1">
        <v>41547</v>
      </c>
      <c r="B107" s="1">
        <v>41548</v>
      </c>
      <c r="C107" s="2">
        <v>3626.17</v>
      </c>
      <c r="D107" s="3">
        <f>wig20tr_m[[#This Row],[Zamkniecie]]/C106-1</f>
        <v>1.5591653829995833E-2</v>
      </c>
    </row>
    <row r="108" spans="1:4" x14ac:dyDescent="0.3">
      <c r="A108" s="1">
        <v>41578</v>
      </c>
      <c r="B108" s="1">
        <v>41579</v>
      </c>
      <c r="C108" s="2">
        <v>3834.56</v>
      </c>
      <c r="D108" s="3">
        <f>wig20tr_m[[#This Row],[Zamkniecie]]/C107-1</f>
        <v>5.7468348146942905E-2</v>
      </c>
    </row>
    <row r="109" spans="1:4" x14ac:dyDescent="0.3">
      <c r="A109" s="1">
        <v>41608</v>
      </c>
      <c r="B109" s="1">
        <v>41609</v>
      </c>
      <c r="C109" s="2">
        <v>3942.23</v>
      </c>
      <c r="D109" s="3">
        <f>wig20tr_m[[#This Row],[Zamkniecie]]/C108-1</f>
        <v>2.8078840857882037E-2</v>
      </c>
    </row>
    <row r="110" spans="1:4" x14ac:dyDescent="0.3">
      <c r="A110" s="1">
        <v>41639</v>
      </c>
      <c r="B110" s="1">
        <v>41640</v>
      </c>
      <c r="C110" s="2">
        <v>3662.04</v>
      </c>
      <c r="D110" s="3">
        <f>wig20tr_m[[#This Row],[Zamkniecie]]/C109-1</f>
        <v>-7.1073986043432291E-2</v>
      </c>
    </row>
    <row r="111" spans="1:4" x14ac:dyDescent="0.3">
      <c r="A111" s="1">
        <v>41670</v>
      </c>
      <c r="B111" s="1">
        <v>41671</v>
      </c>
      <c r="C111" s="2">
        <v>3593.28</v>
      </c>
      <c r="D111" s="3">
        <f>wig20tr_m[[#This Row],[Zamkniecie]]/C110-1</f>
        <v>-1.8776419700494706E-2</v>
      </c>
    </row>
    <row r="112" spans="1:4" x14ac:dyDescent="0.3">
      <c r="A112" s="1">
        <v>41698</v>
      </c>
      <c r="B112" s="1">
        <v>41699</v>
      </c>
      <c r="C112" s="2">
        <v>3841.34</v>
      </c>
      <c r="D112" s="3">
        <f>wig20tr_m[[#This Row],[Zamkniecie]]/C111-1</f>
        <v>6.9034419805859892E-2</v>
      </c>
    </row>
    <row r="113" spans="1:4" x14ac:dyDescent="0.3">
      <c r="A113" s="1">
        <v>41729</v>
      </c>
      <c r="B113" s="1">
        <v>41730</v>
      </c>
      <c r="C113" s="2">
        <v>3755.83</v>
      </c>
      <c r="D113" s="3">
        <f>wig20tr_m[[#This Row],[Zamkniecie]]/C112-1</f>
        <v>-2.2260461193229553E-2</v>
      </c>
    </row>
    <row r="114" spans="1:4" x14ac:dyDescent="0.3">
      <c r="A114" s="1">
        <v>41759</v>
      </c>
      <c r="B114" s="1">
        <v>41760</v>
      </c>
      <c r="C114" s="2">
        <v>3733.48</v>
      </c>
      <c r="D114" s="3">
        <f>wig20tr_m[[#This Row],[Zamkniecie]]/C113-1</f>
        <v>-5.9507485695571294E-3</v>
      </c>
    </row>
    <row r="115" spans="1:4" x14ac:dyDescent="0.3">
      <c r="A115" s="1">
        <v>41790</v>
      </c>
      <c r="B115" s="1">
        <v>41791</v>
      </c>
      <c r="C115" s="2">
        <v>3723.99</v>
      </c>
      <c r="D115" s="3">
        <f>wig20tr_m[[#This Row],[Zamkniecie]]/C114-1</f>
        <v>-2.5418644267547474E-3</v>
      </c>
    </row>
    <row r="116" spans="1:4" x14ac:dyDescent="0.3">
      <c r="A116" s="1">
        <v>41820</v>
      </c>
      <c r="B116" s="1">
        <v>41821</v>
      </c>
      <c r="C116" s="2">
        <v>3732.84</v>
      </c>
      <c r="D116" s="3">
        <f>wig20tr_m[[#This Row],[Zamkniecie]]/C115-1</f>
        <v>2.3764832880863729E-3</v>
      </c>
    </row>
    <row r="117" spans="1:4" x14ac:dyDescent="0.3">
      <c r="A117" s="1">
        <v>41851</v>
      </c>
      <c r="B117" s="1">
        <v>41852</v>
      </c>
      <c r="C117" s="2" t="s">
        <v>28</v>
      </c>
      <c r="D117" s="3">
        <f>wig20tr_m[[#This Row],[Zamkniecie]]/C116-1</f>
        <v>-3.2907919975139643E-2</v>
      </c>
    </row>
    <row r="118" spans="1:4" x14ac:dyDescent="0.3">
      <c r="A118" s="1">
        <v>41882</v>
      </c>
      <c r="B118" s="1">
        <v>41883</v>
      </c>
      <c r="C118" s="2">
        <v>3768.65</v>
      </c>
      <c r="D118" s="3">
        <f>wig20tr_m[[#This Row],[Zamkniecie]]/C117-1</f>
        <v>4.3947368421052735E-2</v>
      </c>
    </row>
    <row r="119" spans="1:4" x14ac:dyDescent="0.3">
      <c r="A119" s="1">
        <v>41912</v>
      </c>
      <c r="B119" s="1">
        <v>41913</v>
      </c>
      <c r="C119" s="2">
        <v>3971.19</v>
      </c>
      <c r="D119" s="3">
        <f>wig20tr_m[[#This Row],[Zamkniecie]]/C118-1</f>
        <v>5.3743382908999271E-2</v>
      </c>
    </row>
    <row r="120" spans="1:4" x14ac:dyDescent="0.3">
      <c r="A120" s="1">
        <v>41943</v>
      </c>
      <c r="B120" s="1">
        <v>41944</v>
      </c>
      <c r="C120" s="2">
        <v>3913.05</v>
      </c>
      <c r="D120" s="3">
        <f>wig20tr_m[[#This Row],[Zamkniecie]]/C119-1</f>
        <v>-1.464044782546281E-2</v>
      </c>
    </row>
    <row r="121" spans="1:4" x14ac:dyDescent="0.3">
      <c r="A121" s="1">
        <v>41973</v>
      </c>
      <c r="B121" s="1">
        <v>41974</v>
      </c>
      <c r="C121" s="2">
        <v>3841.42</v>
      </c>
      <c r="D121" s="3">
        <f>wig20tr_m[[#This Row],[Zamkniecie]]/C120-1</f>
        <v>-1.8305413935421289E-2</v>
      </c>
    </row>
    <row r="122" spans="1:4" x14ac:dyDescent="0.3">
      <c r="A122" s="1">
        <v>42004</v>
      </c>
      <c r="B122" s="1">
        <v>42005</v>
      </c>
      <c r="C122" s="2">
        <v>3680.89</v>
      </c>
      <c r="D122" s="3">
        <f>wig20tr_m[[#This Row],[Zamkniecie]]/C121-1</f>
        <v>-4.1789234189440361E-2</v>
      </c>
    </row>
    <row r="123" spans="1:4" x14ac:dyDescent="0.3">
      <c r="A123" s="1">
        <v>42035</v>
      </c>
      <c r="B123" s="1">
        <v>42036</v>
      </c>
      <c r="C123" s="2">
        <v>3720.73</v>
      </c>
      <c r="D123" s="3">
        <f>wig20tr_m[[#This Row],[Zamkniecie]]/C122-1</f>
        <v>1.0823469323995027E-2</v>
      </c>
    </row>
    <row r="124" spans="1:4" x14ac:dyDescent="0.3">
      <c r="A124" s="1">
        <v>42063</v>
      </c>
      <c r="B124" s="1">
        <v>42064</v>
      </c>
      <c r="C124" s="2">
        <v>3762.21</v>
      </c>
      <c r="D124" s="3">
        <f>wig20tr_m[[#This Row],[Zamkniecie]]/C123-1</f>
        <v>1.1148349920580003E-2</v>
      </c>
    </row>
    <row r="125" spans="1:4" x14ac:dyDescent="0.3">
      <c r="A125" s="1">
        <v>42094</v>
      </c>
      <c r="B125" s="1">
        <v>42095</v>
      </c>
      <c r="C125" s="2">
        <v>3808.05</v>
      </c>
      <c r="D125" s="3">
        <f>wig20tr_m[[#This Row],[Zamkniecie]]/C124-1</f>
        <v>1.2184327828590247E-2</v>
      </c>
    </row>
    <row r="126" spans="1:4" x14ac:dyDescent="0.3">
      <c r="A126" s="1">
        <v>42124</v>
      </c>
      <c r="B126" s="1">
        <v>42125</v>
      </c>
      <c r="C126" s="2">
        <v>3996.69</v>
      </c>
      <c r="D126" s="3">
        <f>wig20tr_m[[#This Row],[Zamkniecie]]/C125-1</f>
        <v>4.9537164690589552E-2</v>
      </c>
    </row>
    <row r="127" spans="1:4" x14ac:dyDescent="0.3">
      <c r="A127" s="1">
        <v>42155</v>
      </c>
      <c r="B127" s="1">
        <v>42156</v>
      </c>
      <c r="C127" s="2">
        <v>3894.73</v>
      </c>
      <c r="D127" s="3">
        <f>wig20tr_m[[#This Row],[Zamkniecie]]/C126-1</f>
        <v>-2.5511110443892315E-2</v>
      </c>
    </row>
    <row r="128" spans="1:4" x14ac:dyDescent="0.3">
      <c r="A128" s="1">
        <v>42185</v>
      </c>
      <c r="B128" s="1">
        <v>42186</v>
      </c>
      <c r="C128" s="2">
        <v>3742.78</v>
      </c>
      <c r="D128" s="3">
        <f>wig20tr_m[[#This Row],[Zamkniecie]]/C127-1</f>
        <v>-3.9014257727750024E-2</v>
      </c>
    </row>
    <row r="129" spans="1:4" x14ac:dyDescent="0.3">
      <c r="A129" s="1">
        <v>42216</v>
      </c>
      <c r="B129" s="1">
        <v>42217</v>
      </c>
      <c r="C129" s="2">
        <v>3609.91</v>
      </c>
      <c r="D129" s="3">
        <f>wig20tr_m[[#This Row],[Zamkniecie]]/C128-1</f>
        <v>-3.5500350007213965E-2</v>
      </c>
    </row>
    <row r="130" spans="1:4" x14ac:dyDescent="0.3">
      <c r="A130" s="1">
        <v>42247</v>
      </c>
      <c r="B130" s="1">
        <v>42248</v>
      </c>
      <c r="C130" s="2">
        <v>3506.52</v>
      </c>
      <c r="D130" s="3">
        <f>wig20tr_m[[#This Row],[Zamkniecie]]/C129-1</f>
        <v>-2.8640603228335282E-2</v>
      </c>
    </row>
    <row r="131" spans="1:4" x14ac:dyDescent="0.3">
      <c r="A131" s="1">
        <v>42277</v>
      </c>
      <c r="B131" s="1">
        <v>42278</v>
      </c>
      <c r="C131" s="2">
        <v>3394.72</v>
      </c>
      <c r="D131" s="3">
        <f>wig20tr_m[[#This Row],[Zamkniecie]]/C130-1</f>
        <v>-3.1883462806429175E-2</v>
      </c>
    </row>
    <row r="132" spans="1:4" x14ac:dyDescent="0.3">
      <c r="A132" s="1">
        <v>42308</v>
      </c>
      <c r="B132" s="1">
        <v>42309</v>
      </c>
      <c r="C132" s="2">
        <v>3384.3</v>
      </c>
      <c r="D132" s="3">
        <f>wig20tr_m[[#This Row],[Zamkniecie]]/C131-1</f>
        <v>-3.0694725927321587E-3</v>
      </c>
    </row>
    <row r="133" spans="1:4" x14ac:dyDescent="0.3">
      <c r="A133" s="1">
        <v>42338</v>
      </c>
      <c r="B133" s="1">
        <v>42339</v>
      </c>
      <c r="C133" s="2">
        <v>3163.65</v>
      </c>
      <c r="D133" s="3">
        <f>wig20tr_m[[#This Row],[Zamkniecie]]/C132-1</f>
        <v>-6.519812073397746E-2</v>
      </c>
    </row>
    <row r="134" spans="1:4" x14ac:dyDescent="0.3">
      <c r="A134" s="1">
        <v>42369</v>
      </c>
      <c r="B134" s="1">
        <v>42370</v>
      </c>
      <c r="C134" s="2">
        <v>3054.29</v>
      </c>
      <c r="D134" s="3">
        <f>wig20tr_m[[#This Row],[Zamkniecie]]/C133-1</f>
        <v>-3.4567667093388987E-2</v>
      </c>
    </row>
    <row r="135" spans="1:4" x14ac:dyDescent="0.3">
      <c r="A135" s="1">
        <v>42400</v>
      </c>
      <c r="B135" s="1">
        <v>42401</v>
      </c>
      <c r="C135" s="2">
        <v>2924.67</v>
      </c>
      <c r="D135" s="3">
        <f>wig20tr_m[[#This Row],[Zamkniecie]]/C134-1</f>
        <v>-4.2438668233861221E-2</v>
      </c>
    </row>
    <row r="136" spans="1:4" x14ac:dyDescent="0.3">
      <c r="A136" s="1">
        <v>42429</v>
      </c>
      <c r="B136" s="1">
        <v>42430</v>
      </c>
      <c r="C136" s="2">
        <v>2996.67</v>
      </c>
      <c r="D136" s="3">
        <f>wig20tr_m[[#This Row],[Zamkniecie]]/C135-1</f>
        <v>2.4618162049051762E-2</v>
      </c>
    </row>
    <row r="137" spans="1:4" x14ac:dyDescent="0.3">
      <c r="A137" s="1">
        <v>42460</v>
      </c>
      <c r="B137" s="1">
        <v>42461</v>
      </c>
      <c r="C137" s="2">
        <v>3281.89</v>
      </c>
      <c r="D137" s="3">
        <f>wig20tr_m[[#This Row],[Zamkniecie]]/C136-1</f>
        <v>9.517898200335706E-2</v>
      </c>
    </row>
    <row r="138" spans="1:4" x14ac:dyDescent="0.3">
      <c r="A138" s="1">
        <v>42490</v>
      </c>
      <c r="B138" s="1">
        <v>42491</v>
      </c>
      <c r="C138" s="2">
        <v>3123.3</v>
      </c>
      <c r="D138" s="3">
        <f>wig20tr_m[[#This Row],[Zamkniecie]]/C137-1</f>
        <v>-4.8322765235885301E-2</v>
      </c>
    </row>
    <row r="139" spans="1:4" x14ac:dyDescent="0.3">
      <c r="A139" s="1">
        <v>42521</v>
      </c>
      <c r="B139" s="1">
        <v>42522</v>
      </c>
      <c r="C139" s="2">
        <v>2982.43</v>
      </c>
      <c r="D139" s="3">
        <f>wig20tr_m[[#This Row],[Zamkniecie]]/C138-1</f>
        <v>-4.5102935997182625E-2</v>
      </c>
    </row>
    <row r="140" spans="1:4" x14ac:dyDescent="0.3">
      <c r="A140" s="1">
        <v>42551</v>
      </c>
      <c r="B140" s="1">
        <v>42552</v>
      </c>
      <c r="C140" s="2">
        <v>2911.51</v>
      </c>
      <c r="D140" s="3">
        <f>wig20tr_m[[#This Row],[Zamkniecie]]/C139-1</f>
        <v>-2.3779267241812785E-2</v>
      </c>
    </row>
    <row r="141" spans="1:4" x14ac:dyDescent="0.3">
      <c r="A141" s="1">
        <v>42582</v>
      </c>
      <c r="B141" s="1">
        <v>42583</v>
      </c>
      <c r="C141" s="2">
        <v>2950.14</v>
      </c>
      <c r="D141" s="3">
        <f>wig20tr_m[[#This Row],[Zamkniecie]]/C140-1</f>
        <v>1.3268029304381423E-2</v>
      </c>
    </row>
    <row r="142" spans="1:4" x14ac:dyDescent="0.3">
      <c r="A142" s="1">
        <v>42613</v>
      </c>
      <c r="B142" s="1">
        <v>42614</v>
      </c>
      <c r="C142" s="2">
        <v>3007.89</v>
      </c>
      <c r="D142" s="3">
        <f>wig20tr_m[[#This Row],[Zamkniecie]]/C141-1</f>
        <v>1.9575342187150513E-2</v>
      </c>
    </row>
    <row r="143" spans="1:4" x14ac:dyDescent="0.3">
      <c r="A143" s="1">
        <v>42643</v>
      </c>
      <c r="B143" s="1">
        <v>42644</v>
      </c>
      <c r="C143" s="2">
        <v>2892.87</v>
      </c>
      <c r="D143" s="3">
        <f>wig20tr_m[[#This Row],[Zamkniecie]]/C142-1</f>
        <v>-3.8239430298315447E-2</v>
      </c>
    </row>
    <row r="144" spans="1:4" x14ac:dyDescent="0.3">
      <c r="A144" s="1">
        <v>42674</v>
      </c>
      <c r="B144" s="1">
        <v>42675</v>
      </c>
      <c r="C144" s="2">
        <v>3070.81</v>
      </c>
      <c r="D144" s="3">
        <f>wig20tr_m[[#This Row],[Zamkniecie]]/C143-1</f>
        <v>6.1509850079678685E-2</v>
      </c>
    </row>
    <row r="145" spans="1:4" x14ac:dyDescent="0.3">
      <c r="A145" s="1">
        <v>42704</v>
      </c>
      <c r="B145" s="1">
        <v>42705</v>
      </c>
      <c r="C145" s="2" t="s">
        <v>29</v>
      </c>
      <c r="D145" s="3">
        <f>wig20tr_m[[#This Row],[Zamkniecie]]/C144-1</f>
        <v>-9.0562424897665528E-3</v>
      </c>
    </row>
    <row r="146" spans="1:4" x14ac:dyDescent="0.3">
      <c r="A146" s="1">
        <v>42735</v>
      </c>
      <c r="B146" s="1">
        <v>42736</v>
      </c>
      <c r="C146" s="2">
        <v>3296.32</v>
      </c>
      <c r="D146" s="3">
        <f>wig20tr_m[[#This Row],[Zamkniecie]]/C145-1</f>
        <v>8.3246795925074002E-2</v>
      </c>
    </row>
    <row r="147" spans="1:4" x14ac:dyDescent="0.3">
      <c r="A147" s="1">
        <v>42766</v>
      </c>
      <c r="B147" s="1">
        <v>42767</v>
      </c>
      <c r="C147" s="2">
        <v>3480.61</v>
      </c>
      <c r="D147" s="3">
        <f>wig20tr_m[[#This Row],[Zamkniecie]]/C146-1</f>
        <v>5.5907800213571557E-2</v>
      </c>
    </row>
    <row r="148" spans="1:4" x14ac:dyDescent="0.3">
      <c r="A148" s="1">
        <v>42794</v>
      </c>
      <c r="B148" s="1">
        <v>42795</v>
      </c>
      <c r="C148" s="2">
        <v>3708.08</v>
      </c>
      <c r="D148" s="3">
        <f>wig20tr_m[[#This Row],[Zamkniecie]]/C147-1</f>
        <v>6.5353486888792389E-2</v>
      </c>
    </row>
    <row r="149" spans="1:4" x14ac:dyDescent="0.3">
      <c r="A149" s="1">
        <v>42825</v>
      </c>
      <c r="B149" s="1">
        <v>42826</v>
      </c>
      <c r="C149" s="2">
        <v>3682.21</v>
      </c>
      <c r="D149" s="3">
        <f>wig20tr_m[[#This Row],[Zamkniecie]]/C148-1</f>
        <v>-6.9766563828180805E-3</v>
      </c>
    </row>
    <row r="150" spans="1:4" x14ac:dyDescent="0.3">
      <c r="A150" s="1">
        <v>42855</v>
      </c>
      <c r="B150" s="1">
        <v>42856</v>
      </c>
      <c r="C150" s="2">
        <v>4022.21</v>
      </c>
      <c r="D150" s="3">
        <f>wig20tr_m[[#This Row],[Zamkniecie]]/C149-1</f>
        <v>9.2335852653705253E-2</v>
      </c>
    </row>
    <row r="151" spans="1:4" x14ac:dyDescent="0.3">
      <c r="A151" s="1">
        <v>42886</v>
      </c>
      <c r="B151" s="1">
        <v>42887</v>
      </c>
      <c r="C151" s="2">
        <v>3868.41</v>
      </c>
      <c r="D151" s="3">
        <f>wig20tr_m[[#This Row],[Zamkniecie]]/C150-1</f>
        <v>-3.8237685252634823E-2</v>
      </c>
    </row>
    <row r="152" spans="1:4" x14ac:dyDescent="0.3">
      <c r="A152" s="1">
        <v>42916</v>
      </c>
      <c r="B152" s="1">
        <v>42917</v>
      </c>
      <c r="C152" s="2">
        <v>3925.88</v>
      </c>
      <c r="D152" s="3">
        <f>wig20tr_m[[#This Row],[Zamkniecie]]/C151-1</f>
        <v>1.4856232922570323E-2</v>
      </c>
    </row>
    <row r="153" spans="1:4" x14ac:dyDescent="0.3">
      <c r="A153" s="1">
        <v>42947</v>
      </c>
      <c r="B153" s="1">
        <v>42948</v>
      </c>
      <c r="C153" s="2">
        <v>4079.49</v>
      </c>
      <c r="D153" s="3">
        <f>wig20tr_m[[#This Row],[Zamkniecie]]/C152-1</f>
        <v>3.9127533190010721E-2</v>
      </c>
    </row>
    <row r="154" spans="1:4" x14ac:dyDescent="0.3">
      <c r="A154" s="1">
        <v>42978</v>
      </c>
      <c r="B154" s="1">
        <v>42979</v>
      </c>
      <c r="C154" s="2">
        <v>4323.6499999999996</v>
      </c>
      <c r="D154" s="3">
        <f>wig20tr_m[[#This Row],[Zamkniecie]]/C153-1</f>
        <v>5.9850618582224735E-2</v>
      </c>
    </row>
    <row r="155" spans="1:4" x14ac:dyDescent="0.3">
      <c r="A155" s="1">
        <v>43008</v>
      </c>
      <c r="B155" s="1">
        <v>43009</v>
      </c>
      <c r="C155" s="2">
        <v>4235.5</v>
      </c>
      <c r="D155" s="3">
        <f>wig20tr_m[[#This Row],[Zamkniecie]]/C154-1</f>
        <v>-2.0387866732968551E-2</v>
      </c>
    </row>
    <row r="156" spans="1:4" x14ac:dyDescent="0.3">
      <c r="A156" s="1">
        <v>43039</v>
      </c>
      <c r="B156" s="1">
        <v>43040</v>
      </c>
      <c r="C156" s="2">
        <v>4358.82</v>
      </c>
      <c r="D156" s="3">
        <f>wig20tr_m[[#This Row],[Zamkniecie]]/C155-1</f>
        <v>2.9115806870499306E-2</v>
      </c>
    </row>
    <row r="157" spans="1:4" x14ac:dyDescent="0.3">
      <c r="A157" s="1">
        <v>43069</v>
      </c>
      <c r="B157" s="1">
        <v>43070</v>
      </c>
      <c r="C157" s="2">
        <v>4158.21</v>
      </c>
      <c r="D157" s="3">
        <f>wig20tr_m[[#This Row],[Zamkniecie]]/C156-1</f>
        <v>-4.6023923906011177E-2</v>
      </c>
    </row>
    <row r="158" spans="1:4" x14ac:dyDescent="0.3">
      <c r="A158" s="1">
        <v>43100</v>
      </c>
      <c r="B158" s="1">
        <v>43101</v>
      </c>
      <c r="C158" s="2">
        <v>4248.8900000000003</v>
      </c>
      <c r="D158" s="3">
        <f>wig20tr_m[[#This Row],[Zamkniecie]]/C157-1</f>
        <v>2.1807460421671809E-2</v>
      </c>
    </row>
    <row r="159" spans="1:4" x14ac:dyDescent="0.3">
      <c r="A159" s="1">
        <v>43131</v>
      </c>
      <c r="B159" s="1">
        <v>43132</v>
      </c>
      <c r="C159" s="2">
        <v>4408.7299999999996</v>
      </c>
      <c r="D159" s="3">
        <f>wig20tr_m[[#This Row],[Zamkniecie]]/C158-1</f>
        <v>3.7619237024257846E-2</v>
      </c>
    </row>
    <row r="160" spans="1:4" x14ac:dyDescent="0.3">
      <c r="A160" s="1">
        <v>43159</v>
      </c>
      <c r="B160" s="1">
        <v>43160</v>
      </c>
      <c r="C160" s="2">
        <v>4081.62</v>
      </c>
      <c r="D160" s="3">
        <f>wig20tr_m[[#This Row],[Zamkniecie]]/C159-1</f>
        <v>-7.4195970268081668E-2</v>
      </c>
    </row>
    <row r="161" spans="1:4" x14ac:dyDescent="0.3">
      <c r="A161" s="1">
        <v>43190</v>
      </c>
      <c r="B161" s="1">
        <v>43191</v>
      </c>
      <c r="C161" s="2">
        <v>3815.86</v>
      </c>
      <c r="D161" s="3">
        <f>wig20tr_m[[#This Row],[Zamkniecie]]/C160-1</f>
        <v>-6.5111401845345696E-2</v>
      </c>
    </row>
    <row r="162" spans="1:4" x14ac:dyDescent="0.3">
      <c r="A162" s="1">
        <v>43220</v>
      </c>
      <c r="B162" s="1">
        <v>43221</v>
      </c>
      <c r="C162" s="2">
        <v>3956.55</v>
      </c>
      <c r="D162" s="3">
        <f>wig20tr_m[[#This Row],[Zamkniecie]]/C161-1</f>
        <v>3.6869801302982896E-2</v>
      </c>
    </row>
    <row r="163" spans="1:4" x14ac:dyDescent="0.3">
      <c r="A163" s="1">
        <v>43251</v>
      </c>
      <c r="B163" s="1">
        <v>43252</v>
      </c>
      <c r="C163" s="2">
        <v>3727.85</v>
      </c>
      <c r="D163" s="3">
        <f>wig20tr_m[[#This Row],[Zamkniecie]]/C162-1</f>
        <v>-5.7802883825555207E-2</v>
      </c>
    </row>
    <row r="164" spans="1:4" x14ac:dyDescent="0.3">
      <c r="A164" s="1">
        <v>43281</v>
      </c>
      <c r="B164" s="1">
        <v>43282</v>
      </c>
      <c r="C164" s="2">
        <v>3690.51</v>
      </c>
      <c r="D164" s="3">
        <f>wig20tr_m[[#This Row],[Zamkniecie]]/C163-1</f>
        <v>-1.0016497444907846E-2</v>
      </c>
    </row>
    <row r="165" spans="1:4" x14ac:dyDescent="0.3">
      <c r="A165" s="1">
        <v>43312</v>
      </c>
      <c r="B165" s="1">
        <v>43313</v>
      </c>
      <c r="C165" s="2">
        <v>4021.79</v>
      </c>
      <c r="D165" s="3">
        <f>wig20tr_m[[#This Row],[Zamkniecie]]/C164-1</f>
        <v>8.9765371181760756E-2</v>
      </c>
    </row>
    <row r="166" spans="1:4" x14ac:dyDescent="0.3">
      <c r="A166" s="1">
        <v>43343</v>
      </c>
      <c r="B166" s="1">
        <v>43344</v>
      </c>
      <c r="C166" s="2">
        <v>4093.46</v>
      </c>
      <c r="D166" s="3">
        <f>wig20tr_m[[#This Row],[Zamkniecie]]/C165-1</f>
        <v>1.7820423244376382E-2</v>
      </c>
    </row>
    <row r="167" spans="1:4" x14ac:dyDescent="0.3">
      <c r="A167" s="1">
        <v>43373</v>
      </c>
      <c r="B167" s="1">
        <v>43374</v>
      </c>
      <c r="C167" s="2">
        <v>4031.51</v>
      </c>
      <c r="D167" s="3">
        <f>wig20tr_m[[#This Row],[Zamkniecie]]/C166-1</f>
        <v>-1.5133896508088496E-2</v>
      </c>
    </row>
    <row r="168" spans="1:4" x14ac:dyDescent="0.3">
      <c r="A168" s="1">
        <v>43404</v>
      </c>
      <c r="B168" s="1">
        <v>43405</v>
      </c>
      <c r="C168" s="2">
        <v>3796.46</v>
      </c>
      <c r="D168" s="3">
        <f>wig20tr_m[[#This Row],[Zamkniecie]]/C167-1</f>
        <v>-5.8303216412708969E-2</v>
      </c>
    </row>
    <row r="169" spans="1:4" x14ac:dyDescent="0.3">
      <c r="A169" s="1">
        <v>43434</v>
      </c>
      <c r="B169" s="1">
        <v>43435</v>
      </c>
      <c r="C169" s="2">
        <v>4044.31</v>
      </c>
      <c r="D169" s="3">
        <f>wig20tr_m[[#This Row],[Zamkniecie]]/C168-1</f>
        <v>6.5284501878065226E-2</v>
      </c>
    </row>
    <row r="170" spans="1:4" x14ac:dyDescent="0.3">
      <c r="A170" s="1">
        <v>43465</v>
      </c>
      <c r="B170" s="1">
        <v>43466</v>
      </c>
      <c r="C170" s="2">
        <v>4018.8</v>
      </c>
      <c r="D170" s="3">
        <f>wig20tr_m[[#This Row],[Zamkniecie]]/C169-1</f>
        <v>-6.3076272590379956E-3</v>
      </c>
    </row>
    <row r="171" spans="1:4" x14ac:dyDescent="0.3">
      <c r="A171" s="1">
        <v>43496</v>
      </c>
      <c r="B171" s="1">
        <v>43497</v>
      </c>
      <c r="C171" s="2">
        <v>4201.46</v>
      </c>
      <c r="D171" s="3">
        <f>wig20tr_m[[#This Row],[Zamkniecie]]/C170-1</f>
        <v>4.545137852095138E-2</v>
      </c>
    </row>
    <row r="172" spans="1:4" x14ac:dyDescent="0.3">
      <c r="A172" s="1">
        <v>43524</v>
      </c>
      <c r="B172" s="1">
        <v>43525</v>
      </c>
      <c r="C172" s="2">
        <v>4116.95</v>
      </c>
      <c r="D172" s="3">
        <f>wig20tr_m[[#This Row],[Zamkniecie]]/C171-1</f>
        <v>-2.0114436410200276E-2</v>
      </c>
    </row>
    <row r="173" spans="1:4" x14ac:dyDescent="0.3">
      <c r="A173" s="1">
        <v>43555</v>
      </c>
      <c r="B173" s="1">
        <v>43556</v>
      </c>
      <c r="C173" s="2">
        <v>4081.4</v>
      </c>
      <c r="D173" s="3">
        <f>wig20tr_m[[#This Row],[Zamkniecie]]/C172-1</f>
        <v>-8.6350332163372956E-3</v>
      </c>
    </row>
    <row r="174" spans="1:4" x14ac:dyDescent="0.3">
      <c r="A174" s="1">
        <v>43585</v>
      </c>
      <c r="B174" s="1">
        <v>43586</v>
      </c>
      <c r="C174" s="2">
        <v>4123.3500000000004</v>
      </c>
      <c r="D174" s="3">
        <f>wig20tr_m[[#This Row],[Zamkniecie]]/C173-1</f>
        <v>1.0278335865144372E-2</v>
      </c>
    </row>
    <row r="175" spans="1:4" x14ac:dyDescent="0.3">
      <c r="A175" s="1">
        <v>43616</v>
      </c>
      <c r="B175" s="1">
        <v>43617</v>
      </c>
      <c r="C175" s="2">
        <v>3969.56</v>
      </c>
      <c r="D175" s="3">
        <f>wig20tr_m[[#This Row],[Zamkniecie]]/C174-1</f>
        <v>-3.7297343179696241E-2</v>
      </c>
    </row>
    <row r="176" spans="1:4" x14ac:dyDescent="0.3">
      <c r="A176" s="1">
        <v>43646</v>
      </c>
      <c r="B176" s="1">
        <v>43647</v>
      </c>
      <c r="C176" s="2">
        <v>4132.41</v>
      </c>
      <c r="D176" s="3">
        <f>wig20tr_m[[#This Row],[Zamkniecie]]/C175-1</f>
        <v>4.1024697951410172E-2</v>
      </c>
    </row>
    <row r="177" spans="1:4" x14ac:dyDescent="0.3">
      <c r="A177" s="1">
        <v>43677</v>
      </c>
      <c r="B177" s="1">
        <v>43678</v>
      </c>
      <c r="C177" s="2">
        <v>4105.6000000000004</v>
      </c>
      <c r="D177" s="3">
        <f>wig20tr_m[[#This Row],[Zamkniecie]]/C176-1</f>
        <v>-6.4877395998943488E-3</v>
      </c>
    </row>
    <row r="178" spans="1:4" x14ac:dyDescent="0.3">
      <c r="A178" s="1">
        <v>43708</v>
      </c>
      <c r="B178" s="1">
        <v>43709</v>
      </c>
      <c r="C178" s="2">
        <v>3882.27</v>
      </c>
      <c r="D178" s="3">
        <f>wig20tr_m[[#This Row],[Zamkniecie]]/C177-1</f>
        <v>-5.4396434138737404E-2</v>
      </c>
    </row>
    <row r="179" spans="1:4" x14ac:dyDescent="0.3">
      <c r="A179" s="1">
        <v>43738</v>
      </c>
      <c r="B179" s="1">
        <v>43739</v>
      </c>
      <c r="C179" s="2">
        <v>3956.69</v>
      </c>
      <c r="D179" s="3">
        <f>wig20tr_m[[#This Row],[Zamkniecie]]/C178-1</f>
        <v>1.916919740255052E-2</v>
      </c>
    </row>
    <row r="180" spans="1:4" x14ac:dyDescent="0.3">
      <c r="A180" s="1">
        <v>43769</v>
      </c>
      <c r="B180" s="1">
        <v>43770</v>
      </c>
      <c r="C180" s="2">
        <v>3994.58</v>
      </c>
      <c r="D180" s="3">
        <f>wig20tr_m[[#This Row],[Zamkniecie]]/C179-1</f>
        <v>9.5761861555996308E-3</v>
      </c>
    </row>
    <row r="181" spans="1:4" x14ac:dyDescent="0.3">
      <c r="A181" s="1">
        <v>43799</v>
      </c>
      <c r="B181" s="1">
        <v>43800</v>
      </c>
      <c r="C181" s="2">
        <v>3930.55</v>
      </c>
      <c r="D181" s="3">
        <f>wig20tr_m[[#This Row],[Zamkniecie]]/C180-1</f>
        <v>-1.6029219592547883E-2</v>
      </c>
    </row>
    <row r="182" spans="1:4" x14ac:dyDescent="0.3">
      <c r="A182" s="1">
        <v>43830</v>
      </c>
      <c r="B182" s="1">
        <v>43831</v>
      </c>
      <c r="C182" s="2">
        <v>3914.45</v>
      </c>
      <c r="D182" s="3">
        <f>wig20tr_m[[#This Row],[Zamkniecie]]/C181-1</f>
        <v>-4.0961188637723689E-3</v>
      </c>
    </row>
    <row r="183" spans="1:4" x14ac:dyDescent="0.3">
      <c r="A183" s="1">
        <v>43861</v>
      </c>
      <c r="B183" s="1">
        <v>43862</v>
      </c>
      <c r="C183" s="2">
        <v>3761.17</v>
      </c>
      <c r="D183" s="3">
        <f>wig20tr_m[[#This Row],[Zamkniecie]]/C182-1</f>
        <v>-3.9157480616689333E-2</v>
      </c>
    </row>
    <row r="184" spans="1:4" x14ac:dyDescent="0.3">
      <c r="A184" s="1">
        <v>43890</v>
      </c>
      <c r="B184" s="1">
        <v>43891</v>
      </c>
      <c r="C184" s="2">
        <v>3220.48</v>
      </c>
      <c r="D184" s="3">
        <f>wig20tr_m[[#This Row],[Zamkniecie]]/C183-1</f>
        <v>-0.14375579939221039</v>
      </c>
    </row>
    <row r="185" spans="1:4" x14ac:dyDescent="0.3">
      <c r="A185" s="1">
        <v>43921</v>
      </c>
      <c r="B185" s="1">
        <v>43922</v>
      </c>
      <c r="C185" s="2">
        <v>2754.28</v>
      </c>
      <c r="D185" s="3">
        <f>wig20tr_m[[#This Row],[Zamkniecie]]/C184-1</f>
        <v>-0.14476102941176461</v>
      </c>
    </row>
    <row r="186" spans="1:4" x14ac:dyDescent="0.3">
      <c r="A186" s="1">
        <v>43951</v>
      </c>
      <c r="B186" s="1">
        <v>43952</v>
      </c>
      <c r="C186" s="2">
        <v>3005.15</v>
      </c>
      <c r="D186" s="3">
        <f>wig20tr_m[[#This Row],[Zamkniecie]]/C185-1</f>
        <v>9.1083695194388303E-2</v>
      </c>
    </row>
    <row r="187" spans="1:4" x14ac:dyDescent="0.3">
      <c r="A187" s="1">
        <v>43982</v>
      </c>
      <c r="B187" s="1">
        <v>43983</v>
      </c>
      <c r="C187" s="2">
        <v>3139.98</v>
      </c>
      <c r="D187" s="3">
        <f>wig20tr_m[[#This Row],[Zamkniecie]]/C186-1</f>
        <v>4.4866312829642485E-2</v>
      </c>
    </row>
    <row r="188" spans="1:4" x14ac:dyDescent="0.3">
      <c r="A188" s="1">
        <v>44012</v>
      </c>
      <c r="B188" s="1">
        <v>44013</v>
      </c>
      <c r="C188" s="2">
        <v>3205.9</v>
      </c>
      <c r="D188" s="3">
        <f>wig20tr_m[[#This Row],[Zamkniecie]]/C187-1</f>
        <v>2.0993764291492356E-2</v>
      </c>
    </row>
    <row r="189" spans="1:4" x14ac:dyDescent="0.3">
      <c r="A189" s="1">
        <v>44043</v>
      </c>
      <c r="B189" s="1">
        <v>44044</v>
      </c>
      <c r="C189" s="2">
        <v>3230.06</v>
      </c>
      <c r="D189" s="3">
        <f>wig20tr_m[[#This Row],[Zamkniecie]]/C188-1</f>
        <v>7.5361053058422556E-3</v>
      </c>
    </row>
    <row r="190" spans="1:4" x14ac:dyDescent="0.3">
      <c r="A190" s="1">
        <v>44074</v>
      </c>
      <c r="B190" s="1">
        <v>44075</v>
      </c>
      <c r="C190" s="2">
        <v>3289.77</v>
      </c>
      <c r="D190" s="3">
        <f>wig20tr_m[[#This Row],[Zamkniecie]]/C189-1</f>
        <v>1.8485724723379837E-2</v>
      </c>
    </row>
    <row r="191" spans="1:4" x14ac:dyDescent="0.3">
      <c r="A191" s="1">
        <v>44104</v>
      </c>
      <c r="B191" s="1">
        <v>44105</v>
      </c>
      <c r="C191" s="2">
        <v>3131.53</v>
      </c>
      <c r="D191" s="3">
        <f>wig20tr_m[[#This Row],[Zamkniecie]]/C190-1</f>
        <v>-4.8100627095511217E-2</v>
      </c>
    </row>
    <row r="192" spans="1:4" x14ac:dyDescent="0.3">
      <c r="A192" s="1">
        <v>44135</v>
      </c>
      <c r="B192" s="1">
        <v>44136</v>
      </c>
      <c r="C192" s="2">
        <v>2776.59</v>
      </c>
      <c r="D192" s="3">
        <f>wig20tr_m[[#This Row],[Zamkniecie]]/C191-1</f>
        <v>-0.11334395646856332</v>
      </c>
    </row>
    <row r="193" spans="1:4" x14ac:dyDescent="0.3">
      <c r="A193" s="1">
        <v>44165</v>
      </c>
      <c r="B193" s="1">
        <v>44166</v>
      </c>
      <c r="C193" s="2">
        <v>3351.82</v>
      </c>
      <c r="D193" s="3">
        <f>wig20tr_m[[#This Row],[Zamkniecie]]/C192-1</f>
        <v>0.207171386484861</v>
      </c>
    </row>
    <row r="194" spans="1:4" x14ac:dyDescent="0.3">
      <c r="A194" s="1">
        <v>44196</v>
      </c>
      <c r="B194" s="1">
        <v>44197</v>
      </c>
      <c r="C194" s="2">
        <v>3633.75</v>
      </c>
      <c r="D194" s="3">
        <f>wig20tr_m[[#This Row],[Zamkniecie]]/C193-1</f>
        <v>8.4112512008401419E-2</v>
      </c>
    </row>
    <row r="195" spans="1:4" x14ac:dyDescent="0.3">
      <c r="A195" s="1">
        <v>44227</v>
      </c>
      <c r="B195" s="1">
        <v>44228</v>
      </c>
      <c r="C195" s="2">
        <v>3567.87</v>
      </c>
      <c r="D195" s="3">
        <f>wig20tr_m[[#This Row],[Zamkniecie]]/C194-1</f>
        <v>-1.8130030959752297E-2</v>
      </c>
    </row>
    <row r="196" spans="1:4" x14ac:dyDescent="0.3">
      <c r="A196" s="1">
        <v>44255</v>
      </c>
      <c r="B196" s="1">
        <v>44256</v>
      </c>
      <c r="C196" s="2">
        <v>3493.28</v>
      </c>
      <c r="D196" s="3">
        <f>wig20tr_m[[#This Row],[Zamkniecie]]/C195-1</f>
        <v>-2.090603076905817E-2</v>
      </c>
    </row>
    <row r="197" spans="1:4" x14ac:dyDescent="0.3">
      <c r="A197" s="1">
        <v>44286</v>
      </c>
      <c r="B197" s="1">
        <v>44287</v>
      </c>
      <c r="C197" s="2">
        <v>3551.1</v>
      </c>
      <c r="D197" s="3">
        <f>wig20tr_m[[#This Row],[Zamkniecie]]/C196-1</f>
        <v>1.6551779416479562E-2</v>
      </c>
    </row>
    <row r="198" spans="1:4" x14ac:dyDescent="0.3">
      <c r="A198" s="1">
        <v>44316</v>
      </c>
      <c r="B198" s="1">
        <v>44317</v>
      </c>
      <c r="C198" s="2">
        <v>3731.95</v>
      </c>
      <c r="D198" s="3">
        <f>wig20tr_m[[#This Row],[Zamkniecie]]/C197-1</f>
        <v>5.0927881501506622E-2</v>
      </c>
    </row>
    <row r="199" spans="1:4" x14ac:dyDescent="0.3">
      <c r="A199" s="1">
        <v>44347</v>
      </c>
      <c r="B199" s="1">
        <v>44348</v>
      </c>
      <c r="C199" s="2">
        <v>4096.4799999999996</v>
      </c>
      <c r="D199" s="3">
        <f>wig20tr_m[[#This Row],[Zamkniecie]]/C198-1</f>
        <v>9.7678157531585263E-2</v>
      </c>
    </row>
    <row r="200" spans="1:4" x14ac:dyDescent="0.3">
      <c r="A200" s="1">
        <v>44377</v>
      </c>
      <c r="B200" s="1">
        <v>44378</v>
      </c>
      <c r="C200" s="2">
        <v>4075.41</v>
      </c>
      <c r="D200" s="3">
        <f>wig20tr_m[[#This Row],[Zamkniecie]]/C199-1</f>
        <v>-5.1434402218489828E-3</v>
      </c>
    </row>
    <row r="201" spans="1:4" x14ac:dyDescent="0.3">
      <c r="A201" s="1">
        <v>44408</v>
      </c>
      <c r="B201" s="1">
        <v>44409</v>
      </c>
      <c r="C201" s="2">
        <v>4170.9799999999996</v>
      </c>
      <c r="D201" s="3">
        <f>wig20tr_m[[#This Row],[Zamkniecie]]/C200-1</f>
        <v>2.3450401309315971E-2</v>
      </c>
    </row>
    <row r="202" spans="1:4" x14ac:dyDescent="0.3">
      <c r="A202" s="1">
        <v>44439</v>
      </c>
      <c r="B202" s="1">
        <v>44440</v>
      </c>
      <c r="C202" s="2">
        <v>4383.07</v>
      </c>
      <c r="D202" s="3">
        <f>wig20tr_m[[#This Row],[Zamkniecie]]/C201-1</f>
        <v>5.0848961155411931E-2</v>
      </c>
    </row>
    <row r="203" spans="1:4" x14ac:dyDescent="0.3">
      <c r="A203" s="1">
        <v>44469</v>
      </c>
      <c r="B203" s="1">
        <v>44470</v>
      </c>
      <c r="C203" s="2">
        <v>4323.9799999999996</v>
      </c>
      <c r="D203" s="3">
        <f>wig20tr_m[[#This Row],[Zamkniecie]]/C202-1</f>
        <v>-1.3481418275318457E-2</v>
      </c>
    </row>
    <row r="204" spans="1:4" x14ac:dyDescent="0.3">
      <c r="A204" s="1">
        <v>44500</v>
      </c>
      <c r="B204" s="1">
        <v>44501</v>
      </c>
      <c r="C204" s="2">
        <v>4502.6000000000004</v>
      </c>
      <c r="D204" s="3">
        <f>wig20tr_m[[#This Row],[Zamkniecie]]/C203-1</f>
        <v>4.1309164242202989E-2</v>
      </c>
    </row>
    <row r="205" spans="1:4" x14ac:dyDescent="0.3">
      <c r="A205" s="1">
        <v>44530</v>
      </c>
      <c r="B205" s="1">
        <v>44531</v>
      </c>
      <c r="C205" s="2">
        <v>4108.17</v>
      </c>
      <c r="D205" s="3">
        <f>wig20tr_m[[#This Row],[Zamkniecie]]/C204-1</f>
        <v>-8.7600497490338936E-2</v>
      </c>
    </row>
    <row r="206" spans="1:4" x14ac:dyDescent="0.3">
      <c r="A206" s="1">
        <v>44561</v>
      </c>
      <c r="B206" s="1">
        <v>44562</v>
      </c>
      <c r="C206" s="2">
        <v>4243.99</v>
      </c>
      <c r="D206" s="3">
        <f>wig20tr_m[[#This Row],[Zamkniecie]]/C205-1</f>
        <v>3.30609492791194E-2</v>
      </c>
    </row>
    <row r="207" spans="1:4" x14ac:dyDescent="0.3">
      <c r="A207" s="1">
        <v>44592</v>
      </c>
      <c r="B207" s="1">
        <v>44593</v>
      </c>
      <c r="C207" s="2">
        <v>4136.72</v>
      </c>
      <c r="D207" s="3">
        <f>wig20tr_m[[#This Row],[Zamkniecie]]/C206-1</f>
        <v>-2.5275742874040552E-2</v>
      </c>
    </row>
    <row r="208" spans="1:4" x14ac:dyDescent="0.3">
      <c r="A208" s="1">
        <v>44620</v>
      </c>
      <c r="B208" s="1">
        <v>44621</v>
      </c>
      <c r="C208" s="2">
        <v>3744.06</v>
      </c>
      <c r="D208" s="3">
        <f>wig20tr_m[[#This Row],[Zamkniecie]]/C207-1</f>
        <v>-9.4920613432864731E-2</v>
      </c>
    </row>
    <row r="209" spans="1:4" x14ac:dyDescent="0.3">
      <c r="A209" s="1">
        <v>44651</v>
      </c>
      <c r="B209" s="1">
        <v>44652</v>
      </c>
      <c r="C209" s="2">
        <v>3993.38</v>
      </c>
      <c r="D209" s="3">
        <f>wig20tr_m[[#This Row],[Zamkniecie]]/C208-1</f>
        <v>6.65908131814128E-2</v>
      </c>
    </row>
    <row r="210" spans="1:4" x14ac:dyDescent="0.3">
      <c r="A210" s="1">
        <v>44681</v>
      </c>
      <c r="B210" s="1">
        <v>44682</v>
      </c>
      <c r="C210" s="2">
        <v>3478.67</v>
      </c>
      <c r="D210" s="3">
        <f>wig20tr_m[[#This Row],[Zamkniecie]]/C209-1</f>
        <v>-0.12889081429766269</v>
      </c>
    </row>
    <row r="211" spans="1:4" x14ac:dyDescent="0.3">
      <c r="A211" s="1">
        <v>44712</v>
      </c>
      <c r="B211" s="1">
        <v>44713</v>
      </c>
      <c r="C211" s="2" t="s">
        <v>30</v>
      </c>
      <c r="D211" s="3">
        <f>wig20tr_m[[#This Row],[Zamkniecie]]/C210-1</f>
        <v>-5.9419260809447927E-3</v>
      </c>
    </row>
    <row r="212" spans="1:4" x14ac:dyDescent="0.3">
      <c r="A212" s="1">
        <v>44742</v>
      </c>
      <c r="B212" s="1">
        <v>44743</v>
      </c>
      <c r="C212" s="2">
        <v>3149.04</v>
      </c>
      <c r="D212" s="3">
        <f>wig20tr_m[[#This Row],[Zamkniecie]]/C211-1</f>
        <v>-8.9346443030653533E-2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22"/>
  <sheetViews>
    <sheetView topLeftCell="A474" workbookViewId="0">
      <selection activeCell="C1" sqref="C1:C1048576"/>
    </sheetView>
  </sheetViews>
  <sheetFormatPr defaultRowHeight="14.4" x14ac:dyDescent="0.3"/>
  <cols>
    <col min="1" max="1" width="10.109375" bestFit="1" customWidth="1"/>
    <col min="2" max="2" width="18.77734375" bestFit="1" customWidth="1"/>
    <col min="3" max="3" width="8.88671875" style="3"/>
  </cols>
  <sheetData>
    <row r="1" spans="1:3" x14ac:dyDescent="0.3">
      <c r="A1" t="s">
        <v>0</v>
      </c>
      <c r="B1" t="s">
        <v>45</v>
      </c>
      <c r="C1" s="3" t="s">
        <v>3</v>
      </c>
    </row>
    <row r="2" spans="1:3" x14ac:dyDescent="0.3">
      <c r="A2" s="1">
        <v>28825</v>
      </c>
      <c r="B2" s="2" t="s">
        <v>2</v>
      </c>
      <c r="C2" s="3" t="e">
        <f>chart_14[[#This Row],[Gold spot price]]/B1-1</f>
        <v>#VALUE!</v>
      </c>
    </row>
    <row r="3" spans="1:3" x14ac:dyDescent="0.3">
      <c r="A3" s="1">
        <v>28856</v>
      </c>
      <c r="B3" s="2">
        <v>10485.3545458632</v>
      </c>
      <c r="C3" s="3">
        <f>chart_14[[#This Row],[Gold spot price]]/B2-1</f>
        <v>4.8535454586319915E-2</v>
      </c>
    </row>
    <row r="4" spans="1:3" x14ac:dyDescent="0.3">
      <c r="A4" s="1">
        <v>28887</v>
      </c>
      <c r="B4" s="2">
        <v>11330.0619148224</v>
      </c>
      <c r="C4" s="3">
        <f>chart_14[[#This Row],[Gold spot price]]/B3-1</f>
        <v>8.0560687315286206E-2</v>
      </c>
    </row>
    <row r="5" spans="1:3" x14ac:dyDescent="0.3">
      <c r="A5" s="1">
        <v>28915</v>
      </c>
      <c r="B5" s="2">
        <v>10822.698918678299</v>
      </c>
      <c r="C5" s="3">
        <f>chart_14[[#This Row],[Gold spot price]]/B4-1</f>
        <v>-4.4780249212967638E-2</v>
      </c>
    </row>
    <row r="6" spans="1:3" x14ac:dyDescent="0.3">
      <c r="A6" s="1">
        <v>28946</v>
      </c>
      <c r="B6" s="2">
        <v>11181.1442206498</v>
      </c>
      <c r="C6" s="3">
        <f>chart_14[[#This Row],[Gold spot price]]/B5-1</f>
        <v>3.3119770277715066E-2</v>
      </c>
    </row>
    <row r="7" spans="1:3" x14ac:dyDescent="0.3">
      <c r="A7" s="1">
        <v>28976</v>
      </c>
      <c r="B7" s="2">
        <v>12655.830314436</v>
      </c>
      <c r="C7" s="3">
        <f>chart_14[[#This Row],[Gold spot price]]/B6-1</f>
        <v>0.13189044561849839</v>
      </c>
    </row>
    <row r="8" spans="1:3" x14ac:dyDescent="0.3">
      <c r="A8" s="1">
        <v>29007</v>
      </c>
      <c r="B8" s="2">
        <v>12641.304836761399</v>
      </c>
      <c r="C8" s="3">
        <f>chart_14[[#This Row],[Gold spot price]]/B7-1</f>
        <v>-1.1477301223004055E-3</v>
      </c>
    </row>
    <row r="9" spans="1:3" x14ac:dyDescent="0.3">
      <c r="A9" s="1">
        <v>29037</v>
      </c>
      <c r="B9" s="2">
        <v>13021.7655804898</v>
      </c>
      <c r="C9" s="3">
        <f>chart_14[[#This Row],[Gold spot price]]/B8-1</f>
        <v>3.0096635485128642E-2</v>
      </c>
    </row>
    <row r="10" spans="1:3" x14ac:dyDescent="0.3">
      <c r="A10" s="1">
        <v>29068</v>
      </c>
      <c r="B10" s="2">
        <v>13884.0103960386</v>
      </c>
      <c r="C10" s="3">
        <f>chart_14[[#This Row],[Gold spot price]]/B9-1</f>
        <v>6.6215661019169314E-2</v>
      </c>
    </row>
    <row r="11" spans="1:3" x14ac:dyDescent="0.3">
      <c r="A11" s="1">
        <v>29099</v>
      </c>
      <c r="B11" s="2">
        <v>17315.928285732902</v>
      </c>
      <c r="C11" s="3">
        <f>chart_14[[#This Row],[Gold spot price]]/B10-1</f>
        <v>0.24718491212549787</v>
      </c>
    </row>
    <row r="12" spans="1:3" x14ac:dyDescent="0.3">
      <c r="A12" s="1">
        <v>29129</v>
      </c>
      <c r="B12" s="2">
        <v>16724.1570033567</v>
      </c>
      <c r="C12" s="3">
        <f>chart_14[[#This Row],[Gold spot price]]/B11-1</f>
        <v>-3.417496726778313E-2</v>
      </c>
    </row>
    <row r="13" spans="1:3" x14ac:dyDescent="0.3">
      <c r="A13" s="1">
        <v>29160</v>
      </c>
      <c r="B13" s="2">
        <v>18125.753795494398</v>
      </c>
      <c r="C13" s="3">
        <f>chart_14[[#This Row],[Gold spot price]]/B12-1</f>
        <v>8.3806722925190424E-2</v>
      </c>
    </row>
    <row r="14" spans="1:3" x14ac:dyDescent="0.3">
      <c r="A14" s="1">
        <v>29190</v>
      </c>
      <c r="B14" s="2">
        <v>22340.743253868499</v>
      </c>
      <c r="C14" s="3">
        <f>chart_14[[#This Row],[Gold spot price]]/B13-1</f>
        <v>0.23254147142955461</v>
      </c>
    </row>
    <row r="15" spans="1:3" x14ac:dyDescent="0.3">
      <c r="A15" s="1">
        <v>29221</v>
      </c>
      <c r="B15" s="2">
        <v>27568.7135802544</v>
      </c>
      <c r="C15" s="3">
        <f>chart_14[[#This Row],[Gold spot price]]/B14-1</f>
        <v>0.23401058178673773</v>
      </c>
    </row>
    <row r="16" spans="1:3" x14ac:dyDescent="0.3">
      <c r="A16" s="1">
        <v>29252</v>
      </c>
      <c r="B16" s="2">
        <v>27145.2055150546</v>
      </c>
      <c r="C16" s="3">
        <f>chart_14[[#This Row],[Gold spot price]]/B15-1</f>
        <v>-1.5361908852472905E-2</v>
      </c>
    </row>
    <row r="17" spans="1:3" x14ac:dyDescent="0.3">
      <c r="A17" s="1">
        <v>29281</v>
      </c>
      <c r="B17" s="2">
        <v>22193.133006653199</v>
      </c>
      <c r="C17" s="3">
        <f>chart_14[[#This Row],[Gold spot price]]/B16-1</f>
        <v>-0.18242899305569837</v>
      </c>
    </row>
    <row r="18" spans="1:3" x14ac:dyDescent="0.3">
      <c r="A18" s="1">
        <v>29312</v>
      </c>
      <c r="B18" s="2">
        <v>23528.511246793601</v>
      </c>
      <c r="C18" s="3">
        <f>chart_14[[#This Row],[Gold spot price]]/B17-1</f>
        <v>6.0170785248755632E-2</v>
      </c>
    </row>
    <row r="19" spans="1:3" x14ac:dyDescent="0.3">
      <c r="A19" s="1">
        <v>29342</v>
      </c>
      <c r="B19" s="2">
        <v>23272.264781184302</v>
      </c>
      <c r="C19" s="3">
        <f>chart_14[[#This Row],[Gold spot price]]/B18-1</f>
        <v>-1.0890891604721453E-2</v>
      </c>
    </row>
    <row r="20" spans="1:3" x14ac:dyDescent="0.3">
      <c r="A20" s="1">
        <v>29373</v>
      </c>
      <c r="B20" s="2">
        <v>27987.286923426102</v>
      </c>
      <c r="C20" s="3">
        <f>chart_14[[#This Row],[Gold spot price]]/B19-1</f>
        <v>0.20260263393247002</v>
      </c>
    </row>
    <row r="21" spans="1:3" x14ac:dyDescent="0.3">
      <c r="A21" s="1">
        <v>29403</v>
      </c>
      <c r="B21" s="2">
        <v>25983.145023528999</v>
      </c>
      <c r="C21" s="3">
        <f>chart_14[[#This Row],[Gold spot price]]/B20-1</f>
        <v>-7.1609009668585744E-2</v>
      </c>
    </row>
    <row r="22" spans="1:3" x14ac:dyDescent="0.3">
      <c r="A22" s="1">
        <v>29434</v>
      </c>
      <c r="B22" s="2">
        <v>27235.355157020898</v>
      </c>
      <c r="C22" s="3">
        <f>chart_14[[#This Row],[Gold spot price]]/B21-1</f>
        <v>4.8193170317063716E-2</v>
      </c>
    </row>
    <row r="23" spans="1:3" x14ac:dyDescent="0.3">
      <c r="A23" s="1">
        <v>29465</v>
      </c>
      <c r="B23" s="2">
        <v>28701.982852224199</v>
      </c>
      <c r="C23" s="3">
        <f>chart_14[[#This Row],[Gold spot price]]/B22-1</f>
        <v>5.3850140258781432E-2</v>
      </c>
    </row>
    <row r="24" spans="1:3" x14ac:dyDescent="0.3">
      <c r="A24" s="1">
        <v>29495</v>
      </c>
      <c r="B24" s="2">
        <v>27761.311257293401</v>
      </c>
      <c r="C24" s="3">
        <f>chart_14[[#This Row],[Gold spot price]]/B23-1</f>
        <v>-3.2773749457449153E-2</v>
      </c>
    </row>
    <row r="25" spans="1:3" x14ac:dyDescent="0.3">
      <c r="A25" s="1">
        <v>29526</v>
      </c>
      <c r="B25" s="2">
        <v>28314.791711310299</v>
      </c>
      <c r="C25" s="3">
        <f>chart_14[[#This Row],[Gold spot price]]/B24-1</f>
        <v>1.993711496143713E-2</v>
      </c>
    </row>
    <row r="26" spans="1:3" x14ac:dyDescent="0.3">
      <c r="A26" s="1">
        <v>29556</v>
      </c>
      <c r="B26" s="2">
        <v>27784.679588526302</v>
      </c>
      <c r="C26" s="3">
        <f>chart_14[[#This Row],[Gold spot price]]/B25-1</f>
        <v>-1.8722091555144482E-2</v>
      </c>
    </row>
    <row r="27" spans="1:3" x14ac:dyDescent="0.3">
      <c r="A27" s="1">
        <v>29587</v>
      </c>
      <c r="B27" s="2">
        <v>23946.753331456701</v>
      </c>
      <c r="C27" s="3">
        <f>chart_14[[#This Row],[Gold spot price]]/B26-1</f>
        <v>-0.1381310245036792</v>
      </c>
    </row>
    <row r="28" spans="1:3" x14ac:dyDescent="0.3">
      <c r="A28" s="1">
        <v>29618</v>
      </c>
      <c r="B28" s="2">
        <v>24696.172769881399</v>
      </c>
      <c r="C28" s="3">
        <f>chart_14[[#This Row],[Gold spot price]]/B27-1</f>
        <v>3.1295241908231963E-2</v>
      </c>
    </row>
    <row r="29" spans="1:3" x14ac:dyDescent="0.3">
      <c r="A29" s="1">
        <v>29646</v>
      </c>
      <c r="B29" s="2">
        <v>25965.498431621701</v>
      </c>
      <c r="C29" s="3">
        <f>chart_14[[#This Row],[Gold spot price]]/B28-1</f>
        <v>5.1397666900367955E-2</v>
      </c>
    </row>
    <row r="30" spans="1:3" x14ac:dyDescent="0.3">
      <c r="A30" s="1">
        <v>29677</v>
      </c>
      <c r="B30" s="2">
        <v>25048.940991647702</v>
      </c>
      <c r="C30" s="3">
        <f>chart_14[[#This Row],[Gold spot price]]/B29-1</f>
        <v>-3.5299050483767469E-2</v>
      </c>
    </row>
    <row r="31" spans="1:3" x14ac:dyDescent="0.3">
      <c r="A31" s="1">
        <v>29707</v>
      </c>
      <c r="B31" s="2">
        <v>26388.401266826699</v>
      </c>
      <c r="C31" s="3">
        <f>chart_14[[#This Row],[Gold spot price]]/B30-1</f>
        <v>5.3473728714743984E-2</v>
      </c>
    </row>
    <row r="32" spans="1:3" x14ac:dyDescent="0.3">
      <c r="A32" s="1">
        <v>29738</v>
      </c>
      <c r="B32" s="2">
        <v>24356.408270214099</v>
      </c>
      <c r="C32" s="3">
        <f>chart_14[[#This Row],[Gold spot price]]/B31-1</f>
        <v>-7.7003262761774494E-2</v>
      </c>
    </row>
    <row r="33" spans="1:3" x14ac:dyDescent="0.3">
      <c r="A33" s="1">
        <v>29768</v>
      </c>
      <c r="B33" s="2">
        <v>23922.117391181499</v>
      </c>
      <c r="C33" s="3">
        <f>chart_14[[#This Row],[Gold spot price]]/B32-1</f>
        <v>-1.7830661820679938E-2</v>
      </c>
    </row>
    <row r="34" spans="1:3" x14ac:dyDescent="0.3">
      <c r="A34" s="1">
        <v>29799</v>
      </c>
      <c r="B34" s="2">
        <v>25723.063956048401</v>
      </c>
      <c r="C34" s="3">
        <f>chart_14[[#This Row],[Gold spot price]]/B33-1</f>
        <v>7.5283744135909769E-2</v>
      </c>
    </row>
    <row r="35" spans="1:3" x14ac:dyDescent="0.3">
      <c r="A35" s="1">
        <v>29830</v>
      </c>
      <c r="B35" s="2">
        <v>24773.952203830901</v>
      </c>
      <c r="C35" s="3">
        <f>chart_14[[#This Row],[Gold spot price]]/B34-1</f>
        <v>-3.6897305617993092E-2</v>
      </c>
    </row>
    <row r="36" spans="1:3" x14ac:dyDescent="0.3">
      <c r="A36" s="1">
        <v>29860</v>
      </c>
      <c r="B36" s="2">
        <v>23944.090957947501</v>
      </c>
      <c r="C36" s="3">
        <f>chart_14[[#This Row],[Gold spot price]]/B35-1</f>
        <v>-3.3497329737928294E-2</v>
      </c>
    </row>
    <row r="37" spans="1:3" x14ac:dyDescent="0.3">
      <c r="A37" s="1">
        <v>29891</v>
      </c>
      <c r="B37" s="2">
        <v>22995.5913333145</v>
      </c>
      <c r="C37" s="3">
        <f>chart_14[[#This Row],[Gold spot price]]/B36-1</f>
        <v>-3.9613098125079405E-2</v>
      </c>
    </row>
    <row r="38" spans="1:3" x14ac:dyDescent="0.3">
      <c r="A38" s="1">
        <v>29921</v>
      </c>
      <c r="B38" s="2">
        <v>22498.3766963013</v>
      </c>
      <c r="C38" s="3">
        <f>chart_14[[#This Row],[Gold spot price]]/B37-1</f>
        <v>-2.1622172259291639E-2</v>
      </c>
    </row>
    <row r="39" spans="1:3" x14ac:dyDescent="0.3">
      <c r="A39" s="1">
        <v>29952</v>
      </c>
      <c r="B39" s="2">
        <v>22101.713933139399</v>
      </c>
      <c r="C39" s="3">
        <f>chart_14[[#This Row],[Gold spot price]]/B38-1</f>
        <v>-1.763072814169353E-2</v>
      </c>
    </row>
    <row r="40" spans="1:3" x14ac:dyDescent="0.3">
      <c r="A40" s="1">
        <v>29983</v>
      </c>
      <c r="B40" s="2">
        <v>21400.0992425683</v>
      </c>
      <c r="C40" s="3">
        <f>chart_14[[#This Row],[Gold spot price]]/B39-1</f>
        <v>-3.1744809144375719E-2</v>
      </c>
    </row>
    <row r="41" spans="1:3" x14ac:dyDescent="0.3">
      <c r="A41" s="1">
        <v>30011</v>
      </c>
      <c r="B41" s="2">
        <v>19232.340158139999</v>
      </c>
      <c r="C41" s="3">
        <f>chart_14[[#This Row],[Gold spot price]]/B40-1</f>
        <v>-0.10129668371426392</v>
      </c>
    </row>
    <row r="42" spans="1:3" x14ac:dyDescent="0.3">
      <c r="A42" s="1">
        <v>30042</v>
      </c>
      <c r="B42" s="2">
        <v>22048.5429471641</v>
      </c>
      <c r="C42" s="3">
        <f>chart_14[[#This Row],[Gold spot price]]/B41-1</f>
        <v>0.14643058337506343</v>
      </c>
    </row>
    <row r="43" spans="1:3" x14ac:dyDescent="0.3">
      <c r="A43" s="1">
        <v>30072</v>
      </c>
      <c r="B43" s="2">
        <v>19175.332232952998</v>
      </c>
      <c r="C43" s="3">
        <f>chart_14[[#This Row],[Gold spot price]]/B42-1</f>
        <v>-0.13031295179442481</v>
      </c>
    </row>
    <row r="44" spans="1:3" x14ac:dyDescent="0.3">
      <c r="A44" s="1">
        <v>30103</v>
      </c>
      <c r="B44" s="2">
        <v>19806.7731862664</v>
      </c>
      <c r="C44" s="3">
        <f>chart_14[[#This Row],[Gold spot price]]/B43-1</f>
        <v>3.2929857258392925E-2</v>
      </c>
    </row>
    <row r="45" spans="1:3" x14ac:dyDescent="0.3">
      <c r="A45" s="1">
        <v>30133</v>
      </c>
      <c r="B45" s="2">
        <v>21852.113001899801</v>
      </c>
      <c r="C45" s="3">
        <f>chart_14[[#This Row],[Gold spot price]]/B44-1</f>
        <v>0.10326466589982441</v>
      </c>
    </row>
    <row r="46" spans="1:3" x14ac:dyDescent="0.3">
      <c r="A46" s="1">
        <v>30164</v>
      </c>
      <c r="B46" s="2">
        <v>26386.605267274499</v>
      </c>
      <c r="C46" s="3">
        <f>chart_14[[#This Row],[Gold spot price]]/B45-1</f>
        <v>0.20750818307504049</v>
      </c>
    </row>
    <row r="47" spans="1:3" x14ac:dyDescent="0.3">
      <c r="A47" s="1">
        <v>30195</v>
      </c>
      <c r="B47" s="2">
        <v>25697.465445368201</v>
      </c>
      <c r="C47" s="3">
        <f>chart_14[[#This Row],[Gold spot price]]/B46-1</f>
        <v>-2.6117032294449394E-2</v>
      </c>
    </row>
    <row r="48" spans="1:3" x14ac:dyDescent="0.3">
      <c r="A48" s="1">
        <v>30225</v>
      </c>
      <c r="B48" s="2">
        <v>27723.4563210038</v>
      </c>
      <c r="C48" s="3">
        <f>chart_14[[#This Row],[Gold spot price]]/B47-1</f>
        <v>7.8840105065722366E-2</v>
      </c>
    </row>
    <row r="49" spans="1:3" x14ac:dyDescent="0.3">
      <c r="A49" s="1">
        <v>30256</v>
      </c>
      <c r="B49" s="2">
        <v>29039.2572174669</v>
      </c>
      <c r="C49" s="3">
        <f>chart_14[[#This Row],[Gold spot price]]/B48-1</f>
        <v>4.7461646961610038E-2</v>
      </c>
    </row>
    <row r="50" spans="1:3" x14ac:dyDescent="0.3">
      <c r="A50" s="1">
        <v>30286</v>
      </c>
      <c r="B50" s="2">
        <v>28612.691352437101</v>
      </c>
      <c r="C50" s="3">
        <f>chart_14[[#This Row],[Gold spot price]]/B49-1</f>
        <v>-1.4689282919165825E-2</v>
      </c>
    </row>
    <row r="51" spans="1:3" x14ac:dyDescent="0.3">
      <c r="A51" s="1">
        <v>30317</v>
      </c>
      <c r="B51" s="2">
        <v>31679.433550957401</v>
      </c>
      <c r="C51" s="3">
        <f>chart_14[[#This Row],[Gold spot price]]/B50-1</f>
        <v>0.10718118616475714</v>
      </c>
    </row>
    <row r="52" spans="1:3" x14ac:dyDescent="0.3">
      <c r="A52" s="1">
        <v>30348</v>
      </c>
      <c r="B52" s="2">
        <v>26385.7999071429</v>
      </c>
      <c r="C52" s="3">
        <f>chart_14[[#This Row],[Gold spot price]]/B51-1</f>
        <v>-0.16710000938935721</v>
      </c>
    </row>
    <row r="53" spans="1:3" x14ac:dyDescent="0.3">
      <c r="A53" s="1">
        <v>30376</v>
      </c>
      <c r="B53" s="2">
        <v>26926.486309912601</v>
      </c>
      <c r="C53" s="3">
        <f>chart_14[[#This Row],[Gold spot price]]/B52-1</f>
        <v>2.0491567611081951E-2</v>
      </c>
    </row>
    <row r="54" spans="1:3" x14ac:dyDescent="0.3">
      <c r="A54" s="1">
        <v>30407</v>
      </c>
      <c r="B54" s="2">
        <v>28271.434808514601</v>
      </c>
      <c r="C54" s="3">
        <f>chart_14[[#This Row],[Gold spot price]]/B53-1</f>
        <v>4.9948904700086283E-2</v>
      </c>
    </row>
    <row r="55" spans="1:3" x14ac:dyDescent="0.3">
      <c r="A55" s="1">
        <v>30437</v>
      </c>
      <c r="B55" s="2">
        <v>28996.5569013555</v>
      </c>
      <c r="C55" s="3">
        <f>chart_14[[#This Row],[Gold spot price]]/B54-1</f>
        <v>2.5648577716420373E-2</v>
      </c>
    </row>
    <row r="56" spans="1:3" x14ac:dyDescent="0.3">
      <c r="A56" s="1">
        <v>30468</v>
      </c>
      <c r="B56" s="2">
        <v>28418.418110593098</v>
      </c>
      <c r="C56" s="3">
        <f>chart_14[[#This Row],[Gold spot price]]/B55-1</f>
        <v>-1.9938187583070421E-2</v>
      </c>
    </row>
    <row r="57" spans="1:3" x14ac:dyDescent="0.3">
      <c r="A57" s="1">
        <v>30498</v>
      </c>
      <c r="B57" s="2">
        <v>29221.367644263999</v>
      </c>
      <c r="C57" s="3">
        <f>chart_14[[#This Row],[Gold spot price]]/B56-1</f>
        <v>2.8254547123141904E-2</v>
      </c>
    </row>
    <row r="58" spans="1:3" x14ac:dyDescent="0.3">
      <c r="A58" s="1">
        <v>30529</v>
      </c>
      <c r="B58" s="2">
        <v>29616.871727096401</v>
      </c>
      <c r="C58" s="3">
        <f>chart_14[[#This Row],[Gold spot price]]/B57-1</f>
        <v>1.3534756060948228E-2</v>
      </c>
    </row>
    <row r="59" spans="1:3" x14ac:dyDescent="0.3">
      <c r="A59" s="1">
        <v>30560</v>
      </c>
      <c r="B59" s="2">
        <v>28975.9374733775</v>
      </c>
      <c r="C59" s="3">
        <f>chart_14[[#This Row],[Gold spot price]]/B58-1</f>
        <v>-2.1640849162759879E-2</v>
      </c>
    </row>
    <row r="60" spans="1:3" x14ac:dyDescent="0.3">
      <c r="A60" s="1">
        <v>30590</v>
      </c>
      <c r="B60" s="2">
        <v>26882.247746735</v>
      </c>
      <c r="C60" s="3">
        <f>chart_14[[#This Row],[Gold spot price]]/B59-1</f>
        <v>-7.2256151455535766E-2</v>
      </c>
    </row>
    <row r="61" spans="1:3" x14ac:dyDescent="0.3">
      <c r="A61" s="1">
        <v>30621</v>
      </c>
      <c r="B61" s="2">
        <v>29264.528740601101</v>
      </c>
      <c r="C61" s="3">
        <f>chart_14[[#This Row],[Gold spot price]]/B60-1</f>
        <v>8.8619114603444737E-2</v>
      </c>
    </row>
    <row r="62" spans="1:3" x14ac:dyDescent="0.3">
      <c r="A62" s="1">
        <v>30651</v>
      </c>
      <c r="B62" s="2">
        <v>28266.936546789599</v>
      </c>
      <c r="C62" s="3">
        <f>chart_14[[#This Row],[Gold spot price]]/B61-1</f>
        <v>-3.4088783819281598E-2</v>
      </c>
    </row>
    <row r="63" spans="1:3" x14ac:dyDescent="0.3">
      <c r="A63" s="1">
        <v>30682</v>
      </c>
      <c r="B63" s="2">
        <v>28315.826835150001</v>
      </c>
      <c r="C63" s="3">
        <f>chart_14[[#This Row],[Gold spot price]]/B62-1</f>
        <v>1.729592744494024E-3</v>
      </c>
    </row>
    <row r="64" spans="1:3" x14ac:dyDescent="0.3">
      <c r="A64" s="1">
        <v>30713</v>
      </c>
      <c r="B64" s="2">
        <v>28954.654016214499</v>
      </c>
      <c r="C64" s="3">
        <f>chart_14[[#This Row],[Gold spot price]]/B63-1</f>
        <v>2.2560781459204593E-2</v>
      </c>
    </row>
    <row r="65" spans="1:3" x14ac:dyDescent="0.3">
      <c r="A65" s="1">
        <v>30742</v>
      </c>
      <c r="B65" s="2">
        <v>27517.611174880501</v>
      </c>
      <c r="C65" s="3">
        <f>chart_14[[#This Row],[Gold spot price]]/B64-1</f>
        <v>-4.9630806865426869E-2</v>
      </c>
    </row>
    <row r="66" spans="1:3" x14ac:dyDescent="0.3">
      <c r="A66" s="1">
        <v>30773</v>
      </c>
      <c r="B66" s="2">
        <v>27090.3515328137</v>
      </c>
      <c r="C66" s="3">
        <f>chart_14[[#This Row],[Gold spot price]]/B65-1</f>
        <v>-1.5526770814205948E-2</v>
      </c>
    </row>
    <row r="67" spans="1:3" x14ac:dyDescent="0.3">
      <c r="A67" s="1">
        <v>30803</v>
      </c>
      <c r="B67" s="2">
        <v>28729.170805905698</v>
      </c>
      <c r="C67" s="3">
        <f>chart_14[[#This Row],[Gold spot price]]/B66-1</f>
        <v>6.04945739115621E-2</v>
      </c>
    </row>
    <row r="68" spans="1:3" x14ac:dyDescent="0.3">
      <c r="A68" s="1">
        <v>30834</v>
      </c>
      <c r="B68" s="2">
        <v>27888.360367616999</v>
      </c>
      <c r="C68" s="3">
        <f>chart_14[[#This Row],[Gold spot price]]/B67-1</f>
        <v>-2.9266784063111895E-2</v>
      </c>
    </row>
    <row r="69" spans="1:3" x14ac:dyDescent="0.3">
      <c r="A69" s="1">
        <v>30864</v>
      </c>
      <c r="B69" s="2">
        <v>26560.9895619159</v>
      </c>
      <c r="C69" s="3">
        <f>chart_14[[#This Row],[Gold spot price]]/B68-1</f>
        <v>-4.759587111626673E-2</v>
      </c>
    </row>
    <row r="70" spans="1:3" x14ac:dyDescent="0.3">
      <c r="A70" s="1">
        <v>30895</v>
      </c>
      <c r="B70" s="2">
        <v>27324.858916382102</v>
      </c>
      <c r="C70" s="3">
        <f>chart_14[[#This Row],[Gold spot price]]/B69-1</f>
        <v>2.8759069863927955E-2</v>
      </c>
    </row>
    <row r="71" spans="1:3" x14ac:dyDescent="0.3">
      <c r="A71" s="1">
        <v>30926</v>
      </c>
      <c r="B71" s="2">
        <v>28248.350552739299</v>
      </c>
      <c r="C71" s="3">
        <f>chart_14[[#This Row],[Gold spot price]]/B70-1</f>
        <v>3.3796757713670633E-2</v>
      </c>
    </row>
    <row r="72" spans="1:3" x14ac:dyDescent="0.3">
      <c r="A72" s="1">
        <v>30956</v>
      </c>
      <c r="B72" s="2">
        <v>27906.517055720698</v>
      </c>
      <c r="C72" s="3">
        <f>chart_14[[#This Row],[Gold spot price]]/B71-1</f>
        <v>-1.2101007327150026E-2</v>
      </c>
    </row>
    <row r="73" spans="1:3" x14ac:dyDescent="0.3">
      <c r="A73" s="1">
        <v>30987</v>
      </c>
      <c r="B73" s="2">
        <v>26812.0824033684</v>
      </c>
      <c r="C73" s="3">
        <f>chart_14[[#This Row],[Gold spot price]]/B72-1</f>
        <v>-3.9217887713004496E-2</v>
      </c>
    </row>
    <row r="74" spans="1:3" x14ac:dyDescent="0.3">
      <c r="A74" s="1">
        <v>31017</v>
      </c>
      <c r="B74" s="2">
        <v>26120.625509806101</v>
      </c>
      <c r="C74" s="3">
        <f>chart_14[[#This Row],[Gold spot price]]/B73-1</f>
        <v>-2.578900374688653E-2</v>
      </c>
    </row>
    <row r="75" spans="1:3" x14ac:dyDescent="0.3">
      <c r="A75" s="1">
        <v>31048</v>
      </c>
      <c r="B75" s="2">
        <v>26617.306424594699</v>
      </c>
      <c r="C75" s="3">
        <f>chart_14[[#This Row],[Gold spot price]]/B74-1</f>
        <v>1.9014893598246152E-2</v>
      </c>
    </row>
    <row r="76" spans="1:3" x14ac:dyDescent="0.3">
      <c r="A76" s="1">
        <v>31079</v>
      </c>
      <c r="B76" s="2">
        <v>25910.458050900601</v>
      </c>
      <c r="C76" s="3">
        <f>chart_14[[#This Row],[Gold spot price]]/B75-1</f>
        <v>-2.6555969353869724E-2</v>
      </c>
    </row>
    <row r="77" spans="1:3" x14ac:dyDescent="0.3">
      <c r="A77" s="1">
        <v>31107</v>
      </c>
      <c r="B77" s="2">
        <v>29717.581221427601</v>
      </c>
      <c r="C77" s="3">
        <f>chart_14[[#This Row],[Gold spot price]]/B76-1</f>
        <v>0.14693384281543698</v>
      </c>
    </row>
    <row r="78" spans="1:3" x14ac:dyDescent="0.3">
      <c r="A78" s="1">
        <v>31138</v>
      </c>
      <c r="B78" s="2">
        <v>27001.055102008399</v>
      </c>
      <c r="C78" s="3">
        <f>chart_14[[#This Row],[Gold spot price]]/B77-1</f>
        <v>-9.1411413976736244E-2</v>
      </c>
    </row>
    <row r="79" spans="1:3" x14ac:dyDescent="0.3">
      <c r="A79" s="1">
        <v>31168</v>
      </c>
      <c r="B79" s="2">
        <v>26570.3110984411</v>
      </c>
      <c r="C79" s="3">
        <f>chart_14[[#This Row],[Gold spot price]]/B78-1</f>
        <v>-1.5952858210168896E-2</v>
      </c>
    </row>
    <row r="80" spans="1:3" x14ac:dyDescent="0.3">
      <c r="A80" s="1">
        <v>31199</v>
      </c>
      <c r="B80" s="2">
        <v>26421.711481965802</v>
      </c>
      <c r="C80" s="3">
        <f>chart_14[[#This Row],[Gold spot price]]/B79-1</f>
        <v>-5.5926938877285393E-3</v>
      </c>
    </row>
    <row r="81" spans="1:3" x14ac:dyDescent="0.3">
      <c r="A81" s="1">
        <v>31229</v>
      </c>
      <c r="B81" s="2">
        <v>25906.881495878399</v>
      </c>
      <c r="C81" s="3">
        <f>chart_14[[#This Row],[Gold spot price]]/B80-1</f>
        <v>-1.9485111191180793E-2</v>
      </c>
    </row>
    <row r="82" spans="1:3" x14ac:dyDescent="0.3">
      <c r="A82" s="1">
        <v>31260</v>
      </c>
      <c r="B82" s="2">
        <v>25459.547138287999</v>
      </c>
      <c r="C82" s="3">
        <f>chart_14[[#This Row],[Gold spot price]]/B81-1</f>
        <v>-1.7267009063270278E-2</v>
      </c>
    </row>
    <row r="83" spans="1:3" x14ac:dyDescent="0.3">
      <c r="A83" s="1">
        <v>31291</v>
      </c>
      <c r="B83" s="2">
        <v>25292.4094383253</v>
      </c>
      <c r="C83" s="3">
        <f>chart_14[[#This Row],[Gold spot price]]/B82-1</f>
        <v>-6.5648339719029947E-3</v>
      </c>
    </row>
    <row r="84" spans="1:3" x14ac:dyDescent="0.3">
      <c r="A84" s="1">
        <v>31321</v>
      </c>
      <c r="B84" s="2">
        <v>23693.3742615667</v>
      </c>
      <c r="C84" s="3">
        <f>chart_14[[#This Row],[Gold spot price]]/B83-1</f>
        <v>-6.3221939398766858E-2</v>
      </c>
    </row>
    <row r="85" spans="1:3" x14ac:dyDescent="0.3">
      <c r="A85" s="1">
        <v>31352</v>
      </c>
      <c r="B85" s="2">
        <v>23251.9212445429</v>
      </c>
      <c r="C85" s="3">
        <f>chart_14[[#This Row],[Gold spot price]]/B84-1</f>
        <v>-1.8631918449027562E-2</v>
      </c>
    </row>
    <row r="86" spans="1:3" x14ac:dyDescent="0.3">
      <c r="A86" s="1">
        <v>31382</v>
      </c>
      <c r="B86" s="2">
        <v>22824.6366572978</v>
      </c>
      <c r="C86" s="3">
        <f>chart_14[[#This Row],[Gold spot price]]/B85-1</f>
        <v>-1.8376313198006478E-2</v>
      </c>
    </row>
    <row r="87" spans="1:3" x14ac:dyDescent="0.3">
      <c r="A87" s="1">
        <v>31413</v>
      </c>
      <c r="B87" s="2">
        <v>23962.686218953499</v>
      </c>
      <c r="C87" s="3">
        <f>chart_14[[#This Row],[Gold spot price]]/B86-1</f>
        <v>4.9860577355207436E-2</v>
      </c>
    </row>
    <row r="88" spans="1:3" x14ac:dyDescent="0.3">
      <c r="A88" s="1">
        <v>31444</v>
      </c>
      <c r="B88" s="2">
        <v>22211.359014664002</v>
      </c>
      <c r="C88" s="3">
        <f>chart_14[[#This Row],[Gold spot price]]/B87-1</f>
        <v>-7.308559600902631E-2</v>
      </c>
    </row>
    <row r="89" spans="1:3" x14ac:dyDescent="0.3">
      <c r="A89" s="1">
        <v>31472</v>
      </c>
      <c r="B89" s="2">
        <v>21975.065397673501</v>
      </c>
      <c r="C89" s="3">
        <f>chart_14[[#This Row],[Gold spot price]]/B88-1</f>
        <v>-1.0638413292698545E-2</v>
      </c>
    </row>
    <row r="90" spans="1:3" x14ac:dyDescent="0.3">
      <c r="A90" s="1">
        <v>31503</v>
      </c>
      <c r="B90" s="2">
        <v>22205.5661562479</v>
      </c>
      <c r="C90" s="3">
        <f>chart_14[[#This Row],[Gold spot price]]/B89-1</f>
        <v>1.0489195567936926E-2</v>
      </c>
    </row>
    <row r="91" spans="1:3" x14ac:dyDescent="0.3">
      <c r="A91" s="1">
        <v>31533</v>
      </c>
      <c r="B91" s="2">
        <v>21660.582443122999</v>
      </c>
      <c r="C91" s="3">
        <f>chart_14[[#This Row],[Gold spot price]]/B90-1</f>
        <v>-2.4542662379790747E-2</v>
      </c>
    </row>
    <row r="92" spans="1:3" x14ac:dyDescent="0.3">
      <c r="A92" s="1">
        <v>31564</v>
      </c>
      <c r="B92" s="2">
        <v>21975.669928805899</v>
      </c>
      <c r="C92" s="3">
        <f>chart_14[[#This Row],[Gold spot price]]/B91-1</f>
        <v>1.4546584170128662E-2</v>
      </c>
    </row>
    <row r="93" spans="1:3" x14ac:dyDescent="0.3">
      <c r="A93" s="1">
        <v>31594</v>
      </c>
      <c r="B93" s="2">
        <v>21995.8968608863</v>
      </c>
      <c r="C93" s="3">
        <f>chart_14[[#This Row],[Gold spot price]]/B92-1</f>
        <v>9.2042391180480188E-4</v>
      </c>
    </row>
    <row r="94" spans="1:3" x14ac:dyDescent="0.3">
      <c r="A94" s="1">
        <v>31625</v>
      </c>
      <c r="B94" s="2">
        <v>22962.361644405501</v>
      </c>
      <c r="C94" s="3">
        <f>chart_14[[#This Row],[Gold spot price]]/B93-1</f>
        <v>4.3938412224408863E-2</v>
      </c>
    </row>
    <row r="95" spans="1:3" x14ac:dyDescent="0.3">
      <c r="A95" s="1">
        <v>31656</v>
      </c>
      <c r="B95" s="2">
        <v>25066.436618882399</v>
      </c>
      <c r="C95" s="3">
        <f>chart_14[[#This Row],[Gold spot price]]/B94-1</f>
        <v>9.1631470972391549E-2</v>
      </c>
    </row>
    <row r="96" spans="1:3" x14ac:dyDescent="0.3">
      <c r="A96" s="1">
        <v>31686</v>
      </c>
      <c r="B96" s="2">
        <v>23491.2367858488</v>
      </c>
      <c r="C96" s="3">
        <f>chart_14[[#This Row],[Gold spot price]]/B95-1</f>
        <v>-6.2840995590374815E-2</v>
      </c>
    </row>
    <row r="97" spans="1:3" x14ac:dyDescent="0.3">
      <c r="A97" s="1">
        <v>31717</v>
      </c>
      <c r="B97" s="2">
        <v>23054.676702353601</v>
      </c>
      <c r="C97" s="3">
        <f>chart_14[[#This Row],[Gold spot price]]/B96-1</f>
        <v>-1.8583954837072869E-2</v>
      </c>
    </row>
    <row r="98" spans="1:3" x14ac:dyDescent="0.3">
      <c r="A98" s="1">
        <v>31747</v>
      </c>
      <c r="B98" s="2">
        <v>22811.8496617542</v>
      </c>
      <c r="C98" s="3">
        <f>chart_14[[#This Row],[Gold spot price]]/B97-1</f>
        <v>-1.0532658676346229E-2</v>
      </c>
    </row>
    <row r="99" spans="1:3" x14ac:dyDescent="0.3">
      <c r="A99" s="1">
        <v>31778</v>
      </c>
      <c r="B99" s="2">
        <v>21972.8685536374</v>
      </c>
      <c r="C99" s="3">
        <f>chart_14[[#This Row],[Gold spot price]]/B98-1</f>
        <v>-3.6778302529470785E-2</v>
      </c>
    </row>
    <row r="100" spans="1:3" x14ac:dyDescent="0.3">
      <c r="A100" s="1">
        <v>31809</v>
      </c>
      <c r="B100" s="2">
        <v>21876.4413992726</v>
      </c>
      <c r="C100" s="3">
        <f>chart_14[[#This Row],[Gold spot price]]/B99-1</f>
        <v>-4.388464534314851E-3</v>
      </c>
    </row>
    <row r="101" spans="1:3" x14ac:dyDescent="0.3">
      <c r="A101" s="1">
        <v>31837</v>
      </c>
      <c r="B101" s="2">
        <v>22658.997779599598</v>
      </c>
      <c r="C101" s="3">
        <f>chart_14[[#This Row],[Gold spot price]]/B100-1</f>
        <v>3.5771648873066608E-2</v>
      </c>
    </row>
    <row r="102" spans="1:3" x14ac:dyDescent="0.3">
      <c r="A102" s="1">
        <v>31868</v>
      </c>
      <c r="B102" s="2">
        <v>24080.008802497701</v>
      </c>
      <c r="C102" s="3">
        <f>chart_14[[#This Row],[Gold spot price]]/B101-1</f>
        <v>6.2712880627821432E-2</v>
      </c>
    </row>
    <row r="103" spans="1:3" x14ac:dyDescent="0.3">
      <c r="A103" s="1">
        <v>31898</v>
      </c>
      <c r="B103" s="2">
        <v>23673.606823534701</v>
      </c>
      <c r="C103" s="3">
        <f>chart_14[[#This Row],[Gold spot price]]/B102-1</f>
        <v>-1.6877152425328279E-2</v>
      </c>
    </row>
    <row r="104" spans="1:3" x14ac:dyDescent="0.3">
      <c r="A104" s="1">
        <v>31929</v>
      </c>
      <c r="B104" s="2">
        <v>23903.516620468501</v>
      </c>
      <c r="C104" s="3">
        <f>chart_14[[#This Row],[Gold spot price]]/B103-1</f>
        <v>9.7116505586820612E-3</v>
      </c>
    </row>
    <row r="105" spans="1:3" x14ac:dyDescent="0.3">
      <c r="A105" s="1">
        <v>31959</v>
      </c>
      <c r="B105" s="2">
        <v>25076.419944572099</v>
      </c>
      <c r="C105" s="3">
        <f>chart_14[[#This Row],[Gold spot price]]/B104-1</f>
        <v>4.9068233043971565E-2</v>
      </c>
    </row>
    <row r="106" spans="1:3" x14ac:dyDescent="0.3">
      <c r="A106" s="1">
        <v>31990</v>
      </c>
      <c r="B106" s="2">
        <v>24777.008132197399</v>
      </c>
      <c r="C106" s="3">
        <f>chart_14[[#This Row],[Gold spot price]]/B105-1</f>
        <v>-1.1939974407690901E-2</v>
      </c>
    </row>
    <row r="107" spans="1:3" x14ac:dyDescent="0.3">
      <c r="A107" s="1">
        <v>32021</v>
      </c>
      <c r="B107" s="2">
        <v>24458.964611818301</v>
      </c>
      <c r="C107" s="3">
        <f>chart_14[[#This Row],[Gold spot price]]/B106-1</f>
        <v>-1.2836235863595058E-2</v>
      </c>
    </row>
    <row r="108" spans="1:3" x14ac:dyDescent="0.3">
      <c r="A108" s="1">
        <v>32051</v>
      </c>
      <c r="B108" s="2">
        <v>24776.5446434121</v>
      </c>
      <c r="C108" s="3">
        <f>chart_14[[#This Row],[Gold spot price]]/B107-1</f>
        <v>1.2984197681055853E-2</v>
      </c>
    </row>
    <row r="109" spans="1:3" x14ac:dyDescent="0.3">
      <c r="A109" s="1">
        <v>32082</v>
      </c>
      <c r="B109" s="2">
        <v>24459.433097532601</v>
      </c>
      <c r="C109" s="3">
        <f>chart_14[[#This Row],[Gold spot price]]/B108-1</f>
        <v>-1.279886079529724E-2</v>
      </c>
    </row>
    <row r="110" spans="1:3" x14ac:dyDescent="0.3">
      <c r="A110" s="1">
        <v>32112</v>
      </c>
      <c r="B110" s="2">
        <v>23430.152905583702</v>
      </c>
      <c r="C110" s="3">
        <f>chart_14[[#This Row],[Gold spot price]]/B109-1</f>
        <v>-4.2081113975316553E-2</v>
      </c>
    </row>
    <row r="111" spans="1:3" x14ac:dyDescent="0.3">
      <c r="A111" s="1">
        <v>32143</v>
      </c>
      <c r="B111" s="2">
        <v>22291.8735462476</v>
      </c>
      <c r="C111" s="3">
        <f>chart_14[[#This Row],[Gold spot price]]/B110-1</f>
        <v>-4.8581815232833447E-2</v>
      </c>
    </row>
    <row r="112" spans="1:3" x14ac:dyDescent="0.3">
      <c r="A112" s="1">
        <v>32174</v>
      </c>
      <c r="B112" s="2">
        <v>21343.389995810801</v>
      </c>
      <c r="C112" s="3">
        <f>chart_14[[#This Row],[Gold spot price]]/B111-1</f>
        <v>-4.2548399912148982E-2</v>
      </c>
    </row>
    <row r="113" spans="1:3" x14ac:dyDescent="0.3">
      <c r="A113" s="1">
        <v>32203</v>
      </c>
      <c r="B113" s="2">
        <v>22577.967622414999</v>
      </c>
      <c r="C113" s="3">
        <f>chart_14[[#This Row],[Gold spot price]]/B112-1</f>
        <v>5.784355844345801E-2</v>
      </c>
    </row>
    <row r="114" spans="1:3" x14ac:dyDescent="0.3">
      <c r="A114" s="1">
        <v>32234</v>
      </c>
      <c r="B114" s="2">
        <v>22054.624459072798</v>
      </c>
      <c r="C114" s="3">
        <f>chart_14[[#This Row],[Gold spot price]]/B113-1</f>
        <v>-2.3179374339373005E-2</v>
      </c>
    </row>
    <row r="115" spans="1:3" x14ac:dyDescent="0.3">
      <c r="A115" s="1">
        <v>32264</v>
      </c>
      <c r="B115" s="2">
        <v>22596.091715560699</v>
      </c>
      <c r="C115" s="3">
        <f>chart_14[[#This Row],[Gold spot price]]/B114-1</f>
        <v>2.4551189139162766E-2</v>
      </c>
    </row>
    <row r="116" spans="1:3" x14ac:dyDescent="0.3">
      <c r="A116" s="1">
        <v>32295</v>
      </c>
      <c r="B116" s="2">
        <v>22462.376491737701</v>
      </c>
      <c r="C116" s="3">
        <f>chart_14[[#This Row],[Gold spot price]]/B115-1</f>
        <v>-5.9176261765176985E-3</v>
      </c>
    </row>
    <row r="117" spans="1:3" x14ac:dyDescent="0.3">
      <c r="A117" s="1">
        <v>32325</v>
      </c>
      <c r="B117" s="2">
        <v>23609.467260561501</v>
      </c>
      <c r="C117" s="3">
        <f>chart_14[[#This Row],[Gold spot price]]/B116-1</f>
        <v>5.1067204275813571E-2</v>
      </c>
    </row>
    <row r="118" spans="1:3" x14ac:dyDescent="0.3">
      <c r="A118" s="1">
        <v>32356</v>
      </c>
      <c r="B118" s="2">
        <v>23640.287395941199</v>
      </c>
      <c r="C118" s="3">
        <f>chart_14[[#This Row],[Gold spot price]]/B117-1</f>
        <v>1.3054142662161095E-3</v>
      </c>
    </row>
    <row r="119" spans="1:3" x14ac:dyDescent="0.3">
      <c r="A119" s="1">
        <v>32387</v>
      </c>
      <c r="B119" s="2">
        <v>21766.3464242831</v>
      </c>
      <c r="C119" s="3">
        <f>chart_14[[#This Row],[Gold spot price]]/B118-1</f>
        <v>-7.9268958971278725E-2</v>
      </c>
    </row>
    <row r="120" spans="1:3" x14ac:dyDescent="0.3">
      <c r="A120" s="1">
        <v>32417</v>
      </c>
      <c r="B120" s="2">
        <v>22069.439652358698</v>
      </c>
      <c r="C120" s="3">
        <f>chart_14[[#This Row],[Gold spot price]]/B119-1</f>
        <v>1.3924855470344832E-2</v>
      </c>
    </row>
    <row r="121" spans="1:3" x14ac:dyDescent="0.3">
      <c r="A121" s="1">
        <v>32448</v>
      </c>
      <c r="B121" s="2">
        <v>21720.7482081829</v>
      </c>
      <c r="C121" s="3">
        <f>chart_14[[#This Row],[Gold spot price]]/B120-1</f>
        <v>-1.5799741618656382E-2</v>
      </c>
    </row>
    <row r="122" spans="1:3" x14ac:dyDescent="0.3">
      <c r="A122" s="1">
        <v>32478</v>
      </c>
      <c r="B122" s="2">
        <v>21103.982861267199</v>
      </c>
      <c r="C122" s="3">
        <f>chart_14[[#This Row],[Gold spot price]]/B121-1</f>
        <v>-2.8395216454069727E-2</v>
      </c>
    </row>
    <row r="123" spans="1:3" x14ac:dyDescent="0.3">
      <c r="A123" s="1">
        <v>32509</v>
      </c>
      <c r="B123" s="2">
        <v>21077.366821616699</v>
      </c>
      <c r="C123" s="3">
        <f>chart_14[[#This Row],[Gold spot price]]/B122-1</f>
        <v>-1.2611856172111136E-3</v>
      </c>
    </row>
    <row r="124" spans="1:3" x14ac:dyDescent="0.3">
      <c r="A124" s="1">
        <v>32540</v>
      </c>
      <c r="B124" s="2">
        <v>20960.4860807439</v>
      </c>
      <c r="C124" s="3">
        <f>chart_14[[#This Row],[Gold spot price]]/B123-1</f>
        <v>-5.545319861915976E-3</v>
      </c>
    </row>
    <row r="125" spans="1:3" x14ac:dyDescent="0.3">
      <c r="A125" s="1">
        <v>32568</v>
      </c>
      <c r="B125" s="2">
        <v>20893.940701551299</v>
      </c>
      <c r="C125" s="3">
        <f>chart_14[[#This Row],[Gold spot price]]/B124-1</f>
        <v>-3.1748013350575421E-3</v>
      </c>
    </row>
    <row r="126" spans="1:3" x14ac:dyDescent="0.3">
      <c r="A126" s="1">
        <v>32599</v>
      </c>
      <c r="B126" s="2">
        <v>20700.7040235032</v>
      </c>
      <c r="C126" s="3">
        <f>chart_14[[#This Row],[Gold spot price]]/B125-1</f>
        <v>-9.2484553683906956E-3</v>
      </c>
    </row>
    <row r="127" spans="1:3" x14ac:dyDescent="0.3">
      <c r="A127" s="1">
        <v>32629</v>
      </c>
      <c r="B127" s="2">
        <v>20689.676734142002</v>
      </c>
      <c r="C127" s="3">
        <f>chart_14[[#This Row],[Gold spot price]]/B126-1</f>
        <v>-5.3270117521986293E-4</v>
      </c>
    </row>
    <row r="128" spans="1:3" x14ac:dyDescent="0.3">
      <c r="A128" s="1">
        <v>32660</v>
      </c>
      <c r="B128" s="2">
        <v>21715.2696291436</v>
      </c>
      <c r="C128" s="3">
        <f>chart_14[[#This Row],[Gold spot price]]/B127-1</f>
        <v>4.9570271598742277E-2</v>
      </c>
    </row>
    <row r="129" spans="1:3" x14ac:dyDescent="0.3">
      <c r="A129" s="1">
        <v>32690</v>
      </c>
      <c r="B129" s="2">
        <v>20507.185565801599</v>
      </c>
      <c r="C129" s="3">
        <f>chart_14[[#This Row],[Gold spot price]]/B128-1</f>
        <v>-5.5632929453505731E-2</v>
      </c>
    </row>
    <row r="130" spans="1:3" x14ac:dyDescent="0.3">
      <c r="A130" s="1">
        <v>32721</v>
      </c>
      <c r="B130" s="2">
        <v>20344.315772706399</v>
      </c>
      <c r="C130" s="3">
        <f>chart_14[[#This Row],[Gold spot price]]/B129-1</f>
        <v>-7.9420841330273273E-3</v>
      </c>
    </row>
    <row r="131" spans="1:3" x14ac:dyDescent="0.3">
      <c r="A131" s="1">
        <v>32752</v>
      </c>
      <c r="B131" s="2">
        <v>21041.373661415801</v>
      </c>
      <c r="C131" s="3">
        <f>chart_14[[#This Row],[Gold spot price]]/B130-1</f>
        <v>3.4263029363934772E-2</v>
      </c>
    </row>
    <row r="132" spans="1:3" x14ac:dyDescent="0.3">
      <c r="A132" s="1">
        <v>32782</v>
      </c>
      <c r="B132" s="2">
        <v>20735.912916502799</v>
      </c>
      <c r="C132" s="3">
        <f>chart_14[[#This Row],[Gold spot price]]/B131-1</f>
        <v>-1.4517148444216588E-2</v>
      </c>
    </row>
    <row r="133" spans="1:3" x14ac:dyDescent="0.3">
      <c r="A133" s="1">
        <v>32813</v>
      </c>
      <c r="B133" s="2">
        <v>22228.482882156099</v>
      </c>
      <c r="C133" s="3">
        <f>chart_14[[#This Row],[Gold spot price]]/B132-1</f>
        <v>7.1979949552422706E-2</v>
      </c>
    </row>
    <row r="134" spans="1:3" x14ac:dyDescent="0.3">
      <c r="A134" s="1">
        <v>32843</v>
      </c>
      <c r="B134" s="2">
        <v>20940.8171622267</v>
      </c>
      <c r="C134" s="3">
        <f>chart_14[[#This Row],[Gold spot price]]/B133-1</f>
        <v>-5.7928637179421316E-2</v>
      </c>
    </row>
    <row r="135" spans="1:3" x14ac:dyDescent="0.3">
      <c r="A135" s="1">
        <v>32874</v>
      </c>
      <c r="B135" s="2">
        <v>21039.906373713002</v>
      </c>
      <c r="C135" s="3">
        <f>chart_14[[#This Row],[Gold spot price]]/B134-1</f>
        <v>4.7318693782896215E-3</v>
      </c>
    </row>
    <row r="136" spans="1:3" x14ac:dyDescent="0.3">
      <c r="A136" s="1">
        <v>32905</v>
      </c>
      <c r="B136" s="2">
        <v>20394.1953788791</v>
      </c>
      <c r="C136" s="3">
        <f>chart_14[[#This Row],[Gold spot price]]/B135-1</f>
        <v>-3.0689822633462205E-2</v>
      </c>
    </row>
    <row r="137" spans="1:3" x14ac:dyDescent="0.3">
      <c r="A137" s="1">
        <v>32933</v>
      </c>
      <c r="B137" s="2">
        <v>18756.6216464922</v>
      </c>
      <c r="C137" s="3">
        <f>chart_14[[#This Row],[Gold spot price]]/B136-1</f>
        <v>-8.0296069639639978E-2</v>
      </c>
    </row>
    <row r="138" spans="1:3" x14ac:dyDescent="0.3">
      <c r="A138" s="1">
        <v>32964</v>
      </c>
      <c r="B138" s="2">
        <v>18479.218534744399</v>
      </c>
      <c r="C138" s="3">
        <f>chart_14[[#This Row],[Gold spot price]]/B137-1</f>
        <v>-1.4789609609664467E-2</v>
      </c>
    </row>
    <row r="139" spans="1:3" x14ac:dyDescent="0.3">
      <c r="A139" s="1">
        <v>32994</v>
      </c>
      <c r="B139" s="2">
        <v>17945.6294857006</v>
      </c>
      <c r="C139" s="3">
        <f>chart_14[[#This Row],[Gold spot price]]/B138-1</f>
        <v>-2.8875087333403826E-2</v>
      </c>
    </row>
    <row r="140" spans="1:3" x14ac:dyDescent="0.3">
      <c r="A140" s="1">
        <v>33025</v>
      </c>
      <c r="B140" s="2">
        <v>17527.307453833499</v>
      </c>
      <c r="C140" s="3">
        <f>chart_14[[#This Row],[Gold spot price]]/B139-1</f>
        <v>-2.3310524281158651E-2</v>
      </c>
    </row>
    <row r="141" spans="1:3" x14ac:dyDescent="0.3">
      <c r="A141" s="1">
        <v>33055</v>
      </c>
      <c r="B141" s="2">
        <v>17968.547171358401</v>
      </c>
      <c r="C141" s="3">
        <f>chart_14[[#This Row],[Gold spot price]]/B140-1</f>
        <v>2.5174415333736544E-2</v>
      </c>
    </row>
    <row r="142" spans="1:3" x14ac:dyDescent="0.3">
      <c r="A142" s="1">
        <v>33086</v>
      </c>
      <c r="B142" s="2">
        <v>17891.0098398396</v>
      </c>
      <c r="C142" s="3">
        <f>chart_14[[#This Row],[Gold spot price]]/B141-1</f>
        <v>-4.315169767447502E-3</v>
      </c>
    </row>
    <row r="143" spans="1:3" x14ac:dyDescent="0.3">
      <c r="A143" s="1">
        <v>33117</v>
      </c>
      <c r="B143" s="2">
        <v>18875.252513727999</v>
      </c>
      <c r="C143" s="3">
        <f>chart_14[[#This Row],[Gold spot price]]/B142-1</f>
        <v>5.5013254293600156E-2</v>
      </c>
    </row>
    <row r="144" spans="1:3" x14ac:dyDescent="0.3">
      <c r="A144" s="1">
        <v>33147</v>
      </c>
      <c r="B144" s="2">
        <v>17025.670166359101</v>
      </c>
      <c r="C144" s="3">
        <f>chart_14[[#This Row],[Gold spot price]]/B143-1</f>
        <v>-9.7989806813111202E-2</v>
      </c>
    </row>
    <row r="145" spans="1:3" x14ac:dyDescent="0.3">
      <c r="A145" s="1">
        <v>33178</v>
      </c>
      <c r="B145" s="2">
        <v>16924.312751204699</v>
      </c>
      <c r="C145" s="3">
        <f>chart_14[[#This Row],[Gold spot price]]/B144-1</f>
        <v>-5.9532114838376504E-3</v>
      </c>
    </row>
    <row r="146" spans="1:3" x14ac:dyDescent="0.3">
      <c r="A146" s="1">
        <v>33208</v>
      </c>
      <c r="B146" s="2">
        <v>17398.151905342798</v>
      </c>
      <c r="C146" s="3">
        <f>chart_14[[#This Row],[Gold spot price]]/B145-1</f>
        <v>2.7997541826587424E-2</v>
      </c>
    </row>
    <row r="147" spans="1:3" x14ac:dyDescent="0.3">
      <c r="A147" s="1">
        <v>33239</v>
      </c>
      <c r="B147" s="2">
        <v>16326.267678710899</v>
      </c>
      <c r="C147" s="3">
        <f>chart_14[[#This Row],[Gold spot price]]/B146-1</f>
        <v>-6.1609085405371911E-2</v>
      </c>
    </row>
    <row r="148" spans="1:3" x14ac:dyDescent="0.3">
      <c r="A148" s="1">
        <v>33270</v>
      </c>
      <c r="B148" s="2">
        <v>15910.0530667701</v>
      </c>
      <c r="C148" s="3">
        <f>chart_14[[#This Row],[Gold spot price]]/B147-1</f>
        <v>-2.549355554690147E-2</v>
      </c>
    </row>
    <row r="149" spans="1:3" x14ac:dyDescent="0.3">
      <c r="A149" s="1">
        <v>33298</v>
      </c>
      <c r="B149" s="2">
        <v>16980.720978249101</v>
      </c>
      <c r="C149" s="3">
        <f>chart_14[[#This Row],[Gold spot price]]/B148-1</f>
        <v>6.7295055961517081E-2</v>
      </c>
    </row>
    <row r="150" spans="1:3" x14ac:dyDescent="0.3">
      <c r="A150" s="1">
        <v>33329</v>
      </c>
      <c r="B150" s="2">
        <v>17991.559217838701</v>
      </c>
      <c r="C150" s="3">
        <f>chart_14[[#This Row],[Gold spot price]]/B149-1</f>
        <v>5.9528581906763689E-2</v>
      </c>
    </row>
    <row r="151" spans="1:3" x14ac:dyDescent="0.3">
      <c r="A151" s="1">
        <v>33359</v>
      </c>
      <c r="B151" s="2">
        <v>18367.343223405798</v>
      </c>
      <c r="C151" s="3">
        <f>chart_14[[#This Row],[Gold spot price]]/B150-1</f>
        <v>2.0886683639653958E-2</v>
      </c>
    </row>
    <row r="152" spans="1:3" x14ac:dyDescent="0.3">
      <c r="A152" s="1">
        <v>33390</v>
      </c>
      <c r="B152" s="2">
        <v>19472.728769659701</v>
      </c>
      <c r="C152" s="3">
        <f>chart_14[[#This Row],[Gold spot price]]/B151-1</f>
        <v>6.0182114136425158E-2</v>
      </c>
    </row>
    <row r="153" spans="1:3" x14ac:dyDescent="0.3">
      <c r="A153" s="1">
        <v>33420</v>
      </c>
      <c r="B153" s="2">
        <v>19206.964385776999</v>
      </c>
      <c r="C153" s="3">
        <f>chart_14[[#This Row],[Gold spot price]]/B152-1</f>
        <v>-1.3648029869177236E-2</v>
      </c>
    </row>
    <row r="154" spans="1:3" x14ac:dyDescent="0.3">
      <c r="A154" s="1">
        <v>33451</v>
      </c>
      <c r="B154" s="2">
        <v>17984.553868636802</v>
      </c>
      <c r="C154" s="3">
        <f>chart_14[[#This Row],[Gold spot price]]/B153-1</f>
        <v>-6.364412889969262E-2</v>
      </c>
    </row>
    <row r="155" spans="1:3" x14ac:dyDescent="0.3">
      <c r="A155" s="1">
        <v>33482</v>
      </c>
      <c r="B155" s="2">
        <v>17865.922185883101</v>
      </c>
      <c r="C155" s="3">
        <f>chart_14[[#This Row],[Gold spot price]]/B154-1</f>
        <v>-6.5963094564487346E-3</v>
      </c>
    </row>
    <row r="156" spans="1:3" x14ac:dyDescent="0.3">
      <c r="A156" s="1">
        <v>33512</v>
      </c>
      <c r="B156" s="2">
        <v>17970.5401062647</v>
      </c>
      <c r="C156" s="3">
        <f>chart_14[[#This Row],[Gold spot price]]/B155-1</f>
        <v>5.8557246188088996E-3</v>
      </c>
    </row>
    <row r="157" spans="1:3" x14ac:dyDescent="0.3">
      <c r="A157" s="1">
        <v>33543</v>
      </c>
      <c r="B157" s="2">
        <v>17726.697090461101</v>
      </c>
      <c r="C157" s="3">
        <f>chart_14[[#This Row],[Gold spot price]]/B156-1</f>
        <v>-1.3569042130157971E-2</v>
      </c>
    </row>
    <row r="158" spans="1:3" x14ac:dyDescent="0.3">
      <c r="A158" s="1">
        <v>33573</v>
      </c>
      <c r="B158" s="2">
        <v>16559.3354462678</v>
      </c>
      <c r="C158" s="3">
        <f>chart_14[[#This Row],[Gold spot price]]/B157-1</f>
        <v>-6.5853308049217407E-2</v>
      </c>
    </row>
    <row r="159" spans="1:3" x14ac:dyDescent="0.3">
      <c r="A159" s="1">
        <v>33604</v>
      </c>
      <c r="B159" s="2">
        <v>16709.044843924999</v>
      </c>
      <c r="C159" s="3">
        <f>chart_14[[#This Row],[Gold spot price]]/B158-1</f>
        <v>9.0407853710663399E-3</v>
      </c>
    </row>
    <row r="160" spans="1:3" x14ac:dyDescent="0.3">
      <c r="A160" s="1">
        <v>33635</v>
      </c>
      <c r="B160" s="2">
        <v>17029.747497667799</v>
      </c>
      <c r="C160" s="3">
        <f>chart_14[[#This Row],[Gold spot price]]/B159-1</f>
        <v>1.9193356456841393E-2</v>
      </c>
    </row>
    <row r="161" spans="1:3" x14ac:dyDescent="0.3">
      <c r="A161" s="1">
        <v>33664</v>
      </c>
      <c r="B161" s="2">
        <v>16920.488088295599</v>
      </c>
      <c r="C161" s="3">
        <f>chart_14[[#This Row],[Gold spot price]]/B160-1</f>
        <v>-6.4157973796830081E-3</v>
      </c>
    </row>
    <row r="162" spans="1:3" x14ac:dyDescent="0.3">
      <c r="A162" s="1">
        <v>33695</v>
      </c>
      <c r="B162" s="2">
        <v>16505.3566580468</v>
      </c>
      <c r="C162" s="3">
        <f>chart_14[[#This Row],[Gold spot price]]/B161-1</f>
        <v>-2.4534246771283019E-2</v>
      </c>
    </row>
    <row r="163" spans="1:3" x14ac:dyDescent="0.3">
      <c r="A163" s="1">
        <v>33725</v>
      </c>
      <c r="B163" s="2">
        <v>16245.2304582464</v>
      </c>
      <c r="C163" s="3">
        <f>chart_14[[#This Row],[Gold spot price]]/B162-1</f>
        <v>-1.5760107775288912E-2</v>
      </c>
    </row>
    <row r="164" spans="1:3" x14ac:dyDescent="0.3">
      <c r="A164" s="1">
        <v>33756</v>
      </c>
      <c r="B164" s="2">
        <v>16056.196795039699</v>
      </c>
      <c r="C164" s="3">
        <f>chart_14[[#This Row],[Gold spot price]]/B163-1</f>
        <v>-1.1636256173315429E-2</v>
      </c>
    </row>
    <row r="165" spans="1:3" x14ac:dyDescent="0.3">
      <c r="A165" s="1">
        <v>33786</v>
      </c>
      <c r="B165" s="2">
        <v>15935.890177540799</v>
      </c>
      <c r="C165" s="3">
        <f>chart_14[[#This Row],[Gold spot price]]/B164-1</f>
        <v>-7.4928464713428511E-3</v>
      </c>
    </row>
    <row r="166" spans="1:3" x14ac:dyDescent="0.3">
      <c r="A166" s="1">
        <v>33817</v>
      </c>
      <c r="B166" s="2">
        <v>14759.201138169399</v>
      </c>
      <c r="C166" s="3">
        <f>chart_14[[#This Row],[Gold spot price]]/B165-1</f>
        <v>-7.3838927493976025E-2</v>
      </c>
    </row>
    <row r="167" spans="1:3" x14ac:dyDescent="0.3">
      <c r="A167" s="1">
        <v>33848</v>
      </c>
      <c r="B167" s="2">
        <v>15499.8723063409</v>
      </c>
      <c r="C167" s="3">
        <f>chart_14[[#This Row],[Gold spot price]]/B166-1</f>
        <v>5.0183689566775991E-2</v>
      </c>
    </row>
    <row r="168" spans="1:3" x14ac:dyDescent="0.3">
      <c r="A168" s="1">
        <v>33878</v>
      </c>
      <c r="B168" s="2">
        <v>15693.5901164938</v>
      </c>
      <c r="C168" s="3">
        <f>chart_14[[#This Row],[Gold spot price]]/B167-1</f>
        <v>1.2498026198167533E-2</v>
      </c>
    </row>
    <row r="169" spans="1:3" x14ac:dyDescent="0.3">
      <c r="A169" s="1">
        <v>33909</v>
      </c>
      <c r="B169" s="2">
        <v>16472.805003392601</v>
      </c>
      <c r="C169" s="3">
        <f>chart_14[[#This Row],[Gold spot price]]/B168-1</f>
        <v>4.9651792936777017E-2</v>
      </c>
    </row>
    <row r="170" spans="1:3" x14ac:dyDescent="0.3">
      <c r="A170" s="1">
        <v>33939</v>
      </c>
      <c r="B170" s="2">
        <v>16398.117430452399</v>
      </c>
      <c r="C170" s="3">
        <f>chart_14[[#This Row],[Gold spot price]]/B169-1</f>
        <v>-4.5339924150634703E-3</v>
      </c>
    </row>
    <row r="171" spans="1:3" x14ac:dyDescent="0.3">
      <c r="A171" s="1">
        <v>33970</v>
      </c>
      <c r="B171" s="2">
        <v>16595.337300502</v>
      </c>
      <c r="C171" s="3">
        <f>chart_14[[#This Row],[Gold spot price]]/B170-1</f>
        <v>1.2026982419539811E-2</v>
      </c>
    </row>
    <row r="172" spans="1:3" x14ac:dyDescent="0.3">
      <c r="A172" s="1">
        <v>34001</v>
      </c>
      <c r="B172" s="2">
        <v>16862.124790719899</v>
      </c>
      <c r="C172" s="3">
        <f>chart_14[[#This Row],[Gold spot price]]/B171-1</f>
        <v>1.607605108513388E-2</v>
      </c>
    </row>
    <row r="173" spans="1:3" x14ac:dyDescent="0.3">
      <c r="A173" s="1">
        <v>34029</v>
      </c>
      <c r="B173" s="2">
        <v>17472.728761287199</v>
      </c>
      <c r="C173" s="3">
        <f>chart_14[[#This Row],[Gold spot price]]/B172-1</f>
        <v>3.6211567530525457E-2</v>
      </c>
    </row>
    <row r="174" spans="1:3" x14ac:dyDescent="0.3">
      <c r="A174" s="1">
        <v>34060</v>
      </c>
      <c r="B174" s="2">
        <v>17702.648119623202</v>
      </c>
      <c r="C174" s="3">
        <f>chart_14[[#This Row],[Gold spot price]]/B173-1</f>
        <v>1.3158755079253348E-2</v>
      </c>
    </row>
    <row r="175" spans="1:3" x14ac:dyDescent="0.3">
      <c r="A175" s="1">
        <v>34090</v>
      </c>
      <c r="B175" s="2">
        <v>18905.842257200798</v>
      </c>
      <c r="C175" s="3">
        <f>chart_14[[#This Row],[Gold spot price]]/B174-1</f>
        <v>6.796690130466243E-2</v>
      </c>
    </row>
    <row r="176" spans="1:3" x14ac:dyDescent="0.3">
      <c r="A176" s="1">
        <v>34121</v>
      </c>
      <c r="B176" s="2">
        <v>19509.119228736501</v>
      </c>
      <c r="C176" s="3">
        <f>chart_14[[#This Row],[Gold spot price]]/B175-1</f>
        <v>3.1909552789478601E-2</v>
      </c>
    </row>
    <row r="177" spans="1:3" x14ac:dyDescent="0.3">
      <c r="A177" s="1">
        <v>34151</v>
      </c>
      <c r="B177" s="2">
        <v>21588.608135724899</v>
      </c>
      <c r="C177" s="3">
        <f>chart_14[[#This Row],[Gold spot price]]/B176-1</f>
        <v>0.10659060937642728</v>
      </c>
    </row>
    <row r="178" spans="1:3" x14ac:dyDescent="0.3">
      <c r="A178" s="1">
        <v>34182</v>
      </c>
      <c r="B178" s="2">
        <v>20118.327547638601</v>
      </c>
      <c r="C178" s="3">
        <f>chart_14[[#This Row],[Gold spot price]]/B177-1</f>
        <v>-6.8104464115649632E-2</v>
      </c>
    </row>
    <row r="179" spans="1:3" x14ac:dyDescent="0.3">
      <c r="A179" s="1">
        <v>34213</v>
      </c>
      <c r="B179" s="2">
        <v>18483.9611679513</v>
      </c>
      <c r="C179" s="3">
        <f>chart_14[[#This Row],[Gold spot price]]/B178-1</f>
        <v>-8.1237686175317014E-2</v>
      </c>
    </row>
    <row r="180" spans="1:3" x14ac:dyDescent="0.3">
      <c r="A180" s="1">
        <v>34243</v>
      </c>
      <c r="B180" s="2">
        <v>19442.675721198801</v>
      </c>
      <c r="C180" s="3">
        <f>chart_14[[#This Row],[Gold spot price]]/B179-1</f>
        <v>5.1867375425446172E-2</v>
      </c>
    </row>
    <row r="181" spans="1:3" x14ac:dyDescent="0.3">
      <c r="A181" s="1">
        <v>34274</v>
      </c>
      <c r="B181" s="2">
        <v>20035.069175897701</v>
      </c>
      <c r="C181" s="3">
        <f>chart_14[[#This Row],[Gold spot price]]/B180-1</f>
        <v>3.0468720622285561E-2</v>
      </c>
    </row>
    <row r="182" spans="1:3" x14ac:dyDescent="0.3">
      <c r="A182" s="1">
        <v>34304</v>
      </c>
      <c r="B182" s="2">
        <v>21092.565767963901</v>
      </c>
      <c r="C182" s="3">
        <f>chart_14[[#This Row],[Gold spot price]]/B181-1</f>
        <v>5.2782278053642662E-2</v>
      </c>
    </row>
    <row r="183" spans="1:3" x14ac:dyDescent="0.3">
      <c r="A183" s="1">
        <v>34335</v>
      </c>
      <c r="B183" s="2">
        <v>20680.8211111534</v>
      </c>
      <c r="C183" s="3">
        <f>chart_14[[#This Row],[Gold spot price]]/B182-1</f>
        <v>-1.9520842620098566E-2</v>
      </c>
    </row>
    <row r="184" spans="1:3" x14ac:dyDescent="0.3">
      <c r="A184" s="1">
        <v>34366</v>
      </c>
      <c r="B184" s="2">
        <v>20800.252646594701</v>
      </c>
      <c r="C184" s="3">
        <f>chart_14[[#This Row],[Gold spot price]]/B183-1</f>
        <v>5.7749900160826151E-3</v>
      </c>
    </row>
    <row r="185" spans="1:3" x14ac:dyDescent="0.3">
      <c r="A185" s="1">
        <v>34394</v>
      </c>
      <c r="B185" s="2">
        <v>20778.6354703289</v>
      </c>
      <c r="C185" s="3">
        <f>chart_14[[#This Row],[Gold spot price]]/B184-1</f>
        <v>-1.0392746969513089E-3</v>
      </c>
    </row>
    <row r="186" spans="1:3" x14ac:dyDescent="0.3">
      <c r="A186" s="1">
        <v>34425</v>
      </c>
      <c r="B186" s="2">
        <v>20156.2078689687</v>
      </c>
      <c r="C186" s="3">
        <f>chart_14[[#This Row],[Gold spot price]]/B185-1</f>
        <v>-2.9955172092460125E-2</v>
      </c>
    </row>
    <row r="187" spans="1:3" x14ac:dyDescent="0.3">
      <c r="A187" s="1">
        <v>34455</v>
      </c>
      <c r="B187" s="2">
        <v>20307.173680174299</v>
      </c>
      <c r="C187" s="3">
        <f>chart_14[[#This Row],[Gold spot price]]/B186-1</f>
        <v>7.4897923352941209E-3</v>
      </c>
    </row>
    <row r="188" spans="1:3" x14ac:dyDescent="0.3">
      <c r="A188" s="1">
        <v>34486</v>
      </c>
      <c r="B188" s="2">
        <v>20010.924421006599</v>
      </c>
      <c r="C188" s="3">
        <f>chart_14[[#This Row],[Gold spot price]]/B187-1</f>
        <v>-1.4588404267055877E-2</v>
      </c>
    </row>
    <row r="189" spans="1:3" x14ac:dyDescent="0.3">
      <c r="A189" s="1">
        <v>34516</v>
      </c>
      <c r="B189" s="2">
        <v>19181.894675758002</v>
      </c>
      <c r="C189" s="3">
        <f>chart_14[[#This Row],[Gold spot price]]/B188-1</f>
        <v>-4.1428857948127451E-2</v>
      </c>
    </row>
    <row r="190" spans="1:3" x14ac:dyDescent="0.3">
      <c r="A190" s="1">
        <v>34547</v>
      </c>
      <c r="B190" s="2">
        <v>19291.449893901099</v>
      </c>
      <c r="C190" s="3">
        <f>chart_14[[#This Row],[Gold spot price]]/B189-1</f>
        <v>5.7113867005824659E-3</v>
      </c>
    </row>
    <row r="191" spans="1:3" x14ac:dyDescent="0.3">
      <c r="A191" s="1">
        <v>34578</v>
      </c>
      <c r="B191" s="2">
        <v>19534.9386177792</v>
      </c>
      <c r="C191" s="3">
        <f>chart_14[[#This Row],[Gold spot price]]/B190-1</f>
        <v>1.2621587553928615E-2</v>
      </c>
    </row>
    <row r="192" spans="1:3" x14ac:dyDescent="0.3">
      <c r="A192" s="1">
        <v>34608</v>
      </c>
      <c r="B192" s="2">
        <v>18627.783192182898</v>
      </c>
      <c r="C192" s="3">
        <f>chart_14[[#This Row],[Gold spot price]]/B191-1</f>
        <v>-4.6437587716332995E-2</v>
      </c>
    </row>
    <row r="193" spans="1:3" x14ac:dyDescent="0.3">
      <c r="A193" s="1">
        <v>34639</v>
      </c>
      <c r="B193" s="2">
        <v>18867.838430852</v>
      </c>
      <c r="C193" s="3">
        <f>chart_14[[#This Row],[Gold spot price]]/B192-1</f>
        <v>1.2886946138058963E-2</v>
      </c>
    </row>
    <row r="194" spans="1:3" x14ac:dyDescent="0.3">
      <c r="A194" s="1">
        <v>34669</v>
      </c>
      <c r="B194" s="2">
        <v>19223.5673656693</v>
      </c>
      <c r="C194" s="3">
        <f>chart_14[[#This Row],[Gold spot price]]/B193-1</f>
        <v>1.8853719577947237E-2</v>
      </c>
    </row>
    <row r="195" spans="1:3" x14ac:dyDescent="0.3">
      <c r="A195" s="1">
        <v>34700</v>
      </c>
      <c r="B195" s="2">
        <v>18456.527147388399</v>
      </c>
      <c r="C195" s="3">
        <f>chart_14[[#This Row],[Gold spot price]]/B194-1</f>
        <v>-3.9901034167608818E-2</v>
      </c>
    </row>
    <row r="196" spans="1:3" x14ac:dyDescent="0.3">
      <c r="A196" s="1">
        <v>34731</v>
      </c>
      <c r="B196" s="2">
        <v>18327.5396872534</v>
      </c>
      <c r="C196" s="3">
        <f>chart_14[[#This Row],[Gold spot price]]/B195-1</f>
        <v>-6.9887178180890741E-3</v>
      </c>
    </row>
    <row r="197" spans="1:3" x14ac:dyDescent="0.3">
      <c r="A197" s="1">
        <v>34759</v>
      </c>
      <c r="B197" s="2">
        <v>18345.454866712898</v>
      </c>
      <c r="C197" s="3">
        <f>chart_14[[#This Row],[Gold spot price]]/B196-1</f>
        <v>9.7750051371914282E-4</v>
      </c>
    </row>
    <row r="198" spans="1:3" x14ac:dyDescent="0.3">
      <c r="A198" s="1">
        <v>34790</v>
      </c>
      <c r="B198" s="2">
        <v>17891.180138755899</v>
      </c>
      <c r="C198" s="3">
        <f>chart_14[[#This Row],[Gold spot price]]/B197-1</f>
        <v>-2.4762249355902433E-2</v>
      </c>
    </row>
    <row r="199" spans="1:3" x14ac:dyDescent="0.3">
      <c r="A199" s="1">
        <v>34820</v>
      </c>
      <c r="B199" s="2">
        <v>17913.5645156705</v>
      </c>
      <c r="C199" s="3">
        <f>chart_14[[#This Row],[Gold spot price]]/B198-1</f>
        <v>1.2511403239472418E-3</v>
      </c>
    </row>
    <row r="200" spans="1:3" x14ac:dyDescent="0.3">
      <c r="A200" s="1">
        <v>34851</v>
      </c>
      <c r="B200" s="2">
        <v>17891.2212241708</v>
      </c>
      <c r="C200" s="3">
        <f>chart_14[[#This Row],[Gold spot price]]/B199-1</f>
        <v>-1.247283391317966E-3</v>
      </c>
    </row>
    <row r="201" spans="1:3" x14ac:dyDescent="0.3">
      <c r="A201" s="1">
        <v>34881</v>
      </c>
      <c r="B201" s="2">
        <v>17514.2806010985</v>
      </c>
      <c r="C201" s="3">
        <f>chart_14[[#This Row],[Gold spot price]]/B200-1</f>
        <v>-2.1068468068745294E-2</v>
      </c>
    </row>
    <row r="202" spans="1:3" x14ac:dyDescent="0.3">
      <c r="A202" s="1">
        <v>34912</v>
      </c>
      <c r="B202" s="2">
        <v>17997.4947215024</v>
      </c>
      <c r="C202" s="3">
        <f>chart_14[[#This Row],[Gold spot price]]/B201-1</f>
        <v>2.7589721291412461E-2</v>
      </c>
    </row>
    <row r="203" spans="1:3" x14ac:dyDescent="0.3">
      <c r="A203" s="1">
        <v>34943</v>
      </c>
      <c r="B203" s="2">
        <v>18307.057423472401</v>
      </c>
      <c r="C203" s="3">
        <f>chart_14[[#This Row],[Gold spot price]]/B202-1</f>
        <v>1.7200321864806689E-2</v>
      </c>
    </row>
    <row r="204" spans="1:3" x14ac:dyDescent="0.3">
      <c r="A204" s="1">
        <v>34973</v>
      </c>
      <c r="B204" s="2">
        <v>17958.905783051199</v>
      </c>
      <c r="C204" s="3">
        <f>chart_14[[#This Row],[Gold spot price]]/B203-1</f>
        <v>-1.9017345735465874E-2</v>
      </c>
    </row>
    <row r="205" spans="1:3" x14ac:dyDescent="0.3">
      <c r="A205" s="1">
        <v>35004</v>
      </c>
      <c r="B205" s="2">
        <v>18239.942054761101</v>
      </c>
      <c r="C205" s="3">
        <f>chart_14[[#This Row],[Gold spot price]]/B204-1</f>
        <v>1.5648852725488993E-2</v>
      </c>
    </row>
    <row r="206" spans="1:3" x14ac:dyDescent="0.3">
      <c r="A206" s="1">
        <v>35034</v>
      </c>
      <c r="B206" s="2">
        <v>18476.249466632798</v>
      </c>
      <c r="C206" s="3">
        <f>chart_14[[#This Row],[Gold spot price]]/B205-1</f>
        <v>1.2955491369558203E-2</v>
      </c>
    </row>
    <row r="207" spans="1:3" x14ac:dyDescent="0.3">
      <c r="A207" s="1">
        <v>35065</v>
      </c>
      <c r="B207" s="2">
        <v>19612.142439815001</v>
      </c>
      <c r="C207" s="3">
        <f>chart_14[[#This Row],[Gold spot price]]/B206-1</f>
        <v>6.1478547106303738E-2</v>
      </c>
    </row>
    <row r="208" spans="1:3" x14ac:dyDescent="0.3">
      <c r="A208" s="1">
        <v>35096</v>
      </c>
      <c r="B208" s="2">
        <v>19486.515371956801</v>
      </c>
      <c r="C208" s="3">
        <f>chart_14[[#This Row],[Gold spot price]]/B207-1</f>
        <v>-6.4055759458060413E-3</v>
      </c>
    </row>
    <row r="209" spans="1:3" x14ac:dyDescent="0.3">
      <c r="A209" s="1">
        <v>35125</v>
      </c>
      <c r="B209" s="2">
        <v>19265.075056783098</v>
      </c>
      <c r="C209" s="3">
        <f>chart_14[[#This Row],[Gold spot price]]/B208-1</f>
        <v>-1.1363771867205053E-2</v>
      </c>
    </row>
    <row r="210" spans="1:3" x14ac:dyDescent="0.3">
      <c r="A210" s="1">
        <v>35156</v>
      </c>
      <c r="B210" s="2">
        <v>19181.782169337399</v>
      </c>
      <c r="C210" s="3">
        <f>chart_14[[#This Row],[Gold spot price]]/B209-1</f>
        <v>-4.3235174116994513E-3</v>
      </c>
    </row>
    <row r="211" spans="1:3" x14ac:dyDescent="0.3">
      <c r="A211" s="1">
        <v>35186</v>
      </c>
      <c r="B211" s="2">
        <v>19377.2569685852</v>
      </c>
      <c r="C211" s="3">
        <f>chart_14[[#This Row],[Gold spot price]]/B210-1</f>
        <v>1.0190648476879893E-2</v>
      </c>
    </row>
    <row r="212" spans="1:3" x14ac:dyDescent="0.3">
      <c r="A212" s="1">
        <v>35217</v>
      </c>
      <c r="B212" s="2">
        <v>18806.063937856499</v>
      </c>
      <c r="C212" s="3">
        <f>chart_14[[#This Row],[Gold spot price]]/B211-1</f>
        <v>-2.9477496822936766E-2</v>
      </c>
    </row>
    <row r="213" spans="1:3" x14ac:dyDescent="0.3">
      <c r="A213" s="1">
        <v>35247</v>
      </c>
      <c r="B213" s="2">
        <v>18680.299702198601</v>
      </c>
      <c r="C213" s="3">
        <f>chart_14[[#This Row],[Gold spot price]]/B212-1</f>
        <v>-6.687429973304293E-3</v>
      </c>
    </row>
    <row r="214" spans="1:3" x14ac:dyDescent="0.3">
      <c r="A214" s="1">
        <v>35278</v>
      </c>
      <c r="B214" s="2">
        <v>18566.1967483021</v>
      </c>
      <c r="C214" s="3">
        <f>chart_14[[#This Row],[Gold spot price]]/B213-1</f>
        <v>-6.1081971764656018E-3</v>
      </c>
    </row>
    <row r="215" spans="1:3" x14ac:dyDescent="0.3">
      <c r="A215" s="1">
        <v>35309</v>
      </c>
      <c r="B215" s="2">
        <v>18366.093443896501</v>
      </c>
      <c r="C215" s="3">
        <f>chart_14[[#This Row],[Gold spot price]]/B214-1</f>
        <v>-1.0777829574810327E-2</v>
      </c>
    </row>
    <row r="216" spans="1:3" x14ac:dyDescent="0.3">
      <c r="A216" s="1">
        <v>35339</v>
      </c>
      <c r="B216" s="2">
        <v>18447.5315896803</v>
      </c>
      <c r="C216" s="3">
        <f>chart_14[[#This Row],[Gold spot price]]/B215-1</f>
        <v>4.4341572165345067E-3</v>
      </c>
    </row>
    <row r="217" spans="1:3" x14ac:dyDescent="0.3">
      <c r="A217" s="1">
        <v>35370</v>
      </c>
      <c r="B217" s="2">
        <v>17817.277193226899</v>
      </c>
      <c r="C217" s="3">
        <f>chart_14[[#This Row],[Gold spot price]]/B216-1</f>
        <v>-3.4164700756277422E-2</v>
      </c>
    </row>
    <row r="218" spans="1:3" x14ac:dyDescent="0.3">
      <c r="A218" s="1">
        <v>35400</v>
      </c>
      <c r="B218" s="2">
        <v>18125.788892647899</v>
      </c>
      <c r="C218" s="3">
        <f>chart_14[[#This Row],[Gold spot price]]/B217-1</f>
        <v>1.7315311204692874E-2</v>
      </c>
    </row>
    <row r="219" spans="1:3" x14ac:dyDescent="0.3">
      <c r="A219" s="1">
        <v>35431</v>
      </c>
      <c r="B219" s="2">
        <v>17407.098302078899</v>
      </c>
      <c r="C219" s="3">
        <f>chart_14[[#This Row],[Gold spot price]]/B218-1</f>
        <v>-3.9650168874057257E-2</v>
      </c>
    </row>
    <row r="220" spans="1:3" x14ac:dyDescent="0.3">
      <c r="A220" s="1">
        <v>35462</v>
      </c>
      <c r="B220" s="2">
        <v>18854.259827772999</v>
      </c>
      <c r="C220" s="3">
        <f>chart_14[[#This Row],[Gold spot price]]/B219-1</f>
        <v>8.3136287311094792E-2</v>
      </c>
    </row>
    <row r="221" spans="1:3" x14ac:dyDescent="0.3">
      <c r="A221" s="1">
        <v>35490</v>
      </c>
      <c r="B221" s="2">
        <v>18517.3011630008</v>
      </c>
      <c r="C221" s="3">
        <f>chart_14[[#This Row],[Gold spot price]]/B220-1</f>
        <v>-1.787175247663908E-2</v>
      </c>
    </row>
    <row r="222" spans="1:3" x14ac:dyDescent="0.3">
      <c r="A222" s="1">
        <v>35521</v>
      </c>
      <c r="B222" s="2">
        <v>18190.228018214701</v>
      </c>
      <c r="C222" s="3">
        <f>chart_14[[#This Row],[Gold spot price]]/B221-1</f>
        <v>-1.7663110941869897E-2</v>
      </c>
    </row>
    <row r="223" spans="1:3" x14ac:dyDescent="0.3">
      <c r="A223" s="1">
        <v>35551</v>
      </c>
      <c r="B223" s="2">
        <v>18425.089978114102</v>
      </c>
      <c r="C223" s="3">
        <f>chart_14[[#This Row],[Gold spot price]]/B222-1</f>
        <v>1.2911435726051579E-2</v>
      </c>
    </row>
    <row r="224" spans="1:3" x14ac:dyDescent="0.3">
      <c r="A224" s="1">
        <v>35582</v>
      </c>
      <c r="B224" s="2">
        <v>18036.364095409801</v>
      </c>
      <c r="C224" s="3">
        <f>chart_14[[#This Row],[Gold spot price]]/B223-1</f>
        <v>-2.109763822950339E-2</v>
      </c>
    </row>
    <row r="225" spans="1:3" x14ac:dyDescent="0.3">
      <c r="A225" s="1">
        <v>35612</v>
      </c>
      <c r="B225" s="2">
        <v>18083.8131068078</v>
      </c>
      <c r="C225" s="3">
        <f>chart_14[[#This Row],[Gold spot price]]/B224-1</f>
        <v>2.630741492409383E-3</v>
      </c>
    </row>
    <row r="226" spans="1:3" x14ac:dyDescent="0.3">
      <c r="A226" s="1">
        <v>35643</v>
      </c>
      <c r="B226" s="2">
        <v>18542.630858497199</v>
      </c>
      <c r="C226" s="3">
        <f>chart_14[[#This Row],[Gold spot price]]/B225-1</f>
        <v>2.5371737087720447E-2</v>
      </c>
    </row>
    <row r="227" spans="1:3" x14ac:dyDescent="0.3">
      <c r="A227" s="1">
        <v>35674</v>
      </c>
      <c r="B227" s="2">
        <v>18430.923324519499</v>
      </c>
      <c r="C227" s="3">
        <f>chart_14[[#This Row],[Gold spot price]]/B226-1</f>
        <v>-6.0243627147713585E-3</v>
      </c>
    </row>
    <row r="228" spans="1:3" x14ac:dyDescent="0.3">
      <c r="A228" s="1">
        <v>35704</v>
      </c>
      <c r="B228" s="2">
        <v>16968.4259751604</v>
      </c>
      <c r="C228" s="3">
        <f>chart_14[[#This Row],[Gold spot price]]/B227-1</f>
        <v>-7.9350194431847654E-2</v>
      </c>
    </row>
    <row r="229" spans="1:3" x14ac:dyDescent="0.3">
      <c r="A229" s="1">
        <v>35735</v>
      </c>
      <c r="B229" s="2">
        <v>15840.027527479</v>
      </c>
      <c r="C229" s="3">
        <f>chart_14[[#This Row],[Gold spot price]]/B228-1</f>
        <v>-6.6499889225625886E-2</v>
      </c>
    </row>
    <row r="230" spans="1:3" x14ac:dyDescent="0.3">
      <c r="A230" s="1">
        <v>35765</v>
      </c>
      <c r="B230" s="2">
        <v>15850.8540352279</v>
      </c>
      <c r="C230" s="3">
        <f>chart_14[[#This Row],[Gold spot price]]/B229-1</f>
        <v>6.8349046301330318E-4</v>
      </c>
    </row>
    <row r="231" spans="1:3" x14ac:dyDescent="0.3">
      <c r="A231" s="1">
        <v>35796</v>
      </c>
      <c r="B231" s="2">
        <v>17092.938062867699</v>
      </c>
      <c r="C231" s="3">
        <f>chart_14[[#This Row],[Gold spot price]]/B230-1</f>
        <v>7.8360700620882406E-2</v>
      </c>
    </row>
    <row r="232" spans="1:3" x14ac:dyDescent="0.3">
      <c r="A232" s="1">
        <v>35827</v>
      </c>
      <c r="B232" s="2">
        <v>16638.476930463501</v>
      </c>
      <c r="C232" s="3">
        <f>chart_14[[#This Row],[Gold spot price]]/B231-1</f>
        <v>-2.6587654546731176E-2</v>
      </c>
    </row>
    <row r="233" spans="1:3" x14ac:dyDescent="0.3">
      <c r="A233" s="1">
        <v>35855</v>
      </c>
      <c r="B233" s="2">
        <v>16901.949544557199</v>
      </c>
      <c r="C233" s="3">
        <f>chart_14[[#This Row],[Gold spot price]]/B232-1</f>
        <v>1.5835140151037708E-2</v>
      </c>
    </row>
    <row r="234" spans="1:3" x14ac:dyDescent="0.3">
      <c r="A234" s="1">
        <v>35886</v>
      </c>
      <c r="B234" s="2">
        <v>17328.4779684325</v>
      </c>
      <c r="C234" s="3">
        <f>chart_14[[#This Row],[Gold spot price]]/B233-1</f>
        <v>2.5235457173202303E-2</v>
      </c>
    </row>
    <row r="235" spans="1:3" x14ac:dyDescent="0.3">
      <c r="A235" s="1">
        <v>35916</v>
      </c>
      <c r="B235" s="2">
        <v>16125.370858349601</v>
      </c>
      <c r="C235" s="3">
        <f>chart_14[[#This Row],[Gold spot price]]/B234-1</f>
        <v>-6.942947397195609E-2</v>
      </c>
    </row>
    <row r="236" spans="1:3" x14ac:dyDescent="0.3">
      <c r="A236" s="1">
        <v>35947</v>
      </c>
      <c r="B236" s="2">
        <v>16391.8447664218</v>
      </c>
      <c r="C236" s="3">
        <f>chart_14[[#This Row],[Gold spot price]]/B235-1</f>
        <v>1.6525133617886434E-2</v>
      </c>
    </row>
    <row r="237" spans="1:3" x14ac:dyDescent="0.3">
      <c r="A237" s="1">
        <v>35977</v>
      </c>
      <c r="B237" s="2">
        <v>16017.502033224</v>
      </c>
      <c r="C237" s="3">
        <f>chart_14[[#This Row],[Gold spot price]]/B236-1</f>
        <v>-2.2837132643217184E-2</v>
      </c>
    </row>
    <row r="238" spans="1:3" x14ac:dyDescent="0.3">
      <c r="A238" s="1">
        <v>36008</v>
      </c>
      <c r="B238" s="2">
        <v>15098.933802743401</v>
      </c>
      <c r="C238" s="3">
        <f>chart_14[[#This Row],[Gold spot price]]/B237-1</f>
        <v>-5.7347782979847772E-2</v>
      </c>
    </row>
    <row r="239" spans="1:3" x14ac:dyDescent="0.3">
      <c r="A239" s="1">
        <v>36039</v>
      </c>
      <c r="B239" s="2">
        <v>15471.228616754899</v>
      </c>
      <c r="C239" s="3">
        <f>chart_14[[#This Row],[Gold spot price]]/B238-1</f>
        <v>2.4657026706339735E-2</v>
      </c>
    </row>
    <row r="240" spans="1:3" x14ac:dyDescent="0.3">
      <c r="A240" s="1">
        <v>36069</v>
      </c>
      <c r="B240" s="2">
        <v>14821.105152829499</v>
      </c>
      <c r="C240" s="3">
        <f>chart_14[[#This Row],[Gold spot price]]/B239-1</f>
        <v>-4.2021450269394522E-2</v>
      </c>
    </row>
    <row r="241" spans="1:3" x14ac:dyDescent="0.3">
      <c r="A241" s="1">
        <v>36100</v>
      </c>
      <c r="B241" s="2">
        <v>15375.1804041507</v>
      </c>
      <c r="C241" s="3">
        <f>chart_14[[#This Row],[Gold spot price]]/B240-1</f>
        <v>3.7384206211870996E-2</v>
      </c>
    </row>
    <row r="242" spans="1:3" x14ac:dyDescent="0.3">
      <c r="A242" s="1">
        <v>36130</v>
      </c>
      <c r="B242" s="2">
        <v>14901.2549042928</v>
      </c>
      <c r="C242" s="3">
        <f>chart_14[[#This Row],[Gold spot price]]/B241-1</f>
        <v>-3.0824061077680653E-2</v>
      </c>
    </row>
    <row r="243" spans="1:3" x14ac:dyDescent="0.3">
      <c r="A243" s="1">
        <v>36161</v>
      </c>
      <c r="B243" s="2">
        <v>15278.4462278994</v>
      </c>
      <c r="C243" s="3">
        <f>chart_14[[#This Row],[Gold spot price]]/B242-1</f>
        <v>2.5312722051210379E-2</v>
      </c>
    </row>
    <row r="244" spans="1:3" x14ac:dyDescent="0.3">
      <c r="A244" s="1">
        <v>36192</v>
      </c>
      <c r="B244" s="2">
        <v>15877.2356819171</v>
      </c>
      <c r="C244" s="3">
        <f>chart_14[[#This Row],[Gold spot price]]/B243-1</f>
        <v>3.9191776774019971E-2</v>
      </c>
    </row>
    <row r="245" spans="1:3" x14ac:dyDescent="0.3">
      <c r="A245" s="1">
        <v>36220</v>
      </c>
      <c r="B245" s="2">
        <v>15854.0080455016</v>
      </c>
      <c r="C245" s="3">
        <f>chart_14[[#This Row],[Gold spot price]]/B244-1</f>
        <v>-1.4629521713250826E-3</v>
      </c>
    </row>
    <row r="246" spans="1:3" x14ac:dyDescent="0.3">
      <c r="A246" s="1">
        <v>36251</v>
      </c>
      <c r="B246" s="2">
        <v>16482.130942051499</v>
      </c>
      <c r="C246" s="3">
        <f>chart_14[[#This Row],[Gold spot price]]/B245-1</f>
        <v>3.9619186186052424E-2</v>
      </c>
    </row>
    <row r="247" spans="1:3" x14ac:dyDescent="0.3">
      <c r="A247" s="1">
        <v>36281</v>
      </c>
      <c r="B247" s="2">
        <v>15655.2692784259</v>
      </c>
      <c r="C247" s="3">
        <f>chart_14[[#This Row],[Gold spot price]]/B246-1</f>
        <v>-5.0167157786375483E-2</v>
      </c>
    </row>
    <row r="248" spans="1:3" x14ac:dyDescent="0.3">
      <c r="A248" s="1">
        <v>36312</v>
      </c>
      <c r="B248" s="2">
        <v>15400.839199906701</v>
      </c>
      <c r="C248" s="3">
        <f>chart_14[[#This Row],[Gold spot price]]/B247-1</f>
        <v>-1.6252041021729502E-2</v>
      </c>
    </row>
    <row r="249" spans="1:3" x14ac:dyDescent="0.3">
      <c r="A249" s="1">
        <v>36342</v>
      </c>
      <c r="B249" s="2">
        <v>14566.0158454579</v>
      </c>
      <c r="C249" s="3">
        <f>chart_14[[#This Row],[Gold spot price]]/B248-1</f>
        <v>-5.4206354836420778E-2</v>
      </c>
    </row>
    <row r="250" spans="1:3" x14ac:dyDescent="0.3">
      <c r="A250" s="1">
        <v>36373</v>
      </c>
      <c r="B250" s="2">
        <v>14686.6011187287</v>
      </c>
      <c r="C250" s="3">
        <f>chart_14[[#This Row],[Gold spot price]]/B249-1</f>
        <v>8.2785350881244835E-3</v>
      </c>
    </row>
    <row r="251" spans="1:3" x14ac:dyDescent="0.3">
      <c r="A251" s="1">
        <v>36404</v>
      </c>
      <c r="B251" s="2">
        <v>17085.6079558891</v>
      </c>
      <c r="C251" s="3">
        <f>chart_14[[#This Row],[Gold spot price]]/B250-1</f>
        <v>0.16334663260522064</v>
      </c>
    </row>
    <row r="252" spans="1:3" x14ac:dyDescent="0.3">
      <c r="A252" s="1">
        <v>36434</v>
      </c>
      <c r="B252" s="2">
        <v>17437.955737820099</v>
      </c>
      <c r="C252" s="3">
        <f>chart_14[[#This Row],[Gold spot price]]/B251-1</f>
        <v>2.0622490159008411E-2</v>
      </c>
    </row>
    <row r="253" spans="1:3" x14ac:dyDescent="0.3">
      <c r="A253" s="1">
        <v>36465</v>
      </c>
      <c r="B253" s="2">
        <v>17585.016271371202</v>
      </c>
      <c r="C253" s="3">
        <f>chart_14[[#This Row],[Gold spot price]]/B252-1</f>
        <v>8.433358574947647E-3</v>
      </c>
    </row>
    <row r="254" spans="1:3" x14ac:dyDescent="0.3">
      <c r="A254" s="1">
        <v>36495</v>
      </c>
      <c r="B254" s="2">
        <v>17607.559430161</v>
      </c>
      <c r="C254" s="3">
        <f>chart_14[[#This Row],[Gold spot price]]/B253-1</f>
        <v>1.2819526830065708E-3</v>
      </c>
    </row>
    <row r="255" spans="1:3" x14ac:dyDescent="0.3">
      <c r="A255" s="1">
        <v>36526</v>
      </c>
      <c r="B255" s="2">
        <v>17633.545074354901</v>
      </c>
      <c r="C255" s="3">
        <f>chart_14[[#This Row],[Gold spot price]]/B254-1</f>
        <v>1.4758231711198277E-3</v>
      </c>
    </row>
    <row r="256" spans="1:3" x14ac:dyDescent="0.3">
      <c r="A256" s="1">
        <v>36557</v>
      </c>
      <c r="B256" s="2">
        <v>18422.646312866498</v>
      </c>
      <c r="C256" s="3">
        <f>chart_14[[#This Row],[Gold spot price]]/B255-1</f>
        <v>4.4750005468793486E-2</v>
      </c>
    </row>
    <row r="257" spans="1:3" x14ac:dyDescent="0.3">
      <c r="A257" s="1">
        <v>36586</v>
      </c>
      <c r="B257" s="2">
        <v>17655.009685138</v>
      </c>
      <c r="C257" s="3">
        <f>chart_14[[#This Row],[Gold spot price]]/B256-1</f>
        <v>-4.1668097769014589E-2</v>
      </c>
    </row>
    <row r="258" spans="1:3" x14ac:dyDescent="0.3">
      <c r="A258" s="1">
        <v>36617</v>
      </c>
      <c r="B258" s="2">
        <v>18450.444182523901</v>
      </c>
      <c r="C258" s="3">
        <f>chart_14[[#This Row],[Gold spot price]]/B257-1</f>
        <v>4.5054322346563147E-2</v>
      </c>
    </row>
    <row r="259" spans="1:3" x14ac:dyDescent="0.3">
      <c r="A259" s="1">
        <v>36647</v>
      </c>
      <c r="B259" s="2">
        <v>17834.6658086315</v>
      </c>
      <c r="C259" s="3">
        <f>chart_14[[#This Row],[Gold spot price]]/B258-1</f>
        <v>-3.3374718126063407E-2</v>
      </c>
    </row>
    <row r="260" spans="1:3" x14ac:dyDescent="0.3">
      <c r="A260" s="1">
        <v>36678</v>
      </c>
      <c r="B260" s="2">
        <v>18376.491209711101</v>
      </c>
      <c r="C260" s="3">
        <f>chart_14[[#This Row],[Gold spot price]]/B259-1</f>
        <v>3.0380462796077312E-2</v>
      </c>
    </row>
    <row r="261" spans="1:3" x14ac:dyDescent="0.3">
      <c r="A261" s="1">
        <v>36708</v>
      </c>
      <c r="B261" s="2">
        <v>18247.1391888049</v>
      </c>
      <c r="C261" s="3">
        <f>chart_14[[#This Row],[Gold spot price]]/B260-1</f>
        <v>-7.0389945191411396E-3</v>
      </c>
    </row>
    <row r="262" spans="1:3" x14ac:dyDescent="0.3">
      <c r="A262" s="1">
        <v>36739</v>
      </c>
      <c r="B262" s="2">
        <v>18954.7118478345</v>
      </c>
      <c r="C262" s="3">
        <f>chart_14[[#This Row],[Gold spot price]]/B261-1</f>
        <v>3.8777183190651376E-2</v>
      </c>
    </row>
    <row r="263" spans="1:3" x14ac:dyDescent="0.3">
      <c r="A263" s="1">
        <v>36770</v>
      </c>
      <c r="B263" s="2">
        <v>19026.7074395852</v>
      </c>
      <c r="C263" s="3">
        <f>chart_14[[#This Row],[Gold spot price]]/B262-1</f>
        <v>3.7982952380741786E-3</v>
      </c>
    </row>
    <row r="264" spans="1:3" x14ac:dyDescent="0.3">
      <c r="A264" s="1">
        <v>36800</v>
      </c>
      <c r="B264" s="2">
        <v>19150.867765510298</v>
      </c>
      <c r="C264" s="3">
        <f>chart_14[[#This Row],[Gold spot price]]/B263-1</f>
        <v>6.5255812819606795E-3</v>
      </c>
    </row>
    <row r="265" spans="1:3" x14ac:dyDescent="0.3">
      <c r="A265" s="1">
        <v>36831</v>
      </c>
      <c r="B265" s="2">
        <v>18884.869641248399</v>
      </c>
      <c r="C265" s="3">
        <f>chart_14[[#This Row],[Gold spot price]]/B264-1</f>
        <v>-1.3889612080187241E-2</v>
      </c>
    </row>
    <row r="266" spans="1:3" x14ac:dyDescent="0.3">
      <c r="A266" s="1">
        <v>36861</v>
      </c>
      <c r="B266" s="2">
        <v>17857.0301912094</v>
      </c>
      <c r="C266" s="3">
        <f>chart_14[[#This Row],[Gold spot price]]/B265-1</f>
        <v>-5.4426610803496756E-2</v>
      </c>
    </row>
    <row r="267" spans="1:3" x14ac:dyDescent="0.3">
      <c r="A267" s="1">
        <v>36892</v>
      </c>
      <c r="B267" s="2">
        <v>17345.620787937201</v>
      </c>
      <c r="C267" s="3">
        <f>chart_14[[#This Row],[Gold spot price]]/B266-1</f>
        <v>-2.8639107275741371E-2</v>
      </c>
    </row>
    <row r="268" spans="1:3" x14ac:dyDescent="0.3">
      <c r="A268" s="1">
        <v>36923</v>
      </c>
      <c r="B268" s="2">
        <v>17574.998756009401</v>
      </c>
      <c r="C268" s="3">
        <f>chart_14[[#This Row],[Gold spot price]]/B267-1</f>
        <v>1.3223969950485692E-2</v>
      </c>
    </row>
    <row r="269" spans="1:3" x14ac:dyDescent="0.3">
      <c r="A269" s="1">
        <v>36951</v>
      </c>
      <c r="B269" s="2">
        <v>17781.789570507801</v>
      </c>
      <c r="C269" s="3">
        <f>chart_14[[#This Row],[Gold spot price]]/B268-1</f>
        <v>1.1766192269441422E-2</v>
      </c>
    </row>
    <row r="270" spans="1:3" x14ac:dyDescent="0.3">
      <c r="A270" s="1">
        <v>36982</v>
      </c>
      <c r="B270" s="2">
        <v>18067.838049906801</v>
      </c>
      <c r="C270" s="3">
        <f>chart_14[[#This Row],[Gold spot price]]/B269-1</f>
        <v>1.60865968110111E-2</v>
      </c>
    </row>
    <row r="271" spans="1:3" x14ac:dyDescent="0.3">
      <c r="A271" s="1">
        <v>37012</v>
      </c>
      <c r="B271" s="2">
        <v>19224.189660210301</v>
      </c>
      <c r="C271" s="3">
        <f>chart_14[[#This Row],[Gold spot price]]/B270-1</f>
        <v>6.4000552092034368E-2</v>
      </c>
    </row>
    <row r="272" spans="1:3" x14ac:dyDescent="0.3">
      <c r="A272" s="1">
        <v>37043</v>
      </c>
      <c r="B272" s="2">
        <v>19446.9746618801</v>
      </c>
      <c r="C272" s="3">
        <f>chart_14[[#This Row],[Gold spot price]]/B271-1</f>
        <v>1.1588785046732664E-2</v>
      </c>
    </row>
    <row r="273" spans="1:3" x14ac:dyDescent="0.3">
      <c r="A273" s="1">
        <v>37073</v>
      </c>
      <c r="B273" s="2">
        <v>18508.9718643708</v>
      </c>
      <c r="C273" s="3">
        <f>chart_14[[#This Row],[Gold spot price]]/B272-1</f>
        <v>-4.8233867417329934E-2</v>
      </c>
    </row>
    <row r="274" spans="1:3" x14ac:dyDescent="0.3">
      <c r="A274" s="1">
        <v>37104</v>
      </c>
      <c r="B274" s="2">
        <v>18166.953985779601</v>
      </c>
      <c r="C274" s="3">
        <f>chart_14[[#This Row],[Gold spot price]]/B273-1</f>
        <v>-1.847849146335212E-2</v>
      </c>
    </row>
    <row r="275" spans="1:3" x14ac:dyDescent="0.3">
      <c r="A275" s="1">
        <v>37135</v>
      </c>
      <c r="B275" s="2">
        <v>19562.195012032302</v>
      </c>
      <c r="C275" s="3">
        <f>chart_14[[#This Row],[Gold spot price]]/B274-1</f>
        <v>7.680104366119056E-2</v>
      </c>
    </row>
    <row r="276" spans="1:3" x14ac:dyDescent="0.3">
      <c r="A276" s="1">
        <v>37165</v>
      </c>
      <c r="B276" s="2">
        <v>18787.564375098998</v>
      </c>
      <c r="C276" s="3">
        <f>chart_14[[#This Row],[Gold spot price]]/B275-1</f>
        <v>-3.9598349595065585E-2</v>
      </c>
    </row>
    <row r="277" spans="1:3" x14ac:dyDescent="0.3">
      <c r="A277" s="1">
        <v>37196</v>
      </c>
      <c r="B277" s="2">
        <v>18869.018492770501</v>
      </c>
      <c r="C277" s="3">
        <f>chart_14[[#This Row],[Gold spot price]]/B276-1</f>
        <v>4.3355336564787628E-3</v>
      </c>
    </row>
    <row r="278" spans="1:3" x14ac:dyDescent="0.3">
      <c r="A278" s="1">
        <v>37226</v>
      </c>
      <c r="B278" s="2">
        <v>19120.157872169901</v>
      </c>
      <c r="C278" s="3">
        <f>chart_14[[#This Row],[Gold spot price]]/B277-1</f>
        <v>1.3309615415111331E-2</v>
      </c>
    </row>
    <row r="279" spans="1:3" x14ac:dyDescent="0.3">
      <c r="A279" s="1">
        <v>37257</v>
      </c>
      <c r="B279" s="2">
        <v>19919.0245506828</v>
      </c>
      <c r="C279" s="3">
        <f>chart_14[[#This Row],[Gold spot price]]/B278-1</f>
        <v>4.1781385062498844E-2</v>
      </c>
    </row>
    <row r="280" spans="1:3" x14ac:dyDescent="0.3">
      <c r="A280" s="1">
        <v>37288</v>
      </c>
      <c r="B280" s="2">
        <v>20911.772693933701</v>
      </c>
      <c r="C280" s="3">
        <f>chart_14[[#This Row],[Gold spot price]]/B279-1</f>
        <v>4.9839194721855495E-2</v>
      </c>
    </row>
    <row r="281" spans="1:3" x14ac:dyDescent="0.3">
      <c r="A281" s="1">
        <v>37316</v>
      </c>
      <c r="B281" s="2">
        <v>21054.634149310401</v>
      </c>
      <c r="C281" s="3">
        <f>chart_14[[#This Row],[Gold spot price]]/B280-1</f>
        <v>6.8316281679048352E-3</v>
      </c>
    </row>
    <row r="282" spans="1:3" x14ac:dyDescent="0.3">
      <c r="A282" s="1">
        <v>37347</v>
      </c>
      <c r="B282" s="2">
        <v>20850.878864804501</v>
      </c>
      <c r="C282" s="3">
        <f>chart_14[[#This Row],[Gold spot price]]/B281-1</f>
        <v>-9.6774554742179442E-3</v>
      </c>
    </row>
    <row r="283" spans="1:3" x14ac:dyDescent="0.3">
      <c r="A283" s="1">
        <v>37377</v>
      </c>
      <c r="B283" s="2">
        <v>21203.593559535799</v>
      </c>
      <c r="C283" s="3">
        <f>chart_14[[#This Row],[Gold spot price]]/B282-1</f>
        <v>1.6916058887410657E-2</v>
      </c>
    </row>
    <row r="284" spans="1:3" x14ac:dyDescent="0.3">
      <c r="A284" s="1">
        <v>37408</v>
      </c>
      <c r="B284" s="2">
        <v>19458.826269212801</v>
      </c>
      <c r="C284" s="3">
        <f>chart_14[[#This Row],[Gold spot price]]/B283-1</f>
        <v>-8.2286395719858074E-2</v>
      </c>
    </row>
    <row r="285" spans="1:3" x14ac:dyDescent="0.3">
      <c r="A285" s="1">
        <v>37438</v>
      </c>
      <c r="B285" s="2">
        <v>18977.9473422833</v>
      </c>
      <c r="C285" s="3">
        <f>chart_14[[#This Row],[Gold spot price]]/B284-1</f>
        <v>-2.4712637868108955E-2</v>
      </c>
    </row>
    <row r="286" spans="1:3" x14ac:dyDescent="0.3">
      <c r="A286" s="1">
        <v>37469</v>
      </c>
      <c r="B286" s="2">
        <v>19386.562676340902</v>
      </c>
      <c r="C286" s="3">
        <f>chart_14[[#This Row],[Gold spot price]]/B285-1</f>
        <v>2.1531060587737905E-2</v>
      </c>
    </row>
    <row r="287" spans="1:3" x14ac:dyDescent="0.3">
      <c r="A287" s="1">
        <v>37500</v>
      </c>
      <c r="B287" s="2">
        <v>20007.1806171354</v>
      </c>
      <c r="C287" s="3">
        <f>chart_14[[#This Row],[Gold spot price]]/B286-1</f>
        <v>3.2012789020711363E-2</v>
      </c>
    </row>
    <row r="288" spans="1:3" x14ac:dyDescent="0.3">
      <c r="A288" s="1">
        <v>37530</v>
      </c>
      <c r="B288" s="2">
        <v>19578.9448894343</v>
      </c>
      <c r="C288" s="3">
        <f>chart_14[[#This Row],[Gold spot price]]/B287-1</f>
        <v>-2.1404101652100493E-2</v>
      </c>
    </row>
    <row r="289" spans="1:3" x14ac:dyDescent="0.3">
      <c r="A289" s="1">
        <v>37561</v>
      </c>
      <c r="B289" s="2">
        <v>19586.680332801101</v>
      </c>
      <c r="C289" s="3">
        <f>chart_14[[#This Row],[Gold spot price]]/B288-1</f>
        <v>3.9508989940384431E-4</v>
      </c>
    </row>
    <row r="290" spans="1:3" x14ac:dyDescent="0.3">
      <c r="A290" s="1">
        <v>37591</v>
      </c>
      <c r="B290" s="2">
        <v>19918.026406060198</v>
      </c>
      <c r="C290" s="3">
        <f>chart_14[[#This Row],[Gold spot price]]/B289-1</f>
        <v>1.6916908206451087E-2</v>
      </c>
    </row>
    <row r="291" spans="1:3" x14ac:dyDescent="0.3">
      <c r="A291" s="1">
        <v>37622</v>
      </c>
      <c r="B291" s="2">
        <v>20706.694359716101</v>
      </c>
      <c r="C291" s="3">
        <f>chart_14[[#This Row],[Gold spot price]]/B290-1</f>
        <v>3.9595687724158557E-2</v>
      </c>
    </row>
    <row r="292" spans="1:3" x14ac:dyDescent="0.3">
      <c r="A292" s="1">
        <v>37653</v>
      </c>
      <c r="B292" s="2">
        <v>19638.7163216964</v>
      </c>
      <c r="C292" s="3">
        <f>chart_14[[#This Row],[Gold spot price]]/B291-1</f>
        <v>-5.1576462155997316E-2</v>
      </c>
    </row>
    <row r="293" spans="1:3" x14ac:dyDescent="0.3">
      <c r="A293" s="1">
        <v>37681</v>
      </c>
      <c r="B293" s="2">
        <v>18730.232874542598</v>
      </c>
      <c r="C293" s="3">
        <f>chart_14[[#This Row],[Gold spot price]]/B292-1</f>
        <v>-4.6259818221933924E-2</v>
      </c>
    </row>
    <row r="294" spans="1:3" x14ac:dyDescent="0.3">
      <c r="A294" s="1">
        <v>37712</v>
      </c>
      <c r="B294" s="2">
        <v>18437.139003484601</v>
      </c>
      <c r="C294" s="3">
        <f>chart_14[[#This Row],[Gold spot price]]/B293-1</f>
        <v>-1.5648170154699992E-2</v>
      </c>
    </row>
    <row r="295" spans="1:3" x14ac:dyDescent="0.3">
      <c r="A295" s="1">
        <v>37742</v>
      </c>
      <c r="B295" s="2">
        <v>18630.190749809401</v>
      </c>
      <c r="C295" s="3">
        <f>chart_14[[#This Row],[Gold spot price]]/B294-1</f>
        <v>1.0470808203393966E-2</v>
      </c>
    </row>
    <row r="296" spans="1:3" x14ac:dyDescent="0.3">
      <c r="A296" s="1">
        <v>37773</v>
      </c>
      <c r="B296" s="2">
        <v>18452.872446952599</v>
      </c>
      <c r="C296" s="3">
        <f>chart_14[[#This Row],[Gold spot price]]/B295-1</f>
        <v>-9.5177932012647792E-3</v>
      </c>
    </row>
    <row r="297" spans="1:3" x14ac:dyDescent="0.3">
      <c r="A297" s="1">
        <v>37803</v>
      </c>
      <c r="B297" s="2">
        <v>19101.735312377299</v>
      </c>
      <c r="C297" s="3">
        <f>chart_14[[#This Row],[Gold spot price]]/B296-1</f>
        <v>3.5163244491610568E-2</v>
      </c>
    </row>
    <row r="298" spans="1:3" x14ac:dyDescent="0.3">
      <c r="A298" s="1">
        <v>37834</v>
      </c>
      <c r="B298" s="2">
        <v>20948.105326499001</v>
      </c>
      <c r="C298" s="3">
        <f>chart_14[[#This Row],[Gold spot price]]/B297-1</f>
        <v>9.6659805191903869E-2</v>
      </c>
    </row>
    <row r="299" spans="1:3" x14ac:dyDescent="0.3">
      <c r="A299" s="1">
        <v>37865</v>
      </c>
      <c r="B299" s="2">
        <v>20293.238427676901</v>
      </c>
      <c r="C299" s="3">
        <f>chart_14[[#This Row],[Gold spot price]]/B298-1</f>
        <v>-3.1261390403346079E-2</v>
      </c>
    </row>
    <row r="300" spans="1:3" x14ac:dyDescent="0.3">
      <c r="A300" s="1">
        <v>37895</v>
      </c>
      <c r="B300" s="2">
        <v>20253.856547621701</v>
      </c>
      <c r="C300" s="3">
        <f>chart_14[[#This Row],[Gold spot price]]/B299-1</f>
        <v>-1.940640484541345E-3</v>
      </c>
    </row>
    <row r="301" spans="1:3" x14ac:dyDescent="0.3">
      <c r="A301" s="1">
        <v>37926</v>
      </c>
      <c r="B301" s="2">
        <v>20240.483626769099</v>
      </c>
      <c r="C301" s="3">
        <f>chart_14[[#This Row],[Gold spot price]]/B300-1</f>
        <v>-6.6026540778341136E-4</v>
      </c>
    </row>
    <row r="302" spans="1:3" x14ac:dyDescent="0.3">
      <c r="A302" s="1">
        <v>37956</v>
      </c>
      <c r="B302" s="2">
        <v>20133.2136926407</v>
      </c>
      <c r="C302" s="3">
        <f>chart_14[[#This Row],[Gold spot price]]/B301-1</f>
        <v>-5.2997712953127829E-3</v>
      </c>
    </row>
    <row r="303" spans="1:3" x14ac:dyDescent="0.3">
      <c r="A303" s="1">
        <v>37987</v>
      </c>
      <c r="B303" s="2">
        <v>19671.9602155793</v>
      </c>
      <c r="C303" s="3">
        <f>chart_14[[#This Row],[Gold spot price]]/B302-1</f>
        <v>-2.2910077054911659E-2</v>
      </c>
    </row>
    <row r="304" spans="1:3" x14ac:dyDescent="0.3">
      <c r="A304" s="1">
        <v>38018</v>
      </c>
      <c r="B304" s="2">
        <v>19426.7030659177</v>
      </c>
      <c r="C304" s="3">
        <f>chart_14[[#This Row],[Gold spot price]]/B303-1</f>
        <v>-1.2467346770423382E-2</v>
      </c>
    </row>
    <row r="305" spans="1:3" x14ac:dyDescent="0.3">
      <c r="A305" s="1">
        <v>38047</v>
      </c>
      <c r="B305" s="2">
        <v>21123.4684850345</v>
      </c>
      <c r="C305" s="3">
        <f>chart_14[[#This Row],[Gold spot price]]/B304-1</f>
        <v>8.7341913517668068E-2</v>
      </c>
    </row>
    <row r="306" spans="1:3" x14ac:dyDescent="0.3">
      <c r="A306" s="1">
        <v>38078</v>
      </c>
      <c r="B306" s="2">
        <v>19817.655189476201</v>
      </c>
      <c r="C306" s="3">
        <f>chart_14[[#This Row],[Gold spot price]]/B305-1</f>
        <v>-6.1818128802257899E-2</v>
      </c>
    </row>
    <row r="307" spans="1:3" x14ac:dyDescent="0.3">
      <c r="A307" s="1">
        <v>38108</v>
      </c>
      <c r="B307" s="2">
        <v>19647.179393981602</v>
      </c>
      <c r="C307" s="3">
        <f>chart_14[[#This Row],[Gold spot price]]/B306-1</f>
        <v>-8.6022182677357728E-3</v>
      </c>
    </row>
    <row r="308" spans="1:3" x14ac:dyDescent="0.3">
      <c r="A308" s="1">
        <v>38139</v>
      </c>
      <c r="B308" s="2">
        <v>19844.535370927799</v>
      </c>
      <c r="C308" s="3">
        <f>chart_14[[#This Row],[Gold spot price]]/B307-1</f>
        <v>1.0045003050496604E-2</v>
      </c>
    </row>
    <row r="309" spans="1:3" x14ac:dyDescent="0.3">
      <c r="A309" s="1">
        <v>38169</v>
      </c>
      <c r="B309" s="2">
        <v>19813.012576383298</v>
      </c>
      <c r="C309" s="3">
        <f>chart_14[[#This Row],[Gold spot price]]/B308-1</f>
        <v>-1.5884874075047239E-3</v>
      </c>
    </row>
    <row r="310" spans="1:3" x14ac:dyDescent="0.3">
      <c r="A310" s="1">
        <v>38200</v>
      </c>
      <c r="B310" s="2">
        <v>20492.7950747619</v>
      </c>
      <c r="C310" s="3">
        <f>chart_14[[#This Row],[Gold spot price]]/B309-1</f>
        <v>3.4309900917788072E-2</v>
      </c>
    </row>
    <row r="311" spans="1:3" x14ac:dyDescent="0.3">
      <c r="A311" s="1">
        <v>38231</v>
      </c>
      <c r="B311" s="2">
        <v>20413.2008455182</v>
      </c>
      <c r="C311" s="3">
        <f>chart_14[[#This Row],[Gold spot price]]/B310-1</f>
        <v>-3.8840104023547539E-3</v>
      </c>
    </row>
    <row r="312" spans="1:3" x14ac:dyDescent="0.3">
      <c r="A312" s="1">
        <v>38261</v>
      </c>
      <c r="B312" s="2">
        <v>20361.208652097801</v>
      </c>
      <c r="C312" s="3">
        <f>chart_14[[#This Row],[Gold spot price]]/B311-1</f>
        <v>-2.546988775247061E-3</v>
      </c>
    </row>
    <row r="313" spans="1:3" x14ac:dyDescent="0.3">
      <c r="A313" s="1">
        <v>38292</v>
      </c>
      <c r="B313" s="2">
        <v>20783.2414208548</v>
      </c>
      <c r="C313" s="3">
        <f>chart_14[[#This Row],[Gold spot price]]/B312-1</f>
        <v>2.0727294531875273E-2</v>
      </c>
    </row>
    <row r="314" spans="1:3" x14ac:dyDescent="0.3">
      <c r="A314" s="1">
        <v>38322</v>
      </c>
      <c r="B314" s="2">
        <v>19596.802958471799</v>
      </c>
      <c r="C314" s="3">
        <f>chart_14[[#This Row],[Gold spot price]]/B313-1</f>
        <v>-5.7086305180118702E-2</v>
      </c>
    </row>
    <row r="315" spans="1:3" x14ac:dyDescent="0.3">
      <c r="A315" s="1">
        <v>38353</v>
      </c>
      <c r="B315" s="2">
        <v>19736.7602879925</v>
      </c>
      <c r="C315" s="3">
        <f>chart_14[[#This Row],[Gold spot price]]/B314-1</f>
        <v>7.1418450150919632E-3</v>
      </c>
    </row>
    <row r="316" spans="1:3" x14ac:dyDescent="0.3">
      <c r="A316" s="1">
        <v>38384</v>
      </c>
      <c r="B316" s="2">
        <v>20017.652554235799</v>
      </c>
      <c r="C316" s="3">
        <f>chart_14[[#This Row],[Gold spot price]]/B315-1</f>
        <v>1.4231933820171516E-2</v>
      </c>
    </row>
    <row r="317" spans="1:3" x14ac:dyDescent="0.3">
      <c r="A317" s="1">
        <v>38412</v>
      </c>
      <c r="B317" s="2">
        <v>20096.3508886419</v>
      </c>
      <c r="C317" s="3">
        <f>chart_14[[#This Row],[Gold spot price]]/B316-1</f>
        <v>3.9314467164857092E-3</v>
      </c>
    </row>
    <row r="318" spans="1:3" x14ac:dyDescent="0.3">
      <c r="A318" s="1">
        <v>38443</v>
      </c>
      <c r="B318" s="2">
        <v>20492.890029033999</v>
      </c>
      <c r="C318" s="3">
        <f>chart_14[[#This Row],[Gold spot price]]/B317-1</f>
        <v>1.9731897725582481E-2</v>
      </c>
    </row>
    <row r="319" spans="1:3" x14ac:dyDescent="0.3">
      <c r="A319" s="1">
        <v>38473</v>
      </c>
      <c r="B319" s="2">
        <v>20483.018373004699</v>
      </c>
      <c r="C319" s="3">
        <f>chart_14[[#This Row],[Gold spot price]]/B318-1</f>
        <v>-4.8171126743534742E-4</v>
      </c>
    </row>
    <row r="320" spans="1:3" x14ac:dyDescent="0.3">
      <c r="A320" s="1">
        <v>38504</v>
      </c>
      <c r="B320" s="2">
        <v>22029.405457861401</v>
      </c>
      <c r="C320" s="3">
        <f>chart_14[[#This Row],[Gold spot price]]/B319-1</f>
        <v>7.5496055156340613E-2</v>
      </c>
    </row>
    <row r="321" spans="1:3" x14ac:dyDescent="0.3">
      <c r="A321" s="1">
        <v>38534</v>
      </c>
      <c r="B321" s="2">
        <v>21619.3856022902</v>
      </c>
      <c r="C321" s="3">
        <f>chart_14[[#This Row],[Gold spot price]]/B320-1</f>
        <v>-1.8612388625535159E-2</v>
      </c>
    </row>
    <row r="322" spans="1:3" x14ac:dyDescent="0.3">
      <c r="A322" s="1">
        <v>38565</v>
      </c>
      <c r="B322" s="2">
        <v>21645.621036090299</v>
      </c>
      <c r="C322" s="3">
        <f>chart_14[[#This Row],[Gold spot price]]/B321-1</f>
        <v>1.2135143099218926E-3</v>
      </c>
    </row>
    <row r="323" spans="1:3" x14ac:dyDescent="0.3">
      <c r="A323" s="1">
        <v>38596</v>
      </c>
      <c r="B323" s="2">
        <v>23950.363440348101</v>
      </c>
      <c r="C323" s="3">
        <f>chart_14[[#This Row],[Gold spot price]]/B322-1</f>
        <v>0.10647615055327098</v>
      </c>
    </row>
    <row r="324" spans="1:3" x14ac:dyDescent="0.3">
      <c r="A324" s="1">
        <v>38626</v>
      </c>
      <c r="B324" s="2">
        <v>23861.491691072901</v>
      </c>
      <c r="C324" s="3">
        <f>chart_14[[#This Row],[Gold spot price]]/B323-1</f>
        <v>-3.7106639110737749E-3</v>
      </c>
    </row>
    <row r="325" spans="1:3" x14ac:dyDescent="0.3">
      <c r="A325" s="1">
        <v>38657</v>
      </c>
      <c r="B325" s="2">
        <v>25665.850250056901</v>
      </c>
      <c r="C325" s="3">
        <f>chart_14[[#This Row],[Gold spot price]]/B324-1</f>
        <v>7.5618011746476421E-2</v>
      </c>
    </row>
    <row r="326" spans="1:3" x14ac:dyDescent="0.3">
      <c r="A326" s="1">
        <v>38687</v>
      </c>
      <c r="B326" s="2">
        <v>26501.221624516798</v>
      </c>
      <c r="C326" s="3">
        <f>chart_14[[#This Row],[Gold spot price]]/B325-1</f>
        <v>3.2547971967460843E-2</v>
      </c>
    </row>
    <row r="327" spans="1:3" x14ac:dyDescent="0.3">
      <c r="A327" s="1">
        <v>38718</v>
      </c>
      <c r="B327" s="2">
        <v>28602.9330681922</v>
      </c>
      <c r="C327" s="3">
        <f>chart_14[[#This Row],[Gold spot price]]/B326-1</f>
        <v>7.930620985906045E-2</v>
      </c>
    </row>
    <row r="328" spans="1:3" x14ac:dyDescent="0.3">
      <c r="A328" s="1">
        <v>38749</v>
      </c>
      <c r="B328" s="2">
        <v>28533.909641359998</v>
      </c>
      <c r="C328" s="3">
        <f>chart_14[[#This Row],[Gold spot price]]/B327-1</f>
        <v>-2.4131590514736567E-3</v>
      </c>
    </row>
    <row r="329" spans="1:3" x14ac:dyDescent="0.3">
      <c r="A329" s="1">
        <v>38777</v>
      </c>
      <c r="B329" s="2">
        <v>29303.141212734401</v>
      </c>
      <c r="C329" s="3">
        <f>chart_14[[#This Row],[Gold spot price]]/B328-1</f>
        <v>2.695850589851867E-2</v>
      </c>
    </row>
    <row r="330" spans="1:3" x14ac:dyDescent="0.3">
      <c r="A330" s="1">
        <v>38808</v>
      </c>
      <c r="B330" s="2">
        <v>31304.902091578799</v>
      </c>
      <c r="C330" s="3">
        <f>chart_14[[#This Row],[Gold spot price]]/B329-1</f>
        <v>6.8312160266779998E-2</v>
      </c>
    </row>
    <row r="331" spans="1:3" x14ac:dyDescent="0.3">
      <c r="A331" s="1">
        <v>38838</v>
      </c>
      <c r="B331" s="2">
        <v>30925.892176793001</v>
      </c>
      <c r="C331" s="3">
        <f>chart_14[[#This Row],[Gold spot price]]/B330-1</f>
        <v>-1.2107046802991128E-2</v>
      </c>
    </row>
    <row r="332" spans="1:3" x14ac:dyDescent="0.3">
      <c r="A332" s="1">
        <v>38869</v>
      </c>
      <c r="B332" s="2">
        <v>29409.431430025201</v>
      </c>
      <c r="C332" s="3">
        <f>chart_14[[#This Row],[Gold spot price]]/B331-1</f>
        <v>-4.9035311191628628E-2</v>
      </c>
    </row>
    <row r="333" spans="1:3" x14ac:dyDescent="0.3">
      <c r="A333" s="1">
        <v>38899</v>
      </c>
      <c r="B333" s="2">
        <v>30191.992838283899</v>
      </c>
      <c r="C333" s="3">
        <f>chart_14[[#This Row],[Gold spot price]]/B332-1</f>
        <v>2.660919882523638E-2</v>
      </c>
    </row>
    <row r="334" spans="1:3" x14ac:dyDescent="0.3">
      <c r="A334" s="1">
        <v>38930</v>
      </c>
      <c r="B334" s="2">
        <v>29567.8429349873</v>
      </c>
      <c r="C334" s="3">
        <f>chart_14[[#This Row],[Gold spot price]]/B333-1</f>
        <v>-2.0672696454311801E-2</v>
      </c>
    </row>
    <row r="335" spans="1:3" x14ac:dyDescent="0.3">
      <c r="A335" s="1">
        <v>38961</v>
      </c>
      <c r="B335" s="2">
        <v>28846.5875728725</v>
      </c>
      <c r="C335" s="3">
        <f>chart_14[[#This Row],[Gold spot price]]/B334-1</f>
        <v>-2.4393235708829675E-2</v>
      </c>
    </row>
    <row r="336" spans="1:3" x14ac:dyDescent="0.3">
      <c r="A336" s="1">
        <v>38991</v>
      </c>
      <c r="B336" s="2">
        <v>28980.797903039602</v>
      </c>
      <c r="C336" s="3">
        <f>chart_14[[#This Row],[Gold spot price]]/B335-1</f>
        <v>4.6525548239650938E-3</v>
      </c>
    </row>
    <row r="337" spans="1:3" x14ac:dyDescent="0.3">
      <c r="A337" s="1">
        <v>39022</v>
      </c>
      <c r="B337" s="2">
        <v>29857.1973049074</v>
      </c>
      <c r="C337" s="3">
        <f>chart_14[[#This Row],[Gold spot price]]/B336-1</f>
        <v>3.0240692640690847E-2</v>
      </c>
    </row>
    <row r="338" spans="1:3" x14ac:dyDescent="0.3">
      <c r="A338" s="1">
        <v>39052</v>
      </c>
      <c r="B338" s="2">
        <v>29416.198318785599</v>
      </c>
      <c r="C338" s="3">
        <f>chart_14[[#This Row],[Gold spot price]]/B337-1</f>
        <v>-1.4770274035377007E-2</v>
      </c>
    </row>
    <row r="339" spans="1:3" x14ac:dyDescent="0.3">
      <c r="A339" s="1">
        <v>39083</v>
      </c>
      <c r="B339" s="2">
        <v>30602.9657699606</v>
      </c>
      <c r="C339" s="3">
        <f>chart_14[[#This Row],[Gold spot price]]/B338-1</f>
        <v>4.0344011769090971E-2</v>
      </c>
    </row>
    <row r="340" spans="1:3" x14ac:dyDescent="0.3">
      <c r="A340" s="1">
        <v>39114</v>
      </c>
      <c r="B340" s="2">
        <v>30639.613810695399</v>
      </c>
      <c r="C340" s="3">
        <f>chart_14[[#This Row],[Gold spot price]]/B339-1</f>
        <v>1.1975323244903802E-3</v>
      </c>
    </row>
    <row r="341" spans="1:3" x14ac:dyDescent="0.3">
      <c r="A341" s="1">
        <v>39142</v>
      </c>
      <c r="B341" s="2">
        <v>30281.3370885367</v>
      </c>
      <c r="C341" s="3">
        <f>chart_14[[#This Row],[Gold spot price]]/B340-1</f>
        <v>-1.1693251891890188E-2</v>
      </c>
    </row>
    <row r="342" spans="1:3" x14ac:dyDescent="0.3">
      <c r="A342" s="1">
        <v>39173</v>
      </c>
      <c r="B342" s="2">
        <v>30325.657862641499</v>
      </c>
      <c r="C342" s="3">
        <f>chart_14[[#This Row],[Gold spot price]]/B341-1</f>
        <v>1.4636333255435563E-3</v>
      </c>
    </row>
    <row r="343" spans="1:3" x14ac:dyDescent="0.3">
      <c r="A343" s="1">
        <v>39203</v>
      </c>
      <c r="B343" s="2">
        <v>29857.420031325</v>
      </c>
      <c r="C343" s="3">
        <f>chart_14[[#This Row],[Gold spot price]]/B342-1</f>
        <v>-1.5440319001070235E-2</v>
      </c>
    </row>
    <row r="344" spans="1:3" x14ac:dyDescent="0.3">
      <c r="A344" s="1">
        <v>39234</v>
      </c>
      <c r="B344" s="2">
        <v>29354.373830734599</v>
      </c>
      <c r="C344" s="3">
        <f>chart_14[[#This Row],[Gold spot price]]/B343-1</f>
        <v>-1.6848280931930137E-2</v>
      </c>
    </row>
    <row r="345" spans="1:3" x14ac:dyDescent="0.3">
      <c r="A345" s="1">
        <v>39264</v>
      </c>
      <c r="B345" s="2">
        <v>29588.691199057899</v>
      </c>
      <c r="C345" s="3">
        <f>chart_14[[#This Row],[Gold spot price]]/B344-1</f>
        <v>7.9823664328333432E-3</v>
      </c>
    </row>
    <row r="346" spans="1:3" x14ac:dyDescent="0.3">
      <c r="A346" s="1">
        <v>39295</v>
      </c>
      <c r="B346" s="2">
        <v>29882.046795142898</v>
      </c>
      <c r="C346" s="3">
        <f>chart_14[[#This Row],[Gold spot price]]/B345-1</f>
        <v>9.9144498859868868E-3</v>
      </c>
    </row>
    <row r="347" spans="1:3" x14ac:dyDescent="0.3">
      <c r="A347" s="1">
        <v>39326</v>
      </c>
      <c r="B347" s="2">
        <v>31934.735215421999</v>
      </c>
      <c r="C347" s="3">
        <f>chart_14[[#This Row],[Gold spot price]]/B346-1</f>
        <v>6.869303278826111E-2</v>
      </c>
    </row>
    <row r="348" spans="1:3" x14ac:dyDescent="0.3">
      <c r="A348" s="1">
        <v>39356</v>
      </c>
      <c r="B348" s="2">
        <v>33303.859820852602</v>
      </c>
      <c r="C348" s="3">
        <f>chart_14[[#This Row],[Gold spot price]]/B347-1</f>
        <v>4.2872583605121584E-2</v>
      </c>
    </row>
    <row r="349" spans="1:3" x14ac:dyDescent="0.3">
      <c r="A349" s="1">
        <v>39387</v>
      </c>
      <c r="B349" s="2">
        <v>32347.6942049516</v>
      </c>
      <c r="C349" s="3">
        <f>chart_14[[#This Row],[Gold spot price]]/B348-1</f>
        <v>-2.8710354326627163E-2</v>
      </c>
    </row>
    <row r="350" spans="1:3" x14ac:dyDescent="0.3">
      <c r="A350" s="1">
        <v>39417</v>
      </c>
      <c r="B350" s="2">
        <v>34629.700932927597</v>
      </c>
      <c r="C350" s="3">
        <f>chart_14[[#This Row],[Gold spot price]]/B349-1</f>
        <v>7.0546194529892636E-2</v>
      </c>
    </row>
    <row r="351" spans="1:3" x14ac:dyDescent="0.3">
      <c r="A351" s="1">
        <v>39448</v>
      </c>
      <c r="B351" s="2">
        <v>37838.024679969698</v>
      </c>
      <c r="C351" s="3">
        <f>chart_14[[#This Row],[Gold spot price]]/B350-1</f>
        <v>9.2646591238432219E-2</v>
      </c>
    </row>
    <row r="352" spans="1:3" x14ac:dyDescent="0.3">
      <c r="A352" s="1">
        <v>39479</v>
      </c>
      <c r="B352" s="2">
        <v>39035.812788710398</v>
      </c>
      <c r="C352" s="3">
        <f>chart_14[[#This Row],[Gold spot price]]/B351-1</f>
        <v>3.1655672273367186E-2</v>
      </c>
    </row>
    <row r="353" spans="1:3" x14ac:dyDescent="0.3">
      <c r="A353" s="1">
        <v>39508</v>
      </c>
      <c r="B353" s="2">
        <v>35978.8787612858</v>
      </c>
      <c r="C353" s="3">
        <f>chart_14[[#This Row],[Gold spot price]]/B352-1</f>
        <v>-7.8311012607087283E-2</v>
      </c>
    </row>
    <row r="354" spans="1:3" x14ac:dyDescent="0.3">
      <c r="A354" s="1">
        <v>39539</v>
      </c>
      <c r="B354" s="2">
        <v>34157.592168654097</v>
      </c>
      <c r="C354" s="3">
        <f>chart_14[[#This Row],[Gold spot price]]/B353-1</f>
        <v>-5.0620993631170452E-2</v>
      </c>
    </row>
    <row r="355" spans="1:3" x14ac:dyDescent="0.3">
      <c r="A355" s="1">
        <v>39569</v>
      </c>
      <c r="B355" s="2">
        <v>34807.712005907299</v>
      </c>
      <c r="C355" s="3">
        <f>chart_14[[#This Row],[Gold spot price]]/B354-1</f>
        <v>1.9032952733998743E-2</v>
      </c>
    </row>
    <row r="356" spans="1:3" x14ac:dyDescent="0.3">
      <c r="A356" s="1">
        <v>39600</v>
      </c>
      <c r="B356" s="2">
        <v>35962.788660395701</v>
      </c>
      <c r="C356" s="3">
        <f>chart_14[[#This Row],[Gold spot price]]/B355-1</f>
        <v>3.3184503890757666E-2</v>
      </c>
    </row>
    <row r="357" spans="1:3" x14ac:dyDescent="0.3">
      <c r="A357" s="1">
        <v>39630</v>
      </c>
      <c r="B357" s="2">
        <v>35837.034584757799</v>
      </c>
      <c r="C357" s="3">
        <f>chart_14[[#This Row],[Gold spot price]]/B356-1</f>
        <v>-3.4967832118200093E-3</v>
      </c>
    </row>
    <row r="358" spans="1:3" x14ac:dyDescent="0.3">
      <c r="A358" s="1">
        <v>39661</v>
      </c>
      <c r="B358" s="2">
        <v>34452.042124734602</v>
      </c>
      <c r="C358" s="3">
        <f>chart_14[[#This Row],[Gold spot price]]/B357-1</f>
        <v>-3.8646960499691074E-2</v>
      </c>
    </row>
    <row r="359" spans="1:3" x14ac:dyDescent="0.3">
      <c r="A359" s="1">
        <v>39692</v>
      </c>
      <c r="B359" s="2">
        <v>37686.933986866999</v>
      </c>
      <c r="C359" s="3">
        <f>chart_14[[#This Row],[Gold spot price]]/B358-1</f>
        <v>9.389550408711278E-2</v>
      </c>
    </row>
    <row r="360" spans="1:3" x14ac:dyDescent="0.3">
      <c r="A360" s="1">
        <v>39722</v>
      </c>
      <c r="B360" s="2">
        <v>34909.238620337499</v>
      </c>
      <c r="C360" s="3">
        <f>chart_14[[#This Row],[Gold spot price]]/B359-1</f>
        <v>-7.3704466579782246E-2</v>
      </c>
    </row>
    <row r="361" spans="1:3" x14ac:dyDescent="0.3">
      <c r="A361" s="1">
        <v>39753</v>
      </c>
      <c r="B361" s="2">
        <v>39001.845077464</v>
      </c>
      <c r="C361" s="3">
        <f>chart_14[[#This Row],[Gold spot price]]/B360-1</f>
        <v>0.11723562640928598</v>
      </c>
    </row>
    <row r="362" spans="1:3" x14ac:dyDescent="0.3">
      <c r="A362" s="1">
        <v>39783</v>
      </c>
      <c r="B362" s="2">
        <v>37878.309522764801</v>
      </c>
      <c r="C362" s="3">
        <f>chart_14[[#This Row],[Gold spot price]]/B361-1</f>
        <v>-2.8807241105329173E-2</v>
      </c>
    </row>
    <row r="363" spans="1:3" x14ac:dyDescent="0.3">
      <c r="A363" s="1">
        <v>39814</v>
      </c>
      <c r="B363" s="2">
        <v>43723.945386298103</v>
      </c>
      <c r="C363" s="3">
        <f>chart_14[[#This Row],[Gold spot price]]/B362-1</f>
        <v>0.15432673572774114</v>
      </c>
    </row>
    <row r="364" spans="1:3" x14ac:dyDescent="0.3">
      <c r="A364" s="1">
        <v>39845</v>
      </c>
      <c r="B364" s="2">
        <v>45885.193718801798</v>
      </c>
      <c r="C364" s="3">
        <f>chart_14[[#This Row],[Gold spot price]]/B363-1</f>
        <v>4.9429398774726518E-2</v>
      </c>
    </row>
    <row r="365" spans="1:3" x14ac:dyDescent="0.3">
      <c r="A365" s="1">
        <v>39873</v>
      </c>
      <c r="B365" s="2">
        <v>41970.078879960398</v>
      </c>
      <c r="C365" s="3">
        <f>chart_14[[#This Row],[Gold spot price]]/B364-1</f>
        <v>-8.532414318297088E-2</v>
      </c>
    </row>
    <row r="366" spans="1:3" x14ac:dyDescent="0.3">
      <c r="A366" s="1">
        <v>39904</v>
      </c>
      <c r="B366" s="2">
        <v>40547.980100994901</v>
      </c>
      <c r="C366" s="3">
        <f>chart_14[[#This Row],[Gold spot price]]/B365-1</f>
        <v>-3.3883633696111803E-2</v>
      </c>
    </row>
    <row r="367" spans="1:3" x14ac:dyDescent="0.3">
      <c r="A367" s="1">
        <v>39934</v>
      </c>
      <c r="B367" s="2">
        <v>42168.667306101197</v>
      </c>
      <c r="C367" s="3">
        <f>chart_14[[#This Row],[Gold spot price]]/B366-1</f>
        <v>3.9969616268666686E-2</v>
      </c>
    </row>
    <row r="368" spans="1:3" x14ac:dyDescent="0.3">
      <c r="A368" s="1">
        <v>39965</v>
      </c>
      <c r="B368" s="2">
        <v>40293.438216514201</v>
      </c>
      <c r="C368" s="3">
        <f>chart_14[[#This Row],[Gold spot price]]/B367-1</f>
        <v>-4.4469726206302851E-2</v>
      </c>
    </row>
    <row r="369" spans="1:3" x14ac:dyDescent="0.3">
      <c r="A369" s="1">
        <v>39995</v>
      </c>
      <c r="B369" s="2">
        <v>40476.012679066102</v>
      </c>
      <c r="C369" s="3">
        <f>chart_14[[#This Row],[Gold spot price]]/B368-1</f>
        <v>4.5311214588055204E-3</v>
      </c>
    </row>
    <row r="370" spans="1:3" x14ac:dyDescent="0.3">
      <c r="A370" s="1">
        <v>40026</v>
      </c>
      <c r="B370" s="2">
        <v>40800.544850489998</v>
      </c>
      <c r="C370" s="3">
        <f>chart_14[[#This Row],[Gold spot price]]/B369-1</f>
        <v>8.0178888666013748E-3</v>
      </c>
    </row>
    <row r="371" spans="1:3" x14ac:dyDescent="0.3">
      <c r="A371" s="1">
        <v>40057</v>
      </c>
      <c r="B371" s="2">
        <v>41441.967045778001</v>
      </c>
      <c r="C371" s="3">
        <f>chart_14[[#This Row],[Gold spot price]]/B370-1</f>
        <v>1.5720922297445705E-2</v>
      </c>
    </row>
    <row r="372" spans="1:3" x14ac:dyDescent="0.3">
      <c r="A372" s="1">
        <v>40087</v>
      </c>
      <c r="B372" s="2">
        <v>42824.443912939401</v>
      </c>
      <c r="C372" s="3">
        <f>chart_14[[#This Row],[Gold spot price]]/B371-1</f>
        <v>3.3359344782893041E-2</v>
      </c>
    </row>
    <row r="373" spans="1:3" x14ac:dyDescent="0.3">
      <c r="A373" s="1">
        <v>40118</v>
      </c>
      <c r="B373" s="2">
        <v>47695.612303023197</v>
      </c>
      <c r="C373" s="3">
        <f>chart_14[[#This Row],[Gold spot price]]/B372-1</f>
        <v>0.11374738221905956</v>
      </c>
    </row>
    <row r="374" spans="1:3" x14ac:dyDescent="0.3">
      <c r="A374" s="1">
        <v>40148</v>
      </c>
      <c r="B374" s="2">
        <v>46703.106743871402</v>
      </c>
      <c r="C374" s="3">
        <f>chart_14[[#This Row],[Gold spot price]]/B373-1</f>
        <v>-2.080915856255583E-2</v>
      </c>
    </row>
    <row r="375" spans="1:3" x14ac:dyDescent="0.3">
      <c r="A375" s="1">
        <v>40179</v>
      </c>
      <c r="B375" s="2">
        <v>47061.765995546702</v>
      </c>
      <c r="C375" s="3">
        <f>chart_14[[#This Row],[Gold spot price]]/B374-1</f>
        <v>7.6795587420395162E-3</v>
      </c>
    </row>
    <row r="376" spans="1:3" x14ac:dyDescent="0.3">
      <c r="A376" s="1">
        <v>40210</v>
      </c>
      <c r="B376" s="2">
        <v>49771.1872558545</v>
      </c>
      <c r="C376" s="3">
        <f>chart_14[[#This Row],[Gold spot price]]/B375-1</f>
        <v>5.7571601978646081E-2</v>
      </c>
    </row>
    <row r="377" spans="1:3" x14ac:dyDescent="0.3">
      <c r="A377" s="1">
        <v>40238</v>
      </c>
      <c r="B377" s="2">
        <v>50434.998197786503</v>
      </c>
      <c r="C377" s="3">
        <f>chart_14[[#This Row],[Gold spot price]]/B376-1</f>
        <v>1.3337253510140368E-2</v>
      </c>
    </row>
    <row r="378" spans="1:3" x14ac:dyDescent="0.3">
      <c r="A378" s="1">
        <v>40269</v>
      </c>
      <c r="B378" s="2">
        <v>53974.027063761299</v>
      </c>
      <c r="C378" s="3">
        <f>chart_14[[#This Row],[Gold spot price]]/B377-1</f>
        <v>7.0170099978909439E-2</v>
      </c>
    </row>
    <row r="379" spans="1:3" x14ac:dyDescent="0.3">
      <c r="A379" s="1">
        <v>40299</v>
      </c>
      <c r="B379" s="2">
        <v>59793.647546435503</v>
      </c>
      <c r="C379" s="3">
        <f>chart_14[[#This Row],[Gold spot price]]/B378-1</f>
        <v>0.10782261023064477</v>
      </c>
    </row>
    <row r="380" spans="1:3" x14ac:dyDescent="0.3">
      <c r="A380" s="1">
        <v>40330</v>
      </c>
      <c r="B380" s="2">
        <v>61781.796494072201</v>
      </c>
      <c r="C380" s="3">
        <f>chart_14[[#This Row],[Gold spot price]]/B379-1</f>
        <v>3.325017003006403E-2</v>
      </c>
    </row>
    <row r="381" spans="1:3" x14ac:dyDescent="0.3">
      <c r="A381" s="1">
        <v>40360</v>
      </c>
      <c r="B381" s="2">
        <v>54683.5712597237</v>
      </c>
      <c r="C381" s="3">
        <f>chart_14[[#This Row],[Gold spot price]]/B380-1</f>
        <v>-0.11489185548415637</v>
      </c>
    </row>
    <row r="382" spans="1:3" x14ac:dyDescent="0.3">
      <c r="A382" s="1">
        <v>40391</v>
      </c>
      <c r="B382" s="2">
        <v>59885.116272577499</v>
      </c>
      <c r="C382" s="3">
        <f>chart_14[[#This Row],[Gold spot price]]/B381-1</f>
        <v>9.5120799410643331E-2</v>
      </c>
    </row>
    <row r="383" spans="1:3" x14ac:dyDescent="0.3">
      <c r="A383" s="1">
        <v>40422</v>
      </c>
      <c r="B383" s="2">
        <v>58361.531787859603</v>
      </c>
      <c r="C383" s="3">
        <f>chart_14[[#This Row],[Gold spot price]]/B382-1</f>
        <v>-2.5441788870928073E-2</v>
      </c>
    </row>
    <row r="384" spans="1:3" x14ac:dyDescent="0.3">
      <c r="A384" s="1">
        <v>40452</v>
      </c>
      <c r="B384" s="2">
        <v>59229.473969579201</v>
      </c>
      <c r="C384" s="3">
        <f>chart_14[[#This Row],[Gold spot price]]/B383-1</f>
        <v>1.4871819760908789E-2</v>
      </c>
    </row>
    <row r="385" spans="1:3" x14ac:dyDescent="0.3">
      <c r="A385" s="1">
        <v>40483</v>
      </c>
      <c r="B385" s="2">
        <v>64866.839622705702</v>
      </c>
      <c r="C385" s="3">
        <f>chart_14[[#This Row],[Gold spot price]]/B384-1</f>
        <v>9.5178384599902133E-2</v>
      </c>
    </row>
    <row r="386" spans="1:3" x14ac:dyDescent="0.3">
      <c r="A386" s="1">
        <v>40513</v>
      </c>
      <c r="B386" s="2">
        <v>64319.809478205898</v>
      </c>
      <c r="C386" s="3">
        <f>chart_14[[#This Row],[Gold spot price]]/B385-1</f>
        <v>-8.4331246547785232E-3</v>
      </c>
    </row>
    <row r="387" spans="1:3" x14ac:dyDescent="0.3">
      <c r="A387" s="1">
        <v>40544</v>
      </c>
      <c r="B387" s="2">
        <v>59064.174803967901</v>
      </c>
      <c r="C387" s="3">
        <f>chart_14[[#This Row],[Gold spot price]]/B386-1</f>
        <v>-8.1710980129983346E-2</v>
      </c>
    </row>
    <row r="388" spans="1:3" x14ac:dyDescent="0.3">
      <c r="A388" s="1">
        <v>40575</v>
      </c>
      <c r="B388" s="2">
        <v>62158.3318513704</v>
      </c>
      <c r="C388" s="3">
        <f>chart_14[[#This Row],[Gold spot price]]/B387-1</f>
        <v>5.2386358696653312E-2</v>
      </c>
    </row>
    <row r="389" spans="1:3" x14ac:dyDescent="0.3">
      <c r="A389" s="1">
        <v>40603</v>
      </c>
      <c r="B389" s="2">
        <v>61727.476359341701</v>
      </c>
      <c r="C389" s="3">
        <f>chart_14[[#This Row],[Gold spot price]]/B388-1</f>
        <v>-6.9315806778557087E-3</v>
      </c>
    </row>
    <row r="390" spans="1:3" x14ac:dyDescent="0.3">
      <c r="A390" s="1">
        <v>40634</v>
      </c>
      <c r="B390" s="2">
        <v>62972.526769018201</v>
      </c>
      <c r="C390" s="3">
        <f>chart_14[[#This Row],[Gold spot price]]/B389-1</f>
        <v>2.017011682817782E-2</v>
      </c>
    </row>
    <row r="391" spans="1:3" x14ac:dyDescent="0.3">
      <c r="A391" s="1">
        <v>40664</v>
      </c>
      <c r="B391" s="2">
        <v>65094.276855500197</v>
      </c>
      <c r="C391" s="3">
        <f>chart_14[[#This Row],[Gold spot price]]/B390-1</f>
        <v>3.3693265862818622E-2</v>
      </c>
    </row>
    <row r="392" spans="1:3" x14ac:dyDescent="0.3">
      <c r="A392" s="1">
        <v>40695</v>
      </c>
      <c r="B392" s="2">
        <v>63480.8693298816</v>
      </c>
      <c r="C392" s="3">
        <f>chart_14[[#This Row],[Gold spot price]]/B391-1</f>
        <v>-2.4785704727930624E-2</v>
      </c>
    </row>
    <row r="393" spans="1:3" x14ac:dyDescent="0.3">
      <c r="A393" s="1">
        <v>40725</v>
      </c>
      <c r="B393" s="2">
        <v>69596.651627797197</v>
      </c>
      <c r="C393" s="3">
        <f>chart_14[[#This Row],[Gold spot price]]/B392-1</f>
        <v>9.6340556808298006E-2</v>
      </c>
    </row>
    <row r="394" spans="1:3" x14ac:dyDescent="0.3">
      <c r="A394" s="1">
        <v>40756</v>
      </c>
      <c r="B394" s="2">
        <v>76483.864102642605</v>
      </c>
      <c r="C394" s="3">
        <f>chart_14[[#This Row],[Gold spot price]]/B393-1</f>
        <v>9.8958963021356317E-2</v>
      </c>
    </row>
    <row r="395" spans="1:3" x14ac:dyDescent="0.3">
      <c r="A395" s="1">
        <v>40787</v>
      </c>
      <c r="B395" s="2">
        <v>73114.725734497493</v>
      </c>
      <c r="C395" s="3">
        <f>chart_14[[#This Row],[Gold spot price]]/B394-1</f>
        <v>-4.4050315810713614E-2</v>
      </c>
    </row>
    <row r="396" spans="1:3" x14ac:dyDescent="0.3">
      <c r="A396" s="1">
        <v>40817</v>
      </c>
      <c r="B396" s="2">
        <v>74953.893938043606</v>
      </c>
      <c r="C396" s="3">
        <f>chart_14[[#This Row],[Gold spot price]]/B395-1</f>
        <v>2.5154552452603118E-2</v>
      </c>
    </row>
    <row r="397" spans="1:3" x14ac:dyDescent="0.3">
      <c r="A397" s="1">
        <v>40848</v>
      </c>
      <c r="B397" s="2">
        <v>79300.615867999193</v>
      </c>
      <c r="C397" s="3">
        <f>chart_14[[#This Row],[Gold spot price]]/B396-1</f>
        <v>5.7991942800844409E-2</v>
      </c>
    </row>
    <row r="398" spans="1:3" x14ac:dyDescent="0.3">
      <c r="A398" s="1">
        <v>40878</v>
      </c>
      <c r="B398" s="2">
        <v>74158.691874124095</v>
      </c>
      <c r="C398" s="3">
        <f>chart_14[[#This Row],[Gold spot price]]/B397-1</f>
        <v>-6.4840908706612743E-2</v>
      </c>
    </row>
    <row r="399" spans="1:3" x14ac:dyDescent="0.3">
      <c r="A399" s="1">
        <v>40909</v>
      </c>
      <c r="B399" s="2">
        <v>80664.603381852707</v>
      </c>
      <c r="C399" s="3">
        <f>chart_14[[#This Row],[Gold spot price]]/B398-1</f>
        <v>8.7729588310047957E-2</v>
      </c>
    </row>
    <row r="400" spans="1:3" x14ac:dyDescent="0.3">
      <c r="A400" s="1">
        <v>40940</v>
      </c>
      <c r="B400" s="2">
        <v>80241.155873471595</v>
      </c>
      <c r="C400" s="3">
        <f>chart_14[[#This Row],[Gold spot price]]/B399-1</f>
        <v>-5.2494835482743696E-3</v>
      </c>
    </row>
    <row r="401" spans="1:3" x14ac:dyDescent="0.3">
      <c r="A401" s="1">
        <v>40969</v>
      </c>
      <c r="B401" s="2">
        <v>75858.692324817705</v>
      </c>
      <c r="C401" s="3">
        <f>chart_14[[#This Row],[Gold spot price]]/B400-1</f>
        <v>-5.4616156770777136E-2</v>
      </c>
    </row>
    <row r="402" spans="1:3" x14ac:dyDescent="0.3">
      <c r="A402" s="1">
        <v>41000</v>
      </c>
      <c r="B402" s="2">
        <v>76155.037530589005</v>
      </c>
      <c r="C402" s="3">
        <f>chart_14[[#This Row],[Gold spot price]]/B401-1</f>
        <v>3.9065425027680067E-3</v>
      </c>
    </row>
    <row r="403" spans="1:3" x14ac:dyDescent="0.3">
      <c r="A403" s="1">
        <v>41030</v>
      </c>
      <c r="B403" s="2">
        <v>76552.753794221906</v>
      </c>
      <c r="C403" s="3">
        <f>chart_14[[#This Row],[Gold spot price]]/B402-1</f>
        <v>5.2224550933108738E-3</v>
      </c>
    </row>
    <row r="404" spans="1:3" x14ac:dyDescent="0.3">
      <c r="A404" s="1">
        <v>41061</v>
      </c>
      <c r="B404" s="2">
        <v>77376.132553578806</v>
      </c>
      <c r="C404" s="3">
        <f>chart_14[[#This Row],[Gold spot price]]/B403-1</f>
        <v>1.0755703989045129E-2</v>
      </c>
    </row>
    <row r="405" spans="1:3" x14ac:dyDescent="0.3">
      <c r="A405" s="1">
        <v>41091</v>
      </c>
      <c r="B405" s="2">
        <v>80469.471764119298</v>
      </c>
      <c r="C405" s="3">
        <f>chart_14[[#This Row],[Gold spot price]]/B404-1</f>
        <v>3.9977950673594664E-2</v>
      </c>
    </row>
    <row r="406" spans="1:3" x14ac:dyDescent="0.3">
      <c r="A406" s="1">
        <v>41122</v>
      </c>
      <c r="B406" s="2">
        <v>79663.527697058904</v>
      </c>
      <c r="C406" s="3">
        <f>chart_14[[#This Row],[Gold spot price]]/B405-1</f>
        <v>-1.0015525756436716E-2</v>
      </c>
    </row>
    <row r="407" spans="1:3" x14ac:dyDescent="0.3">
      <c r="A407" s="1">
        <v>41153</v>
      </c>
      <c r="B407" s="2">
        <v>83707.533416832594</v>
      </c>
      <c r="C407" s="3">
        <f>chart_14[[#This Row],[Gold spot price]]/B406-1</f>
        <v>5.0763578223049111E-2</v>
      </c>
    </row>
    <row r="408" spans="1:3" x14ac:dyDescent="0.3">
      <c r="A408" s="1">
        <v>41183</v>
      </c>
      <c r="B408" s="2">
        <v>80628.122426711707</v>
      </c>
      <c r="C408" s="3">
        <f>chart_14[[#This Row],[Gold spot price]]/B407-1</f>
        <v>-3.6787740176102868E-2</v>
      </c>
    </row>
    <row r="409" spans="1:3" x14ac:dyDescent="0.3">
      <c r="A409" s="1">
        <v>41214</v>
      </c>
      <c r="B409" s="2">
        <v>81000.089953919</v>
      </c>
      <c r="C409" s="3">
        <f>chart_14[[#This Row],[Gold spot price]]/B408-1</f>
        <v>4.6133720594250249E-3</v>
      </c>
    </row>
    <row r="410" spans="1:3" x14ac:dyDescent="0.3">
      <c r="A410" s="1">
        <v>41244</v>
      </c>
      <c r="B410" s="2">
        <v>76859.393046718702</v>
      </c>
      <c r="C410" s="3">
        <f>chart_14[[#This Row],[Gold spot price]]/B409-1</f>
        <v>-5.1119658133169321E-2</v>
      </c>
    </row>
    <row r="411" spans="1:3" x14ac:dyDescent="0.3">
      <c r="A411" s="1">
        <v>41275</v>
      </c>
      <c r="B411" s="2">
        <v>74873.793390588704</v>
      </c>
      <c r="C411" s="3">
        <f>chart_14[[#This Row],[Gold spot price]]/B410-1</f>
        <v>-2.5834183401930555E-2</v>
      </c>
    </row>
    <row r="412" spans="1:3" x14ac:dyDescent="0.3">
      <c r="A412" s="1">
        <v>41306</v>
      </c>
      <c r="B412" s="2">
        <v>73735.338644371004</v>
      </c>
      <c r="C412" s="3">
        <f>chart_14[[#This Row],[Gold spot price]]/B411-1</f>
        <v>-1.5204982874031825E-2</v>
      </c>
    </row>
    <row r="413" spans="1:3" x14ac:dyDescent="0.3">
      <c r="A413" s="1">
        <v>41334</v>
      </c>
      <c r="B413" s="2">
        <v>76065.064635288305</v>
      </c>
      <c r="C413" s="3">
        <f>chart_14[[#This Row],[Gold spot price]]/B412-1</f>
        <v>3.1595786142024407E-2</v>
      </c>
    </row>
    <row r="414" spans="1:3" x14ac:dyDescent="0.3">
      <c r="A414" s="1">
        <v>41365</v>
      </c>
      <c r="B414" s="2">
        <v>68485.694614443099</v>
      </c>
      <c r="C414" s="3">
        <f>chart_14[[#This Row],[Gold spot price]]/B413-1</f>
        <v>-9.9643246964769783E-2</v>
      </c>
    </row>
    <row r="415" spans="1:3" x14ac:dyDescent="0.3">
      <c r="A415" s="1">
        <v>41395</v>
      </c>
      <c r="B415" s="2">
        <v>65342.369212847902</v>
      </c>
      <c r="C415" s="3">
        <f>chart_14[[#This Row],[Gold spot price]]/B414-1</f>
        <v>-4.5897547207359279E-2</v>
      </c>
    </row>
    <row r="416" spans="1:3" x14ac:dyDescent="0.3">
      <c r="A416" s="1">
        <v>41426</v>
      </c>
      <c r="B416" s="2">
        <v>55537.793293821502</v>
      </c>
      <c r="C416" s="3">
        <f>chart_14[[#This Row],[Gold spot price]]/B415-1</f>
        <v>-0.15004928711857268</v>
      </c>
    </row>
    <row r="417" spans="1:3" x14ac:dyDescent="0.3">
      <c r="A417" s="1">
        <v>41456</v>
      </c>
      <c r="B417" s="2">
        <v>60345.6777161141</v>
      </c>
      <c r="C417" s="3">
        <f>chart_14[[#This Row],[Gold spot price]]/B416-1</f>
        <v>8.6569597694611033E-2</v>
      </c>
    </row>
    <row r="418" spans="1:3" x14ac:dyDescent="0.3">
      <c r="A418" s="1">
        <v>41487</v>
      </c>
      <c r="B418" s="2">
        <v>64223.287508650603</v>
      </c>
      <c r="C418" s="3">
        <f>chart_14[[#This Row],[Gold spot price]]/B417-1</f>
        <v>6.4256628466052845E-2</v>
      </c>
    </row>
    <row r="419" spans="1:3" x14ac:dyDescent="0.3">
      <c r="A419" s="1">
        <v>41518</v>
      </c>
      <c r="B419" s="2">
        <v>59859.457165979104</v>
      </c>
      <c r="C419" s="3">
        <f>chart_14[[#This Row],[Gold spot price]]/B418-1</f>
        <v>-6.7947788286043642E-2</v>
      </c>
    </row>
    <row r="420" spans="1:3" x14ac:dyDescent="0.3">
      <c r="A420" s="1">
        <v>41548</v>
      </c>
      <c r="B420" s="2">
        <v>59150.9718554098</v>
      </c>
      <c r="C420" s="3">
        <f>chart_14[[#This Row],[Gold spot price]]/B419-1</f>
        <v>-1.1835812486651998E-2</v>
      </c>
    </row>
    <row r="421" spans="1:3" x14ac:dyDescent="0.3">
      <c r="A421" s="1">
        <v>41579</v>
      </c>
      <c r="B421" s="2">
        <v>56102.361897554198</v>
      </c>
      <c r="C421" s="3">
        <f>chart_14[[#This Row],[Gold spot price]]/B420-1</f>
        <v>-5.1539473692971738E-2</v>
      </c>
    </row>
    <row r="422" spans="1:3" x14ac:dyDescent="0.3">
      <c r="A422" s="1">
        <v>41609</v>
      </c>
      <c r="B422" s="2">
        <v>53094.327581858801</v>
      </c>
      <c r="C422" s="3">
        <f>chart_14[[#This Row],[Gold spot price]]/B421-1</f>
        <v>-5.3616892657535886E-2</v>
      </c>
    </row>
    <row r="423" spans="1:3" x14ac:dyDescent="0.3">
      <c r="A423" s="1">
        <v>41640</v>
      </c>
      <c r="B423" s="2">
        <v>56406.510671062999</v>
      </c>
      <c r="C423" s="3">
        <f>chart_14[[#This Row],[Gold spot price]]/B422-1</f>
        <v>6.2382993439319856E-2</v>
      </c>
    </row>
    <row r="424" spans="1:3" x14ac:dyDescent="0.3">
      <c r="A424" s="1">
        <v>41671</v>
      </c>
      <c r="B424" s="2">
        <v>58524.720844606403</v>
      </c>
      <c r="C424" s="3">
        <f>chart_14[[#This Row],[Gold spot price]]/B423-1</f>
        <v>3.7552582996949413E-2</v>
      </c>
    </row>
    <row r="425" spans="1:3" x14ac:dyDescent="0.3">
      <c r="A425" s="1">
        <v>41699</v>
      </c>
      <c r="B425" s="2">
        <v>57094.898314810103</v>
      </c>
      <c r="C425" s="3">
        <f>chart_14[[#This Row],[Gold spot price]]/B424-1</f>
        <v>-2.4431086712788153E-2</v>
      </c>
    </row>
    <row r="426" spans="1:3" x14ac:dyDescent="0.3">
      <c r="A426" s="1">
        <v>41730</v>
      </c>
      <c r="B426" s="2">
        <v>56696.305229864804</v>
      </c>
      <c r="C426" s="3">
        <f>chart_14[[#This Row],[Gold spot price]]/B425-1</f>
        <v>-6.9812381965816961E-3</v>
      </c>
    </row>
    <row r="427" spans="1:3" x14ac:dyDescent="0.3">
      <c r="A427" s="1">
        <v>41760</v>
      </c>
      <c r="B427" s="2">
        <v>56006.885120945597</v>
      </c>
      <c r="C427" s="3">
        <f>chart_14[[#This Row],[Gold spot price]]/B426-1</f>
        <v>-1.2159877193479884E-2</v>
      </c>
    </row>
    <row r="428" spans="1:3" x14ac:dyDescent="0.3">
      <c r="A428" s="1">
        <v>41791</v>
      </c>
      <c r="B428" s="2">
        <v>58675.763953052898</v>
      </c>
      <c r="C428" s="3">
        <f>chart_14[[#This Row],[Gold spot price]]/B427-1</f>
        <v>4.7652691742165576E-2</v>
      </c>
    </row>
    <row r="429" spans="1:3" x14ac:dyDescent="0.3">
      <c r="A429" s="1">
        <v>41821</v>
      </c>
      <c r="B429" s="2">
        <v>58544.225794353399</v>
      </c>
      <c r="C429" s="3">
        <f>chart_14[[#This Row],[Gold spot price]]/B428-1</f>
        <v>-2.2417800781382446E-3</v>
      </c>
    </row>
    <row r="430" spans="1:3" x14ac:dyDescent="0.3">
      <c r="A430" s="1">
        <v>41852</v>
      </c>
      <c r="B430" s="2">
        <v>59415.2190849283</v>
      </c>
      <c r="C430" s="3">
        <f>chart_14[[#This Row],[Gold spot price]]/B429-1</f>
        <v>1.4877526839869981E-2</v>
      </c>
    </row>
    <row r="431" spans="1:3" x14ac:dyDescent="0.3">
      <c r="A431" s="1">
        <v>41883</v>
      </c>
      <c r="B431" s="2">
        <v>58918.003922977899</v>
      </c>
      <c r="C431" s="3">
        <f>chart_14[[#This Row],[Gold spot price]]/B430-1</f>
        <v>-8.3684815036981774E-3</v>
      </c>
    </row>
    <row r="432" spans="1:3" x14ac:dyDescent="0.3">
      <c r="A432" s="1">
        <v>41913</v>
      </c>
      <c r="B432" s="2">
        <v>56653.050037732799</v>
      </c>
      <c r="C432" s="3">
        <f>chart_14[[#This Row],[Gold spot price]]/B431-1</f>
        <v>-3.844247487077157E-2</v>
      </c>
    </row>
    <row r="433" spans="1:3" x14ac:dyDescent="0.3">
      <c r="A433" s="1">
        <v>41944</v>
      </c>
      <c r="B433" s="2">
        <v>57742.302097223903</v>
      </c>
      <c r="C433" s="3">
        <f>chart_14[[#This Row],[Gold spot price]]/B432-1</f>
        <v>1.9226715221256852E-2</v>
      </c>
    </row>
    <row r="434" spans="1:3" x14ac:dyDescent="0.3">
      <c r="A434" s="1">
        <v>41974</v>
      </c>
      <c r="B434" s="2">
        <v>60197.073217132303</v>
      </c>
      <c r="C434" s="3">
        <f>chart_14[[#This Row],[Gold spot price]]/B433-1</f>
        <v>4.2512526012128182E-2</v>
      </c>
    </row>
    <row r="435" spans="1:3" x14ac:dyDescent="0.3">
      <c r="A435" s="1">
        <v>42005</v>
      </c>
      <c r="B435" s="2">
        <v>67936.981639418605</v>
      </c>
      <c r="C435" s="3">
        <f>chart_14[[#This Row],[Gold spot price]]/B434-1</f>
        <v>0.12857615841833803</v>
      </c>
    </row>
    <row r="436" spans="1:3" x14ac:dyDescent="0.3">
      <c r="A436" s="1">
        <v>42036</v>
      </c>
      <c r="B436" s="2">
        <v>65822.213649104</v>
      </c>
      <c r="C436" s="3">
        <f>chart_14[[#This Row],[Gold spot price]]/B435-1</f>
        <v>-3.11283772001959E-2</v>
      </c>
    </row>
    <row r="437" spans="1:3" x14ac:dyDescent="0.3">
      <c r="A437" s="1">
        <v>42064</v>
      </c>
      <c r="B437" s="2">
        <v>67235.543488184805</v>
      </c>
      <c r="C437" s="3">
        <f>chart_14[[#This Row],[Gold spot price]]/B436-1</f>
        <v>2.1471928103409255E-2</v>
      </c>
    </row>
    <row r="438" spans="1:3" x14ac:dyDescent="0.3">
      <c r="A438" s="1">
        <v>42095</v>
      </c>
      <c r="B438" s="2">
        <v>64134.9616703293</v>
      </c>
      <c r="C438" s="3">
        <f>chart_14[[#This Row],[Gold spot price]]/B437-1</f>
        <v>-4.6115219079033154E-2</v>
      </c>
    </row>
    <row r="439" spans="1:3" x14ac:dyDescent="0.3">
      <c r="A439" s="1">
        <v>42125</v>
      </c>
      <c r="B439" s="2">
        <v>66186.753091698207</v>
      </c>
      <c r="C439" s="3">
        <f>chart_14[[#This Row],[Gold spot price]]/B438-1</f>
        <v>3.1991777463213467E-2</v>
      </c>
    </row>
    <row r="440" spans="1:3" x14ac:dyDescent="0.3">
      <c r="A440" s="1">
        <v>42156</v>
      </c>
      <c r="B440" s="2">
        <v>63780.178383162303</v>
      </c>
      <c r="C440" s="3">
        <f>chart_14[[#This Row],[Gold spot price]]/B439-1</f>
        <v>-3.63603681419713E-2</v>
      </c>
    </row>
    <row r="441" spans="1:3" x14ac:dyDescent="0.3">
      <c r="A441" s="1">
        <v>42186</v>
      </c>
      <c r="B441" s="2">
        <v>61036.945107244501</v>
      </c>
      <c r="C441" s="3">
        <f>chart_14[[#This Row],[Gold spot price]]/B440-1</f>
        <v>-4.3010749506495638E-2</v>
      </c>
    </row>
    <row r="442" spans="1:3" x14ac:dyDescent="0.3">
      <c r="A442" s="1">
        <v>42217</v>
      </c>
      <c r="B442" s="2">
        <v>61676.069896906403</v>
      </c>
      <c r="C442" s="3">
        <f>chart_14[[#This Row],[Gold spot price]]/B441-1</f>
        <v>1.0471113659750397E-2</v>
      </c>
    </row>
    <row r="443" spans="1:3" x14ac:dyDescent="0.3">
      <c r="A443" s="1">
        <v>42248</v>
      </c>
      <c r="B443" s="2">
        <v>60599.768235278301</v>
      </c>
      <c r="C443" s="3">
        <f>chart_14[[#This Row],[Gold spot price]]/B442-1</f>
        <v>-1.7450879464712576E-2</v>
      </c>
    </row>
    <row r="444" spans="1:3" x14ac:dyDescent="0.3">
      <c r="A444" s="1">
        <v>42278</v>
      </c>
      <c r="B444" s="2">
        <v>63191.104294971301</v>
      </c>
      <c r="C444" s="3">
        <f>chart_14[[#This Row],[Gold spot price]]/B443-1</f>
        <v>4.2761484658359494E-2</v>
      </c>
    </row>
    <row r="445" spans="1:3" x14ac:dyDescent="0.3">
      <c r="A445" s="1">
        <v>42309</v>
      </c>
      <c r="B445" s="2">
        <v>61172.905999278897</v>
      </c>
      <c r="C445" s="3">
        <f>chart_14[[#This Row],[Gold spot price]]/B444-1</f>
        <v>-3.1938012766347779E-2</v>
      </c>
    </row>
    <row r="446" spans="1:3" x14ac:dyDescent="0.3">
      <c r="A446" s="1">
        <v>42339</v>
      </c>
      <c r="B446" s="2">
        <v>59461.8785008669</v>
      </c>
      <c r="C446" s="3">
        <f>chart_14[[#This Row],[Gold spot price]]/B445-1</f>
        <v>-2.7970348481273222E-2</v>
      </c>
    </row>
    <row r="447" spans="1:3" x14ac:dyDescent="0.3">
      <c r="A447" s="1">
        <v>42370</v>
      </c>
      <c r="B447" s="2">
        <v>62047.478848585</v>
      </c>
      <c r="C447" s="3">
        <f>chart_14[[#This Row],[Gold spot price]]/B446-1</f>
        <v>4.3483327686669071E-2</v>
      </c>
    </row>
    <row r="448" spans="1:3" x14ac:dyDescent="0.3">
      <c r="A448" s="1">
        <v>42401</v>
      </c>
      <c r="B448" s="2">
        <v>69120.009119400696</v>
      </c>
      <c r="C448" s="3">
        <f>chart_14[[#This Row],[Gold spot price]]/B447-1</f>
        <v>0.11398577995529613</v>
      </c>
    </row>
    <row r="449" spans="1:3" x14ac:dyDescent="0.3">
      <c r="A449" s="1">
        <v>42430</v>
      </c>
      <c r="B449" s="2">
        <v>66215.059405132502</v>
      </c>
      <c r="C449" s="3">
        <f>chart_14[[#This Row],[Gold spot price]]/B448-1</f>
        <v>-4.202762342305344E-2</v>
      </c>
    </row>
    <row r="450" spans="1:3" x14ac:dyDescent="0.3">
      <c r="A450" s="1">
        <v>42461</v>
      </c>
      <c r="B450" s="2">
        <v>68710.599562760603</v>
      </c>
      <c r="C450" s="3">
        <f>chart_14[[#This Row],[Gold spot price]]/B449-1</f>
        <v>3.7688407743611707E-2</v>
      </c>
    </row>
    <row r="451" spans="1:3" x14ac:dyDescent="0.3">
      <c r="A451" s="1">
        <v>42491</v>
      </c>
      <c r="B451" s="2">
        <v>66225.907686595194</v>
      </c>
      <c r="C451" s="3">
        <f>chart_14[[#This Row],[Gold spot price]]/B450-1</f>
        <v>-3.6161696913965646E-2</v>
      </c>
    </row>
    <row r="452" spans="1:3" x14ac:dyDescent="0.3">
      <c r="A452" s="1">
        <v>42522</v>
      </c>
      <c r="B452" s="2">
        <v>72500.250094457893</v>
      </c>
      <c r="C452" s="3">
        <f>chart_14[[#This Row],[Gold spot price]]/B451-1</f>
        <v>9.4741508678977127E-2</v>
      </c>
    </row>
    <row r="453" spans="1:3" x14ac:dyDescent="0.3">
      <c r="A453" s="1">
        <v>42552</v>
      </c>
      <c r="B453" s="2">
        <v>73593.813830409897</v>
      </c>
      <c r="C453" s="3">
        <f>chart_14[[#This Row],[Gold spot price]]/B452-1</f>
        <v>1.50835857052527E-2</v>
      </c>
    </row>
    <row r="454" spans="1:3" x14ac:dyDescent="0.3">
      <c r="A454" s="1">
        <v>42583</v>
      </c>
      <c r="B454" s="2">
        <v>71675.295687470294</v>
      </c>
      <c r="C454" s="3">
        <f>chart_14[[#This Row],[Gold spot price]]/B453-1</f>
        <v>-2.6069013726624513E-2</v>
      </c>
    </row>
    <row r="455" spans="1:3" x14ac:dyDescent="0.3">
      <c r="A455" s="1">
        <v>42614</v>
      </c>
      <c r="B455" s="2">
        <v>72212.549942792204</v>
      </c>
      <c r="C455" s="3">
        <f>chart_14[[#This Row],[Gold spot price]]/B454-1</f>
        <v>7.4956684889662117E-3</v>
      </c>
    </row>
    <row r="456" spans="1:3" x14ac:dyDescent="0.3">
      <c r="A456" s="1">
        <v>42644</v>
      </c>
      <c r="B456" s="2">
        <v>70819.323824599895</v>
      </c>
      <c r="C456" s="3">
        <f>chart_14[[#This Row],[Gold spot price]]/B455-1</f>
        <v>-1.9293407022685671E-2</v>
      </c>
    </row>
    <row r="457" spans="1:3" x14ac:dyDescent="0.3">
      <c r="A457" s="1">
        <v>42675</v>
      </c>
      <c r="B457" s="2">
        <v>67509.481133841706</v>
      </c>
      <c r="C457" s="3">
        <f>chart_14[[#This Row],[Gold spot price]]/B456-1</f>
        <v>-4.6736434521116976E-2</v>
      </c>
    </row>
    <row r="458" spans="1:3" x14ac:dyDescent="0.3">
      <c r="A458" s="1">
        <v>42705</v>
      </c>
      <c r="B458" s="2">
        <v>67013.021635703102</v>
      </c>
      <c r="C458" s="3">
        <f>chart_14[[#This Row],[Gold spot price]]/B457-1</f>
        <v>-7.353922586878503E-3</v>
      </c>
    </row>
    <row r="459" spans="1:3" x14ac:dyDescent="0.3">
      <c r="A459" s="1">
        <v>42736</v>
      </c>
      <c r="B459" s="2">
        <v>68722.489231186904</v>
      </c>
      <c r="C459" s="3">
        <f>chart_14[[#This Row],[Gold spot price]]/B458-1</f>
        <v>2.5509483884741613E-2</v>
      </c>
    </row>
    <row r="460" spans="1:3" x14ac:dyDescent="0.3">
      <c r="A460" s="1">
        <v>42767</v>
      </c>
      <c r="B460" s="2">
        <v>72208.526206698996</v>
      </c>
      <c r="C460" s="3">
        <f>chart_14[[#This Row],[Gold spot price]]/B459-1</f>
        <v>5.0726290833046583E-2</v>
      </c>
    </row>
    <row r="461" spans="1:3" x14ac:dyDescent="0.3">
      <c r="A461" s="1">
        <v>42795</v>
      </c>
      <c r="B461" s="2">
        <v>70960.848923459693</v>
      </c>
      <c r="C461" s="3">
        <f>chart_14[[#This Row],[Gold spot price]]/B460-1</f>
        <v>-1.7278808317840344E-2</v>
      </c>
    </row>
    <row r="462" spans="1:3" x14ac:dyDescent="0.3">
      <c r="A462" s="1">
        <v>42826</v>
      </c>
      <c r="B462" s="2">
        <v>70613.541725704199</v>
      </c>
      <c r="C462" s="3">
        <f>chart_14[[#This Row],[Gold spot price]]/B461-1</f>
        <v>-4.8943495325163289E-3</v>
      </c>
    </row>
    <row r="463" spans="1:3" x14ac:dyDescent="0.3">
      <c r="A463" s="1">
        <v>42856</v>
      </c>
      <c r="B463" s="2">
        <v>68768.706431446</v>
      </c>
      <c r="C463" s="3">
        <f>chart_14[[#This Row],[Gold spot price]]/B462-1</f>
        <v>-2.6125800365946694E-2</v>
      </c>
    </row>
    <row r="464" spans="1:3" x14ac:dyDescent="0.3">
      <c r="A464" s="1">
        <v>42887</v>
      </c>
      <c r="B464" s="2">
        <v>66338.760201185505</v>
      </c>
      <c r="C464" s="3">
        <f>chart_14[[#This Row],[Gold spot price]]/B463-1</f>
        <v>-3.5335057998842179E-2</v>
      </c>
    </row>
    <row r="465" spans="1:3" x14ac:dyDescent="0.3">
      <c r="A465" s="1">
        <v>42917</v>
      </c>
      <c r="B465" s="2">
        <v>65871.610669274596</v>
      </c>
      <c r="C465" s="3">
        <f>chart_14[[#This Row],[Gold spot price]]/B464-1</f>
        <v>-7.0418791441713147E-3</v>
      </c>
    </row>
    <row r="466" spans="1:3" x14ac:dyDescent="0.3">
      <c r="A466" s="1">
        <v>42948</v>
      </c>
      <c r="B466" s="2">
        <v>67603.632434657295</v>
      </c>
      <c r="C466" s="3">
        <f>chart_14[[#This Row],[Gold spot price]]/B465-1</f>
        <v>2.6293903364208893E-2</v>
      </c>
    </row>
    <row r="467" spans="1:3" x14ac:dyDescent="0.3">
      <c r="A467" s="1">
        <v>42979</v>
      </c>
      <c r="B467" s="2">
        <v>66233.519704245104</v>
      </c>
      <c r="C467" s="3">
        <f>chart_14[[#This Row],[Gold spot price]]/B466-1</f>
        <v>-2.0266850775163325E-2</v>
      </c>
    </row>
    <row r="468" spans="1:3" x14ac:dyDescent="0.3">
      <c r="A468" s="1">
        <v>43009</v>
      </c>
      <c r="B468" s="2">
        <v>66511.503930517501</v>
      </c>
      <c r="C468" s="3">
        <f>chart_14[[#This Row],[Gold spot price]]/B467-1</f>
        <v>4.1970323714290991E-3</v>
      </c>
    </row>
    <row r="469" spans="1:3" x14ac:dyDescent="0.3">
      <c r="A469" s="1">
        <v>43040</v>
      </c>
      <c r="B469" s="2">
        <v>65844.003862765705</v>
      </c>
      <c r="C469" s="3">
        <f>chart_14[[#This Row],[Gold spot price]]/B468-1</f>
        <v>-1.0035858886142668E-2</v>
      </c>
    </row>
    <row r="470" spans="1:3" x14ac:dyDescent="0.3">
      <c r="A470" s="1">
        <v>43070</v>
      </c>
      <c r="B470" s="2">
        <v>65881.699796857894</v>
      </c>
      <c r="C470" s="3">
        <f>chart_14[[#This Row],[Gold spot price]]/B469-1</f>
        <v>5.7250367354266807E-4</v>
      </c>
    </row>
    <row r="471" spans="1:3" x14ac:dyDescent="0.3">
      <c r="A471" s="1">
        <v>43101</v>
      </c>
      <c r="B471" s="2">
        <v>65802.905890067093</v>
      </c>
      <c r="C471" s="3">
        <f>chart_14[[#This Row],[Gold spot price]]/B470-1</f>
        <v>-1.1959907991712093E-3</v>
      </c>
    </row>
    <row r="472" spans="1:3" x14ac:dyDescent="0.3">
      <c r="A472" s="1">
        <v>43132</v>
      </c>
      <c r="B472" s="2">
        <v>65754.907867223301</v>
      </c>
      <c r="C472" s="3">
        <f>chart_14[[#This Row],[Gold spot price]]/B471-1</f>
        <v>-7.2942102167916634E-4</v>
      </c>
    </row>
    <row r="473" spans="1:3" x14ac:dyDescent="0.3">
      <c r="A473" s="1">
        <v>43160</v>
      </c>
      <c r="B473" s="2">
        <v>65480.642266279603</v>
      </c>
      <c r="C473" s="3">
        <f>chart_14[[#This Row],[Gold spot price]]/B472-1</f>
        <v>-4.1710285945121273E-3</v>
      </c>
    </row>
    <row r="474" spans="1:3" x14ac:dyDescent="0.3">
      <c r="A474" s="1">
        <v>43191</v>
      </c>
      <c r="B474" s="2">
        <v>66255.204857109493</v>
      </c>
      <c r="C474" s="3">
        <f>chart_14[[#This Row],[Gold spot price]]/B473-1</f>
        <v>1.1828878948378474E-2</v>
      </c>
    </row>
    <row r="475" spans="1:3" x14ac:dyDescent="0.3">
      <c r="A475" s="1">
        <v>43221</v>
      </c>
      <c r="B475" s="2">
        <v>67998.344726536598</v>
      </c>
      <c r="C475" s="3">
        <f>chart_14[[#This Row],[Gold spot price]]/B474-1</f>
        <v>2.6309478224185945E-2</v>
      </c>
    </row>
    <row r="476" spans="1:3" x14ac:dyDescent="0.3">
      <c r="A476" s="1">
        <v>43252</v>
      </c>
      <c r="B476" s="2">
        <v>65367.577166046402</v>
      </c>
      <c r="C476" s="3">
        <f>chart_14[[#This Row],[Gold spot price]]/B475-1</f>
        <v>-3.8688700012774468E-2</v>
      </c>
    </row>
    <row r="477" spans="1:3" x14ac:dyDescent="0.3">
      <c r="A477" s="1">
        <v>43282</v>
      </c>
      <c r="B477" s="2">
        <v>63401.259682031203</v>
      </c>
      <c r="C477" s="3">
        <f>chart_14[[#This Row],[Gold spot price]]/B476-1</f>
        <v>-3.0080929556565494E-2</v>
      </c>
    </row>
    <row r="478" spans="1:3" x14ac:dyDescent="0.3">
      <c r="A478" s="1">
        <v>43313</v>
      </c>
      <c r="B478" s="2">
        <v>62896.131252359301</v>
      </c>
      <c r="C478" s="3">
        <f>chart_14[[#This Row],[Gold spot price]]/B477-1</f>
        <v>-7.9671670910832493E-3</v>
      </c>
    </row>
    <row r="479" spans="1:3" x14ac:dyDescent="0.3">
      <c r="A479" s="1">
        <v>43344</v>
      </c>
      <c r="B479" s="2">
        <v>62503.418156882399</v>
      </c>
      <c r="C479" s="3">
        <f>chart_14[[#This Row],[Gold spot price]]/B478-1</f>
        <v>-6.2438354737783808E-3</v>
      </c>
    </row>
    <row r="480" spans="1:3" x14ac:dyDescent="0.3">
      <c r="A480" s="1">
        <v>43374</v>
      </c>
      <c r="B480" s="2">
        <v>65419.741558203903</v>
      </c>
      <c r="C480" s="3">
        <f>chart_14[[#This Row],[Gold spot price]]/B479-1</f>
        <v>4.6658622637270719E-2</v>
      </c>
    </row>
    <row r="481" spans="1:3" x14ac:dyDescent="0.3">
      <c r="A481" s="1">
        <v>43405</v>
      </c>
      <c r="B481" s="2">
        <v>65323.1040919562</v>
      </c>
      <c r="C481" s="3">
        <f>chart_14[[#This Row],[Gold spot price]]/B480-1</f>
        <v>-1.4771911955923089E-3</v>
      </c>
    </row>
    <row r="482" spans="1:3" x14ac:dyDescent="0.3">
      <c r="A482" s="1">
        <v>43435</v>
      </c>
      <c r="B482" s="2">
        <v>68215.656567608297</v>
      </c>
      <c r="C482" s="3">
        <f>chart_14[[#This Row],[Gold spot price]]/B481-1</f>
        <v>4.4280695411843984E-2</v>
      </c>
    </row>
    <row r="483" spans="1:3" x14ac:dyDescent="0.3">
      <c r="A483" s="1">
        <v>43466</v>
      </c>
      <c r="B483" s="2">
        <v>70196.843531996405</v>
      </c>
      <c r="C483" s="3">
        <f>chart_14[[#This Row],[Gold spot price]]/B482-1</f>
        <v>2.9042994879402206E-2</v>
      </c>
    </row>
    <row r="484" spans="1:3" x14ac:dyDescent="0.3">
      <c r="A484" s="1">
        <v>43497</v>
      </c>
      <c r="B484" s="2">
        <v>70420.698747604605</v>
      </c>
      <c r="C484" s="3">
        <f>chart_14[[#This Row],[Gold spot price]]/B483-1</f>
        <v>3.1889641235245403E-3</v>
      </c>
    </row>
    <row r="485" spans="1:3" x14ac:dyDescent="0.3">
      <c r="A485" s="1">
        <v>43525</v>
      </c>
      <c r="B485" s="2">
        <v>70266.921086522401</v>
      </c>
      <c r="C485" s="3">
        <f>chart_14[[#This Row],[Gold spot price]]/B484-1</f>
        <v>-2.1836997334172548E-3</v>
      </c>
    </row>
    <row r="486" spans="1:3" x14ac:dyDescent="0.3">
      <c r="A486" s="1">
        <v>43556</v>
      </c>
      <c r="B486" s="2">
        <v>69661.739508407001</v>
      </c>
      <c r="C486" s="3">
        <f>chart_14[[#This Row],[Gold spot price]]/B485-1</f>
        <v>-8.6126098704426557E-3</v>
      </c>
    </row>
    <row r="487" spans="1:3" x14ac:dyDescent="0.3">
      <c r="A487" s="1">
        <v>43586</v>
      </c>
      <c r="B487" s="2">
        <v>70804.436563886004</v>
      </c>
      <c r="C487" s="3">
        <f>chart_14[[#This Row],[Gold spot price]]/B486-1</f>
        <v>1.6403510212964045E-2</v>
      </c>
    </row>
    <row r="488" spans="1:3" x14ac:dyDescent="0.3">
      <c r="A488" s="1">
        <v>43617</v>
      </c>
      <c r="B488" s="2">
        <v>75455.141764001397</v>
      </c>
      <c r="C488" s="3">
        <f>chart_14[[#This Row],[Gold spot price]]/B487-1</f>
        <v>6.568381058889039E-2</v>
      </c>
    </row>
    <row r="489" spans="1:3" x14ac:dyDescent="0.3">
      <c r="A489" s="1">
        <v>43647</v>
      </c>
      <c r="B489" s="2">
        <v>78018.504431921203</v>
      </c>
      <c r="C489" s="3">
        <f>chart_14[[#This Row],[Gold spot price]]/B488-1</f>
        <v>3.3972007844570218E-2</v>
      </c>
    </row>
    <row r="490" spans="1:3" x14ac:dyDescent="0.3">
      <c r="A490" s="1">
        <v>43678</v>
      </c>
      <c r="B490" s="2">
        <v>84400.5828070321</v>
      </c>
      <c r="C490" s="3">
        <f>chart_14[[#This Row],[Gold spot price]]/B489-1</f>
        <v>8.1802111198887362E-2</v>
      </c>
    </row>
    <row r="491" spans="1:3" x14ac:dyDescent="0.3">
      <c r="A491" s="1">
        <v>43709</v>
      </c>
      <c r="B491" s="2">
        <v>83127.800890238301</v>
      </c>
      <c r="C491" s="3">
        <f>chart_14[[#This Row],[Gold spot price]]/B490-1</f>
        <v>-1.5080250330780309E-2</v>
      </c>
    </row>
    <row r="492" spans="1:3" x14ac:dyDescent="0.3">
      <c r="A492" s="1">
        <v>43739</v>
      </c>
      <c r="B492" s="2">
        <v>82554.2737555161</v>
      </c>
      <c r="C492" s="3">
        <f>chart_14[[#This Row],[Gold spot price]]/B491-1</f>
        <v>-6.8993420802684335E-3</v>
      </c>
    </row>
    <row r="493" spans="1:3" x14ac:dyDescent="0.3">
      <c r="A493" s="1">
        <v>43770</v>
      </c>
      <c r="B493" s="2">
        <v>81028.190740116901</v>
      </c>
      <c r="C493" s="3">
        <f>chart_14[[#This Row],[Gold spot price]]/B492-1</f>
        <v>-1.8485814797652766E-2</v>
      </c>
    </row>
    <row r="494" spans="1:3" x14ac:dyDescent="0.3">
      <c r="A494" s="1">
        <v>43800</v>
      </c>
      <c r="B494" s="2">
        <v>82620.0763800157</v>
      </c>
      <c r="C494" s="3">
        <f>chart_14[[#This Row],[Gold spot price]]/B493-1</f>
        <v>1.9646071637024143E-2</v>
      </c>
    </row>
    <row r="495" spans="1:3" x14ac:dyDescent="0.3">
      <c r="A495" s="1">
        <v>43831</v>
      </c>
      <c r="B495" s="2">
        <v>87355.296282417097</v>
      </c>
      <c r="C495" s="3">
        <f>chart_14[[#This Row],[Gold spot price]]/B494-1</f>
        <v>5.7313187180092706E-2</v>
      </c>
    </row>
    <row r="496" spans="1:3" x14ac:dyDescent="0.3">
      <c r="A496" s="1">
        <v>43862</v>
      </c>
      <c r="B496" s="2">
        <v>89376.1938679507</v>
      </c>
      <c r="C496" s="3">
        <f>chart_14[[#This Row],[Gold spot price]]/B495-1</f>
        <v>2.3134230796952426E-2</v>
      </c>
    </row>
    <row r="497" spans="1:3" x14ac:dyDescent="0.3">
      <c r="A497" s="1">
        <v>43891</v>
      </c>
      <c r="B497" s="2">
        <v>89497.4441208114</v>
      </c>
      <c r="C497" s="3">
        <f>chart_14[[#This Row],[Gold spot price]]/B496-1</f>
        <v>1.3566280640664452E-3</v>
      </c>
    </row>
    <row r="498" spans="1:3" x14ac:dyDescent="0.3">
      <c r="A498" s="1">
        <v>43922</v>
      </c>
      <c r="B498" s="2">
        <v>95411.736119473906</v>
      </c>
      <c r="C498" s="3">
        <f>chart_14[[#This Row],[Gold spot price]]/B497-1</f>
        <v>6.6083362008404256E-2</v>
      </c>
    </row>
    <row r="499" spans="1:3" x14ac:dyDescent="0.3">
      <c r="A499" s="1">
        <v>43952</v>
      </c>
      <c r="B499" s="2">
        <v>94604.221896933101</v>
      </c>
      <c r="C499" s="3">
        <f>chart_14[[#This Row],[Gold spot price]]/B498-1</f>
        <v>-8.4634684933271309E-3</v>
      </c>
    </row>
    <row r="500" spans="1:3" x14ac:dyDescent="0.3">
      <c r="A500" s="1">
        <v>43983</v>
      </c>
      <c r="B500" s="2">
        <v>96224.678632562296</v>
      </c>
      <c r="C500" s="3">
        <f>chart_14[[#This Row],[Gold spot price]]/B499-1</f>
        <v>1.712879936156142E-2</v>
      </c>
    </row>
    <row r="501" spans="1:3" x14ac:dyDescent="0.3">
      <c r="A501" s="1">
        <v>44013</v>
      </c>
      <c r="B501" s="2">
        <v>101068.429084031</v>
      </c>
      <c r="C501" s="3">
        <f>chart_14[[#This Row],[Gold spot price]]/B500-1</f>
        <v>5.0337922872829344E-2</v>
      </c>
    </row>
    <row r="502" spans="1:3" x14ac:dyDescent="0.3">
      <c r="A502" s="1">
        <v>44044</v>
      </c>
      <c r="B502" s="2">
        <v>99904.320829812699</v>
      </c>
      <c r="C502" s="3">
        <f>chart_14[[#This Row],[Gold spot price]]/B501-1</f>
        <v>-1.1518020659551653E-2</v>
      </c>
    </row>
    <row r="503" spans="1:3" x14ac:dyDescent="0.3">
      <c r="A503" s="1">
        <v>44075</v>
      </c>
      <c r="B503" s="2">
        <v>98216.912798449499</v>
      </c>
      <c r="C503" s="3">
        <f>chart_14[[#This Row],[Gold spot price]]/B502-1</f>
        <v>-1.6890240755829788E-2</v>
      </c>
    </row>
    <row r="504" spans="1:3" x14ac:dyDescent="0.3">
      <c r="A504" s="1">
        <v>44105</v>
      </c>
      <c r="B504" s="2">
        <v>98037.785938750501</v>
      </c>
      <c r="C504" s="3">
        <f>chart_14[[#This Row],[Gold spot price]]/B503-1</f>
        <v>-1.8237883333451776E-3</v>
      </c>
    </row>
    <row r="505" spans="1:3" x14ac:dyDescent="0.3">
      <c r="A505" s="1">
        <v>44136</v>
      </c>
      <c r="B505" s="2">
        <v>89661.239048857198</v>
      </c>
      <c r="C505" s="3">
        <f>chart_14[[#This Row],[Gold spot price]]/B504-1</f>
        <v>-8.5442024314243303E-2</v>
      </c>
    </row>
    <row r="506" spans="1:3" x14ac:dyDescent="0.3">
      <c r="A506" s="1">
        <v>44166</v>
      </c>
      <c r="B506" s="2">
        <v>93919.256712170405</v>
      </c>
      <c r="C506" s="3">
        <f>chart_14[[#This Row],[Gold spot price]]/B505-1</f>
        <v>4.7490060459603578E-2</v>
      </c>
    </row>
    <row r="507" spans="1:3" x14ac:dyDescent="0.3">
      <c r="A507" s="1">
        <v>44197</v>
      </c>
      <c r="B507" s="2">
        <v>93593.103382899397</v>
      </c>
      <c r="C507" s="3">
        <f>chart_14[[#This Row],[Gold spot price]]/B506-1</f>
        <v>-3.4726992172707805E-3</v>
      </c>
    </row>
    <row r="508" spans="1:3" x14ac:dyDescent="0.3">
      <c r="A508" s="1">
        <v>44228</v>
      </c>
      <c r="B508" s="2">
        <v>87627.751477907499</v>
      </c>
      <c r="C508" s="3">
        <f>chart_14[[#This Row],[Gold spot price]]/B507-1</f>
        <v>-6.3737088411172871E-2</v>
      </c>
    </row>
    <row r="509" spans="1:3" x14ac:dyDescent="0.3">
      <c r="A509" s="1">
        <v>44256</v>
      </c>
      <c r="B509" s="2">
        <v>87894.905938071897</v>
      </c>
      <c r="C509" s="3">
        <f>chart_14[[#This Row],[Gold spot price]]/B508-1</f>
        <v>3.048742614738309E-3</v>
      </c>
    </row>
    <row r="510" spans="1:3" x14ac:dyDescent="0.3">
      <c r="A510" s="1">
        <v>44287</v>
      </c>
      <c r="B510" s="2">
        <v>89161.538667190107</v>
      </c>
      <c r="C510" s="3">
        <f>chart_14[[#This Row],[Gold spot price]]/B509-1</f>
        <v>1.4410763804794779E-2</v>
      </c>
    </row>
    <row r="511" spans="1:3" x14ac:dyDescent="0.3">
      <c r="A511" s="1">
        <v>44317</v>
      </c>
      <c r="B511" s="2">
        <v>94900.140021889994</v>
      </c>
      <c r="C511" s="3">
        <f>chart_14[[#This Row],[Gold spot price]]/B510-1</f>
        <v>6.4361847501534841E-2</v>
      </c>
    </row>
    <row r="512" spans="1:3" x14ac:dyDescent="0.3">
      <c r="A512" s="1">
        <v>44348</v>
      </c>
      <c r="B512" s="2">
        <v>90416.299114150606</v>
      </c>
      <c r="C512" s="3">
        <f>chart_14[[#This Row],[Gold spot price]]/B511-1</f>
        <v>-4.7247990431891096E-2</v>
      </c>
    </row>
    <row r="513" spans="1:3" x14ac:dyDescent="0.3">
      <c r="A513" s="1">
        <v>44378</v>
      </c>
      <c r="B513" s="2">
        <v>93571.380861408499</v>
      </c>
      <c r="C513" s="3">
        <f>chart_14[[#This Row],[Gold spot price]]/B512-1</f>
        <v>3.4895055185510282E-2</v>
      </c>
    </row>
    <row r="514" spans="1:3" x14ac:dyDescent="0.3">
      <c r="A514" s="1">
        <v>44409</v>
      </c>
      <c r="B514" s="2">
        <v>93460.753737917199</v>
      </c>
      <c r="C514" s="3">
        <f>chart_14[[#This Row],[Gold spot price]]/B513-1</f>
        <v>-1.18227520501335E-3</v>
      </c>
    </row>
    <row r="515" spans="1:3" x14ac:dyDescent="0.3">
      <c r="A515" s="1">
        <v>44440</v>
      </c>
      <c r="B515" s="2">
        <v>91726.876623609802</v>
      </c>
      <c r="C515" s="3">
        <f>chart_14[[#This Row],[Gold spot price]]/B514-1</f>
        <v>-1.8551927359472642E-2</v>
      </c>
    </row>
    <row r="516" spans="1:3" x14ac:dyDescent="0.3">
      <c r="A516" s="1">
        <v>44470</v>
      </c>
      <c r="B516" s="2">
        <v>92585.989467164603</v>
      </c>
      <c r="C516" s="3">
        <f>chart_14[[#This Row],[Gold spot price]]/B515-1</f>
        <v>9.365988194278918E-3</v>
      </c>
    </row>
    <row r="517" spans="1:3" x14ac:dyDescent="0.3">
      <c r="A517" s="1">
        <v>44501</v>
      </c>
      <c r="B517" s="2">
        <v>96774.273589409495</v>
      </c>
      <c r="C517" s="3">
        <f>chart_14[[#This Row],[Gold spot price]]/B516-1</f>
        <v>4.5236694518777654E-2</v>
      </c>
    </row>
    <row r="518" spans="1:3" x14ac:dyDescent="0.3">
      <c r="A518" s="1">
        <v>44531</v>
      </c>
      <c r="B518" s="2">
        <v>97935.196876479604</v>
      </c>
      <c r="C518" s="3">
        <f>chart_14[[#This Row],[Gold spot price]]/B517-1</f>
        <v>1.1996197377782902E-2</v>
      </c>
    </row>
    <row r="519" spans="1:3" x14ac:dyDescent="0.3">
      <c r="A519" s="1">
        <v>44562</v>
      </c>
      <c r="B519" s="2">
        <v>98070.081935352806</v>
      </c>
      <c r="C519" s="3">
        <f>chart_14[[#This Row],[Gold spot price]]/B518-1</f>
        <v>1.3772888928107463E-3</v>
      </c>
    </row>
    <row r="520" spans="1:3" x14ac:dyDescent="0.3">
      <c r="A520" s="1">
        <v>44593</v>
      </c>
      <c r="B520" s="2">
        <v>103929.807457524</v>
      </c>
      <c r="C520" s="3">
        <f>chart_14[[#This Row],[Gold spot price]]/B519-1</f>
        <v>5.9750388768247342E-2</v>
      </c>
    </row>
    <row r="521" spans="1:3" x14ac:dyDescent="0.3">
      <c r="A521" s="1">
        <v>44621</v>
      </c>
      <c r="B521" s="2">
        <v>106620.51473477999</v>
      </c>
      <c r="C521" s="3">
        <f>chart_14[[#This Row],[Gold spot price]]/B520-1</f>
        <v>2.5889659021601563E-2</v>
      </c>
    </row>
    <row r="522" spans="1:3" x14ac:dyDescent="0.3">
      <c r="A522" s="1">
        <v>44652</v>
      </c>
      <c r="B522" s="2">
        <v>110511.72482410001</v>
      </c>
      <c r="C522" s="3">
        <f>chart_14[[#This Row],[Gold spot price]]/B521-1</f>
        <v>3.6495885421294894E-2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50"/>
  <sheetViews>
    <sheetView topLeftCell="A224" workbookViewId="0">
      <selection activeCell="C1" sqref="C1"/>
    </sheetView>
  </sheetViews>
  <sheetFormatPr defaultRowHeight="14.4" x14ac:dyDescent="0.3"/>
  <cols>
    <col min="1" max="1" width="10.109375" bestFit="1" customWidth="1"/>
    <col min="2" max="2" width="10.109375" customWidth="1"/>
    <col min="3" max="3" width="12.77734375" bestFit="1" customWidth="1"/>
    <col min="4" max="4" width="11.44140625" style="3" bestFit="1" customWidth="1"/>
  </cols>
  <sheetData>
    <row r="1" spans="1:4" x14ac:dyDescent="0.3">
      <c r="A1" t="s">
        <v>44</v>
      </c>
      <c r="B1" t="s">
        <v>11</v>
      </c>
      <c r="C1" t="s">
        <v>12</v>
      </c>
      <c r="D1" s="3" t="s">
        <v>20</v>
      </c>
    </row>
    <row r="2" spans="1:4" x14ac:dyDescent="0.3">
      <c r="A2" s="1">
        <v>37195</v>
      </c>
      <c r="B2" s="1">
        <v>37196</v>
      </c>
      <c r="C2" s="2">
        <v>1236.3800000000001</v>
      </c>
    </row>
    <row r="3" spans="1:4" x14ac:dyDescent="0.3">
      <c r="A3" s="1">
        <v>37225</v>
      </c>
      <c r="B3" s="1">
        <v>37226</v>
      </c>
      <c r="C3" s="2">
        <v>1252.05</v>
      </c>
      <c r="D3" s="3">
        <f>wig20_m_1[[#This Row],[Zamkniecie]]/C2-1</f>
        <v>1.2674096960481274E-2</v>
      </c>
    </row>
    <row r="4" spans="1:4" x14ac:dyDescent="0.3">
      <c r="A4" s="1">
        <v>37256</v>
      </c>
      <c r="B4" s="1">
        <v>37257</v>
      </c>
      <c r="C4" s="2">
        <v>1208.3399999999999</v>
      </c>
      <c r="D4" s="3">
        <f>wig20_m_1[[#This Row],[Zamkniecie]]/C3-1</f>
        <v>-3.4910746375943491E-2</v>
      </c>
    </row>
    <row r="5" spans="1:4" x14ac:dyDescent="0.3">
      <c r="A5" s="1">
        <v>37287</v>
      </c>
      <c r="B5" s="1">
        <v>37288</v>
      </c>
      <c r="C5" s="2">
        <v>1445.23</v>
      </c>
      <c r="D5" s="3">
        <f>wig20_m_1[[#This Row],[Zamkniecie]]/C4-1</f>
        <v>0.19604581491964201</v>
      </c>
    </row>
    <row r="6" spans="1:4" x14ac:dyDescent="0.3">
      <c r="A6" s="1">
        <v>37315</v>
      </c>
      <c r="B6" s="1">
        <v>37316</v>
      </c>
      <c r="C6" s="2">
        <v>1367.84</v>
      </c>
      <c r="D6" s="3">
        <f>wig20_m_1[[#This Row],[Zamkniecie]]/C5-1</f>
        <v>-5.3548570123786554E-2</v>
      </c>
    </row>
    <row r="7" spans="1:4" x14ac:dyDescent="0.3">
      <c r="A7" s="1">
        <v>37346</v>
      </c>
      <c r="B7" s="1">
        <v>37347</v>
      </c>
      <c r="C7" s="2">
        <v>1339.05</v>
      </c>
      <c r="D7" s="3">
        <f>wig20_m_1[[#This Row],[Zamkniecie]]/C6-1</f>
        <v>-2.1047783366475614E-2</v>
      </c>
    </row>
    <row r="8" spans="1:4" x14ac:dyDescent="0.3">
      <c r="A8" s="1">
        <v>37376</v>
      </c>
      <c r="B8" s="1">
        <v>37377</v>
      </c>
      <c r="C8" s="2">
        <v>1321.33</v>
      </c>
      <c r="D8" s="3">
        <f>wig20_m_1[[#This Row],[Zamkniecie]]/C7-1</f>
        <v>-1.3233262387513545E-2</v>
      </c>
    </row>
    <row r="9" spans="1:4" x14ac:dyDescent="0.3">
      <c r="A9" s="1">
        <v>37407</v>
      </c>
      <c r="B9" s="1">
        <v>37408</v>
      </c>
      <c r="C9" s="2">
        <v>1369.37</v>
      </c>
      <c r="D9" s="3">
        <f>wig20_m_1[[#This Row],[Zamkniecie]]/C8-1</f>
        <v>3.635730665314485E-2</v>
      </c>
    </row>
    <row r="10" spans="1:4" x14ac:dyDescent="0.3">
      <c r="A10" s="1">
        <v>37437</v>
      </c>
      <c r="B10" s="1">
        <v>37438</v>
      </c>
      <c r="C10" s="2">
        <v>1216.3499999999999</v>
      </c>
      <c r="D10" s="3">
        <f>wig20_m_1[[#This Row],[Zamkniecie]]/C9-1</f>
        <v>-0.11174481695962379</v>
      </c>
    </row>
    <row r="11" spans="1:4" x14ac:dyDescent="0.3">
      <c r="A11" s="1">
        <v>37468</v>
      </c>
      <c r="B11" s="1">
        <v>37469</v>
      </c>
      <c r="C11" s="2">
        <v>1067.3</v>
      </c>
      <c r="D11" s="3">
        <f>wig20_m_1[[#This Row],[Zamkniecie]]/C10-1</f>
        <v>-0.12253874296049649</v>
      </c>
    </row>
    <row r="12" spans="1:4" x14ac:dyDescent="0.3">
      <c r="A12" s="1">
        <v>37499</v>
      </c>
      <c r="B12" s="1">
        <v>37500</v>
      </c>
      <c r="C12" s="2">
        <v>1124.03</v>
      </c>
      <c r="D12" s="3">
        <f>wig20_m_1[[#This Row],[Zamkniecie]]/C11-1</f>
        <v>5.3152815515787433E-2</v>
      </c>
    </row>
    <row r="13" spans="1:4" x14ac:dyDescent="0.3">
      <c r="A13" s="1">
        <v>37529</v>
      </c>
      <c r="B13" s="1">
        <v>37530</v>
      </c>
      <c r="C13" s="2">
        <v>1044.8900000000001</v>
      </c>
      <c r="D13" s="3">
        <f>wig20_m_1[[#This Row],[Zamkniecie]]/C12-1</f>
        <v>-7.0407373468679535E-2</v>
      </c>
    </row>
    <row r="14" spans="1:4" x14ac:dyDescent="0.3">
      <c r="A14" s="1">
        <v>37560</v>
      </c>
      <c r="B14" s="1">
        <v>37561</v>
      </c>
      <c r="C14" s="2">
        <v>1179.3900000000001</v>
      </c>
      <c r="D14" s="3">
        <f>wig20_m_1[[#This Row],[Zamkniecie]]/C13-1</f>
        <v>0.12872168362219938</v>
      </c>
    </row>
    <row r="15" spans="1:4" x14ac:dyDescent="0.3">
      <c r="A15" s="1">
        <v>37590</v>
      </c>
      <c r="B15" s="1">
        <v>37591</v>
      </c>
      <c r="C15" s="2" t="s">
        <v>22</v>
      </c>
      <c r="D15" s="3">
        <f>wig20_m_1[[#This Row],[Zamkniecie]]/C14-1</f>
        <v>3.3585158429357387E-2</v>
      </c>
    </row>
    <row r="16" spans="1:4" x14ac:dyDescent="0.3">
      <c r="A16" s="1">
        <v>37621</v>
      </c>
      <c r="B16" s="1">
        <v>37622</v>
      </c>
      <c r="C16" s="2">
        <v>1175.6400000000001</v>
      </c>
      <c r="D16" s="3">
        <f>wig20_m_1[[#This Row],[Zamkniecie]]/C15-1</f>
        <v>-3.5570139458572569E-2</v>
      </c>
    </row>
    <row r="17" spans="1:4" x14ac:dyDescent="0.3">
      <c r="A17" s="1">
        <v>37652</v>
      </c>
      <c r="B17" s="1">
        <v>37653</v>
      </c>
      <c r="C17" s="2">
        <v>1115.8699999999999</v>
      </c>
      <c r="D17" s="3">
        <f>wig20_m_1[[#This Row],[Zamkniecie]]/C16-1</f>
        <v>-5.084039331768242E-2</v>
      </c>
    </row>
    <row r="18" spans="1:4" x14ac:dyDescent="0.3">
      <c r="A18" s="1">
        <v>37680</v>
      </c>
      <c r="B18" s="1">
        <v>37681</v>
      </c>
      <c r="C18" s="2">
        <v>1099.69</v>
      </c>
      <c r="D18" s="3">
        <f>wig20_m_1[[#This Row],[Zamkniecie]]/C17-1</f>
        <v>-1.4499896941399859E-2</v>
      </c>
    </row>
    <row r="19" spans="1:4" x14ac:dyDescent="0.3">
      <c r="A19" s="1">
        <v>37711</v>
      </c>
      <c r="B19" s="1">
        <v>37712</v>
      </c>
      <c r="C19" s="2">
        <v>1093.5</v>
      </c>
      <c r="D19" s="3">
        <f>wig20_m_1[[#This Row],[Zamkniecie]]/C18-1</f>
        <v>-5.628859042093759E-3</v>
      </c>
    </row>
    <row r="20" spans="1:4" x14ac:dyDescent="0.3">
      <c r="A20" s="1">
        <v>37741</v>
      </c>
      <c r="B20" s="1">
        <v>37742</v>
      </c>
      <c r="C20" s="2">
        <v>1111.45</v>
      </c>
      <c r="D20" s="3">
        <f>wig20_m_1[[#This Row],[Zamkniecie]]/C19-1</f>
        <v>1.6415180612711522E-2</v>
      </c>
    </row>
    <row r="21" spans="1:4" x14ac:dyDescent="0.3">
      <c r="A21" s="1">
        <v>37772</v>
      </c>
      <c r="B21" s="1">
        <v>37773</v>
      </c>
      <c r="C21" s="2">
        <v>1192.46</v>
      </c>
      <c r="D21" s="3">
        <f>wig20_m_1[[#This Row],[Zamkniecie]]/C20-1</f>
        <v>7.2886769535291718E-2</v>
      </c>
    </row>
    <row r="22" spans="1:4" x14ac:dyDescent="0.3">
      <c r="A22" s="1">
        <v>37802</v>
      </c>
      <c r="B22" s="1">
        <v>37803</v>
      </c>
      <c r="C22" s="2">
        <v>1252.03</v>
      </c>
      <c r="D22" s="3">
        <f>wig20_m_1[[#This Row],[Zamkniecie]]/C21-1</f>
        <v>4.9955554064706531E-2</v>
      </c>
    </row>
    <row r="23" spans="1:4" x14ac:dyDescent="0.3">
      <c r="A23" s="1">
        <v>37833</v>
      </c>
      <c r="B23" s="1">
        <v>37834</v>
      </c>
      <c r="C23" s="2">
        <v>1387.1</v>
      </c>
      <c r="D23" s="3">
        <f>wig20_m_1[[#This Row],[Zamkniecie]]/C22-1</f>
        <v>0.10788080157823687</v>
      </c>
    </row>
    <row r="24" spans="1:4" x14ac:dyDescent="0.3">
      <c r="A24" s="1">
        <v>37864</v>
      </c>
      <c r="B24" s="1">
        <v>37865</v>
      </c>
      <c r="C24" s="2">
        <v>1637.53</v>
      </c>
      <c r="D24" s="3">
        <f>wig20_m_1[[#This Row],[Zamkniecie]]/C23-1</f>
        <v>0.18054213827409704</v>
      </c>
    </row>
    <row r="25" spans="1:4" x14ac:dyDescent="0.3">
      <c r="A25" s="1">
        <v>37894</v>
      </c>
      <c r="B25" s="1">
        <v>37895</v>
      </c>
      <c r="C25" s="2">
        <v>1477.25</v>
      </c>
      <c r="D25" s="3">
        <f>wig20_m_1[[#This Row],[Zamkniecie]]/C24-1</f>
        <v>-9.7879122825230702E-2</v>
      </c>
    </row>
    <row r="26" spans="1:4" x14ac:dyDescent="0.3">
      <c r="A26" s="1">
        <v>37925</v>
      </c>
      <c r="B26" s="1">
        <v>37926</v>
      </c>
      <c r="C26" s="2">
        <v>1582.01</v>
      </c>
      <c r="D26" s="3">
        <f>wig20_m_1[[#This Row],[Zamkniecie]]/C25-1</f>
        <v>7.0915552546962246E-2</v>
      </c>
    </row>
    <row r="27" spans="1:4" x14ac:dyDescent="0.3">
      <c r="A27" s="1">
        <v>37955</v>
      </c>
      <c r="B27" s="1">
        <v>37956</v>
      </c>
      <c r="C27" s="2">
        <v>1448.88</v>
      </c>
      <c r="D27" s="3">
        <f>wig20_m_1[[#This Row],[Zamkniecie]]/C26-1</f>
        <v>-8.4152438985847011E-2</v>
      </c>
    </row>
    <row r="28" spans="1:4" x14ac:dyDescent="0.3">
      <c r="A28" s="1">
        <v>37986</v>
      </c>
      <c r="B28" s="1">
        <v>37987</v>
      </c>
      <c r="C28" s="2">
        <v>1574.04</v>
      </c>
      <c r="D28" s="3">
        <f>wig20_m_1[[#This Row],[Zamkniecie]]/C27-1</f>
        <v>8.6383965545800745E-2</v>
      </c>
    </row>
    <row r="29" spans="1:4" x14ac:dyDescent="0.3">
      <c r="A29" s="1">
        <v>38017</v>
      </c>
      <c r="B29" s="1">
        <v>38018</v>
      </c>
      <c r="C29" s="2">
        <v>1631.99</v>
      </c>
      <c r="D29" s="3">
        <f>wig20_m_1[[#This Row],[Zamkniecie]]/C28-1</f>
        <v>3.6816091077736202E-2</v>
      </c>
    </row>
    <row r="30" spans="1:4" x14ac:dyDescent="0.3">
      <c r="A30" s="1">
        <v>38046</v>
      </c>
      <c r="B30" s="1">
        <v>38047</v>
      </c>
      <c r="C30" s="2">
        <v>1730.1</v>
      </c>
      <c r="D30" s="3">
        <f>wig20_m_1[[#This Row],[Zamkniecie]]/C29-1</f>
        <v>6.0116789931310866E-2</v>
      </c>
    </row>
    <row r="31" spans="1:4" x14ac:dyDescent="0.3">
      <c r="A31" s="1">
        <v>38077</v>
      </c>
      <c r="B31" s="1">
        <v>38078</v>
      </c>
      <c r="C31" s="2">
        <v>1762.37</v>
      </c>
      <c r="D31" s="3">
        <f>wig20_m_1[[#This Row],[Zamkniecie]]/C30-1</f>
        <v>1.8652101034622337E-2</v>
      </c>
    </row>
    <row r="32" spans="1:4" x14ac:dyDescent="0.3">
      <c r="A32" s="1">
        <v>38107</v>
      </c>
      <c r="B32" s="1">
        <v>38108</v>
      </c>
      <c r="C32" s="2" t="s">
        <v>23</v>
      </c>
      <c r="D32" s="3">
        <f>wig20_m_1[[#This Row],[Zamkniecie]]/C31-1</f>
        <v>-3.0470332563535818E-3</v>
      </c>
    </row>
    <row r="33" spans="1:4" x14ac:dyDescent="0.3">
      <c r="A33" s="1">
        <v>38138</v>
      </c>
      <c r="B33" s="1">
        <v>38139</v>
      </c>
      <c r="C33" s="2">
        <v>1690.71</v>
      </c>
      <c r="D33" s="3">
        <f>wig20_m_1[[#This Row],[Zamkniecie]]/C32-1</f>
        <v>-3.772908366533867E-2</v>
      </c>
    </row>
    <row r="34" spans="1:4" x14ac:dyDescent="0.3">
      <c r="A34" s="1">
        <v>38168</v>
      </c>
      <c r="B34" s="1">
        <v>38169</v>
      </c>
      <c r="C34" s="2">
        <v>1726.83</v>
      </c>
      <c r="D34" s="3">
        <f>wig20_m_1[[#This Row],[Zamkniecie]]/C33-1</f>
        <v>2.1363805738417563E-2</v>
      </c>
    </row>
    <row r="35" spans="1:4" x14ac:dyDescent="0.3">
      <c r="A35" s="1">
        <v>38199</v>
      </c>
      <c r="B35" s="1">
        <v>38200</v>
      </c>
      <c r="C35" s="2">
        <v>1675.06</v>
      </c>
      <c r="D35" s="3">
        <f>wig20_m_1[[#This Row],[Zamkniecie]]/C34-1</f>
        <v>-2.9979789556586312E-2</v>
      </c>
    </row>
    <row r="36" spans="1:4" x14ac:dyDescent="0.3">
      <c r="A36" s="1">
        <v>38230</v>
      </c>
      <c r="B36" s="1">
        <v>38231</v>
      </c>
      <c r="C36" s="2">
        <v>1725.18</v>
      </c>
      <c r="D36" s="3">
        <f>wig20_m_1[[#This Row],[Zamkniecie]]/C35-1</f>
        <v>2.9921316251358299E-2</v>
      </c>
    </row>
    <row r="37" spans="1:4" x14ac:dyDescent="0.3">
      <c r="A37" s="1">
        <v>38260</v>
      </c>
      <c r="B37" s="1">
        <v>38261</v>
      </c>
      <c r="C37" s="2">
        <v>1807.15</v>
      </c>
      <c r="D37" s="3">
        <f>wig20_m_1[[#This Row],[Zamkniecie]]/C36-1</f>
        <v>4.7513882609350855E-2</v>
      </c>
    </row>
    <row r="38" spans="1:4" x14ac:dyDescent="0.3">
      <c r="A38" s="1">
        <v>38291</v>
      </c>
      <c r="B38" s="1">
        <v>38292</v>
      </c>
      <c r="C38" s="2">
        <v>1819.31</v>
      </c>
      <c r="D38" s="3">
        <f>wig20_m_1[[#This Row],[Zamkniecie]]/C37-1</f>
        <v>6.7288271587857551E-3</v>
      </c>
    </row>
    <row r="39" spans="1:4" x14ac:dyDescent="0.3">
      <c r="A39" s="1">
        <v>38321</v>
      </c>
      <c r="B39" s="1">
        <v>38322</v>
      </c>
      <c r="C39" s="2">
        <v>1840.74</v>
      </c>
      <c r="D39" s="3">
        <f>wig20_m_1[[#This Row],[Zamkniecie]]/C38-1</f>
        <v>1.1779191011977108E-2</v>
      </c>
    </row>
    <row r="40" spans="1:4" x14ac:dyDescent="0.3">
      <c r="A40" s="1">
        <v>38352</v>
      </c>
      <c r="B40" s="1">
        <v>38353</v>
      </c>
      <c r="C40" s="2">
        <v>1960.57</v>
      </c>
      <c r="D40" s="3">
        <f>wig20_m_1[[#This Row],[Zamkniecie]]/C39-1</f>
        <v>6.5098818953247095E-2</v>
      </c>
    </row>
    <row r="41" spans="1:4" x14ac:dyDescent="0.3">
      <c r="A41" s="1">
        <v>38383</v>
      </c>
      <c r="B41" s="1">
        <v>38384</v>
      </c>
      <c r="C41" s="2">
        <v>1887.41</v>
      </c>
      <c r="D41" s="3">
        <f>wig20_m_1[[#This Row],[Zamkniecie]]/C40-1</f>
        <v>-3.7315678603671354E-2</v>
      </c>
    </row>
    <row r="42" spans="1:4" x14ac:dyDescent="0.3">
      <c r="A42" s="1">
        <v>38411</v>
      </c>
      <c r="B42" s="1">
        <v>38412</v>
      </c>
      <c r="C42" s="2">
        <v>2092.33</v>
      </c>
      <c r="D42" s="3">
        <f>wig20_m_1[[#This Row],[Zamkniecie]]/C41-1</f>
        <v>0.10857206436333389</v>
      </c>
    </row>
    <row r="43" spans="1:4" x14ac:dyDescent="0.3">
      <c r="A43" s="1">
        <v>38442</v>
      </c>
      <c r="B43" s="1">
        <v>38443</v>
      </c>
      <c r="C43" s="2">
        <v>1998.33</v>
      </c>
      <c r="D43" s="3">
        <f>wig20_m_1[[#This Row],[Zamkniecie]]/C42-1</f>
        <v>-4.4925991597883685E-2</v>
      </c>
    </row>
    <row r="44" spans="1:4" x14ac:dyDescent="0.3">
      <c r="A44" s="1">
        <v>38472</v>
      </c>
      <c r="B44" s="1">
        <v>38473</v>
      </c>
      <c r="C44" s="2">
        <v>1858.99</v>
      </c>
      <c r="D44" s="3">
        <f>wig20_m_1[[#This Row],[Zamkniecie]]/C43-1</f>
        <v>-6.9728223066260253E-2</v>
      </c>
    </row>
    <row r="45" spans="1:4" x14ac:dyDescent="0.3">
      <c r="A45" s="1">
        <v>38503</v>
      </c>
      <c r="B45" s="1">
        <v>38504</v>
      </c>
      <c r="C45" s="2">
        <v>1917.09</v>
      </c>
      <c r="D45" s="3">
        <f>wig20_m_1[[#This Row],[Zamkniecie]]/C44-1</f>
        <v>3.1253530142711927E-2</v>
      </c>
    </row>
    <row r="46" spans="1:4" x14ac:dyDescent="0.3">
      <c r="A46" s="1">
        <v>38533</v>
      </c>
      <c r="B46" s="1">
        <v>38534</v>
      </c>
      <c r="C46" s="2">
        <v>2047.3</v>
      </c>
      <c r="D46" s="3">
        <f>wig20_m_1[[#This Row],[Zamkniecie]]/C45-1</f>
        <v>6.7920650569352592E-2</v>
      </c>
    </row>
    <row r="47" spans="1:4" x14ac:dyDescent="0.3">
      <c r="A47" s="1">
        <v>38564</v>
      </c>
      <c r="B47" s="1">
        <v>38565</v>
      </c>
      <c r="C47" s="2">
        <v>2202.5300000000002</v>
      </c>
      <c r="D47" s="3">
        <f>wig20_m_1[[#This Row],[Zamkniecie]]/C46-1</f>
        <v>7.5821814096615148E-2</v>
      </c>
    </row>
    <row r="48" spans="1:4" x14ac:dyDescent="0.3">
      <c r="A48" s="1">
        <v>38595</v>
      </c>
      <c r="B48" s="1">
        <v>38596</v>
      </c>
      <c r="C48" s="2">
        <v>2271.85</v>
      </c>
      <c r="D48" s="3">
        <f>wig20_m_1[[#This Row],[Zamkniecie]]/C47-1</f>
        <v>3.14728970774516E-2</v>
      </c>
    </row>
    <row r="49" spans="1:4" x14ac:dyDescent="0.3">
      <c r="A49" s="1">
        <v>38625</v>
      </c>
      <c r="B49" s="1">
        <v>38626</v>
      </c>
      <c r="C49" s="2">
        <v>2518.73</v>
      </c>
      <c r="D49" s="3">
        <f>wig20_m_1[[#This Row],[Zamkniecie]]/C48-1</f>
        <v>0.10866914629046809</v>
      </c>
    </row>
    <row r="50" spans="1:4" x14ac:dyDescent="0.3">
      <c r="A50" s="1">
        <v>38656</v>
      </c>
      <c r="B50" s="1">
        <v>38657</v>
      </c>
      <c r="C50" s="2">
        <v>2339.2800000000002</v>
      </c>
      <c r="D50" s="3">
        <f>wig20_m_1[[#This Row],[Zamkniecie]]/C49-1</f>
        <v>-7.1246223295073241E-2</v>
      </c>
    </row>
    <row r="51" spans="1:4" x14ac:dyDescent="0.3">
      <c r="A51" s="1">
        <v>38686</v>
      </c>
      <c r="B51" s="1">
        <v>38687</v>
      </c>
      <c r="C51" s="2">
        <v>2525.39</v>
      </c>
      <c r="D51" s="3">
        <f>wig20_m_1[[#This Row],[Zamkniecie]]/C50-1</f>
        <v>7.9558667624226143E-2</v>
      </c>
    </row>
    <row r="52" spans="1:4" x14ac:dyDescent="0.3">
      <c r="A52" s="1">
        <v>38717</v>
      </c>
      <c r="B52" s="1">
        <v>38718</v>
      </c>
      <c r="C52" s="2">
        <v>2654.95</v>
      </c>
      <c r="D52" s="3">
        <f>wig20_m_1[[#This Row],[Zamkniecie]]/C51-1</f>
        <v>5.130296706647286E-2</v>
      </c>
    </row>
    <row r="53" spans="1:4" x14ac:dyDescent="0.3">
      <c r="A53" s="1">
        <v>38748</v>
      </c>
      <c r="B53" s="1">
        <v>38749</v>
      </c>
      <c r="C53" s="2">
        <v>2804.92</v>
      </c>
      <c r="D53" s="3">
        <f>wig20_m_1[[#This Row],[Zamkniecie]]/C52-1</f>
        <v>5.6486939490385968E-2</v>
      </c>
    </row>
    <row r="54" spans="1:4" x14ac:dyDescent="0.3">
      <c r="A54" s="1">
        <v>38776</v>
      </c>
      <c r="B54" s="1">
        <v>38777</v>
      </c>
      <c r="C54" s="2">
        <v>2836.51</v>
      </c>
      <c r="D54" s="3">
        <f>wig20_m_1[[#This Row],[Zamkniecie]]/C53-1</f>
        <v>1.1262353293498562E-2</v>
      </c>
    </row>
    <row r="55" spans="1:4" x14ac:dyDescent="0.3">
      <c r="A55" s="1">
        <v>38807</v>
      </c>
      <c r="B55" s="1">
        <v>38808</v>
      </c>
      <c r="C55" s="2">
        <v>2864.83</v>
      </c>
      <c r="D55" s="3">
        <f>wig20_m_1[[#This Row],[Zamkniecie]]/C54-1</f>
        <v>9.9841001794458428E-3</v>
      </c>
    </row>
    <row r="56" spans="1:4" x14ac:dyDescent="0.3">
      <c r="A56" s="1">
        <v>38837</v>
      </c>
      <c r="B56" s="1">
        <v>38838</v>
      </c>
      <c r="C56" s="2">
        <v>3193.27</v>
      </c>
      <c r="D56" s="3">
        <f>wig20_m_1[[#This Row],[Zamkniecie]]/C55-1</f>
        <v>0.11464554615806177</v>
      </c>
    </row>
    <row r="57" spans="1:4" x14ac:dyDescent="0.3">
      <c r="A57" s="1">
        <v>38868</v>
      </c>
      <c r="B57" s="1">
        <v>38869</v>
      </c>
      <c r="C57" s="2">
        <v>2812.26</v>
      </c>
      <c r="D57" s="3">
        <f>wig20_m_1[[#This Row],[Zamkniecie]]/C56-1</f>
        <v>-0.11931656264581436</v>
      </c>
    </row>
    <row r="58" spans="1:4" x14ac:dyDescent="0.3">
      <c r="A58" s="1">
        <v>38898</v>
      </c>
      <c r="B58" s="1">
        <v>38899</v>
      </c>
      <c r="C58" s="2">
        <v>2889.67</v>
      </c>
      <c r="D58" s="3">
        <f>wig20_m_1[[#This Row],[Zamkniecie]]/C57-1</f>
        <v>2.7525904432733839E-2</v>
      </c>
    </row>
    <row r="59" spans="1:4" x14ac:dyDescent="0.3">
      <c r="A59" s="1">
        <v>38929</v>
      </c>
      <c r="B59" s="1">
        <v>38930</v>
      </c>
      <c r="C59" s="2">
        <v>3191.25</v>
      </c>
      <c r="D59" s="3">
        <f>wig20_m_1[[#This Row],[Zamkniecie]]/C58-1</f>
        <v>0.10436485827101372</v>
      </c>
    </row>
    <row r="60" spans="1:4" x14ac:dyDescent="0.3">
      <c r="A60" s="1">
        <v>38960</v>
      </c>
      <c r="B60" s="1">
        <v>38961</v>
      </c>
      <c r="C60" s="2">
        <v>2961.4</v>
      </c>
      <c r="D60" s="3">
        <f>wig20_m_1[[#This Row],[Zamkniecie]]/C59-1</f>
        <v>-7.202506854680768E-2</v>
      </c>
    </row>
    <row r="61" spans="1:4" x14ac:dyDescent="0.3">
      <c r="A61" s="1">
        <v>38990</v>
      </c>
      <c r="B61" s="1">
        <v>38991</v>
      </c>
      <c r="C61" s="2">
        <v>2918.83</v>
      </c>
      <c r="D61" s="3">
        <f>wig20_m_1[[#This Row],[Zamkniecie]]/C60-1</f>
        <v>-1.4374957790234455E-2</v>
      </c>
    </row>
    <row r="62" spans="1:4" x14ac:dyDescent="0.3">
      <c r="A62" s="1">
        <v>39021</v>
      </c>
      <c r="B62" s="1">
        <v>39022</v>
      </c>
      <c r="C62" s="2">
        <v>3106.86</v>
      </c>
      <c r="D62" s="3">
        <f>wig20_m_1[[#This Row],[Zamkniecie]]/C61-1</f>
        <v>6.4419647598524143E-2</v>
      </c>
    </row>
    <row r="63" spans="1:4" x14ac:dyDescent="0.3">
      <c r="A63" s="1">
        <v>39051</v>
      </c>
      <c r="B63" s="1">
        <v>39052</v>
      </c>
      <c r="C63" s="2">
        <v>3217.41</v>
      </c>
      <c r="D63" s="3">
        <f>wig20_m_1[[#This Row],[Zamkniecie]]/C62-1</f>
        <v>3.5582549583824008E-2</v>
      </c>
    </row>
    <row r="64" spans="1:4" x14ac:dyDescent="0.3">
      <c r="A64" s="1">
        <v>39082</v>
      </c>
      <c r="B64" s="1">
        <v>39083</v>
      </c>
      <c r="C64" s="2">
        <v>3285.49</v>
      </c>
      <c r="D64" s="3">
        <f>wig20_m_1[[#This Row],[Zamkniecie]]/C63-1</f>
        <v>2.1159877043957609E-2</v>
      </c>
    </row>
    <row r="65" spans="1:4" x14ac:dyDescent="0.3">
      <c r="A65" s="1">
        <v>39113</v>
      </c>
      <c r="B65" s="1">
        <v>39114</v>
      </c>
      <c r="C65" s="2">
        <v>3483.04</v>
      </c>
      <c r="D65" s="3">
        <f>wig20_m_1[[#This Row],[Zamkniecie]]/C64-1</f>
        <v>6.0128017434233572E-2</v>
      </c>
    </row>
    <row r="66" spans="1:4" x14ac:dyDescent="0.3">
      <c r="A66" s="1">
        <v>39141</v>
      </c>
      <c r="B66" s="1">
        <v>39142</v>
      </c>
      <c r="C66" s="2">
        <v>3241.99</v>
      </c>
      <c r="D66" s="3">
        <f>wig20_m_1[[#This Row],[Zamkniecie]]/C65-1</f>
        <v>-6.9206784877578253E-2</v>
      </c>
    </row>
    <row r="67" spans="1:4" x14ac:dyDescent="0.3">
      <c r="A67" s="1">
        <v>39172</v>
      </c>
      <c r="B67" s="1">
        <v>39173</v>
      </c>
      <c r="C67" s="2">
        <v>3520.24</v>
      </c>
      <c r="D67" s="3">
        <f>wig20_m_1[[#This Row],[Zamkniecie]]/C66-1</f>
        <v>8.5826914950385413E-2</v>
      </c>
    </row>
    <row r="68" spans="1:4" x14ac:dyDescent="0.3">
      <c r="A68" s="1">
        <v>39202</v>
      </c>
      <c r="B68" s="1">
        <v>39203</v>
      </c>
      <c r="C68" s="2">
        <v>3590.3</v>
      </c>
      <c r="D68" s="3">
        <f>wig20_m_1[[#This Row],[Zamkniecie]]/C67-1</f>
        <v>1.9902052132809267E-2</v>
      </c>
    </row>
    <row r="69" spans="1:4" x14ac:dyDescent="0.3">
      <c r="A69" s="1">
        <v>39233</v>
      </c>
      <c r="B69" s="1">
        <v>39234</v>
      </c>
      <c r="C69" s="2">
        <v>3649.1</v>
      </c>
      <c r="D69" s="3">
        <f>wig20_m_1[[#This Row],[Zamkniecie]]/C68-1</f>
        <v>1.6377461493468415E-2</v>
      </c>
    </row>
    <row r="70" spans="1:4" x14ac:dyDescent="0.3">
      <c r="A70" s="1">
        <v>39263</v>
      </c>
      <c r="B70" s="1">
        <v>39264</v>
      </c>
      <c r="C70" s="2">
        <v>3759.28</v>
      </c>
      <c r="D70" s="3">
        <f>wig20_m_1[[#This Row],[Zamkniecie]]/C69-1</f>
        <v>3.0193746403222699E-2</v>
      </c>
    </row>
    <row r="71" spans="1:4" x14ac:dyDescent="0.3">
      <c r="A71" s="1">
        <v>39294</v>
      </c>
      <c r="B71" s="1">
        <v>39295</v>
      </c>
      <c r="C71" s="2">
        <v>3735.25</v>
      </c>
      <c r="D71" s="3">
        <f>wig20_m_1[[#This Row],[Zamkniecie]]/C70-1</f>
        <v>-6.3921814815603994E-3</v>
      </c>
    </row>
    <row r="72" spans="1:4" x14ac:dyDescent="0.3">
      <c r="A72" s="1">
        <v>39325</v>
      </c>
      <c r="B72" s="1">
        <v>39326</v>
      </c>
      <c r="C72" s="2">
        <v>3601.55</v>
      </c>
      <c r="D72" s="3">
        <f>wig20_m_1[[#This Row],[Zamkniecie]]/C71-1</f>
        <v>-3.5794123552640333E-2</v>
      </c>
    </row>
    <row r="73" spans="1:4" x14ac:dyDescent="0.3">
      <c r="A73" s="1">
        <v>39355</v>
      </c>
      <c r="B73" s="1">
        <v>39356</v>
      </c>
      <c r="C73" s="2">
        <v>3633.64</v>
      </c>
      <c r="D73" s="3">
        <f>wig20_m_1[[#This Row],[Zamkniecie]]/C72-1</f>
        <v>8.910052616234676E-3</v>
      </c>
    </row>
    <row r="74" spans="1:4" x14ac:dyDescent="0.3">
      <c r="A74" s="1">
        <v>39386</v>
      </c>
      <c r="B74" s="1">
        <v>39387</v>
      </c>
      <c r="C74" s="2">
        <v>3877.62</v>
      </c>
      <c r="D74" s="3">
        <f>wig20_m_1[[#This Row],[Zamkniecie]]/C73-1</f>
        <v>6.714479144879526E-2</v>
      </c>
    </row>
    <row r="75" spans="1:4" x14ac:dyDescent="0.3">
      <c r="A75" s="1">
        <v>39416</v>
      </c>
      <c r="B75" s="1">
        <v>39417</v>
      </c>
      <c r="C75" s="2">
        <v>3545.73</v>
      </c>
      <c r="D75" s="3">
        <f>wig20_m_1[[#This Row],[Zamkniecie]]/C74-1</f>
        <v>-8.5591161588809639E-2</v>
      </c>
    </row>
    <row r="76" spans="1:4" x14ac:dyDescent="0.3">
      <c r="A76" s="1">
        <v>39447</v>
      </c>
      <c r="B76" s="1">
        <v>39448</v>
      </c>
      <c r="C76" s="2">
        <v>3456.05</v>
      </c>
      <c r="D76" s="3">
        <f>wig20_m_1[[#This Row],[Zamkniecie]]/C75-1</f>
        <v>-2.52923939499059E-2</v>
      </c>
    </row>
    <row r="77" spans="1:4" x14ac:dyDescent="0.3">
      <c r="A77" s="1">
        <v>39478</v>
      </c>
      <c r="B77" s="1">
        <v>39479</v>
      </c>
      <c r="C77" s="2">
        <v>2952.09</v>
      </c>
      <c r="D77" s="3">
        <f>wig20_m_1[[#This Row],[Zamkniecie]]/C76-1</f>
        <v>-0.14581964959997684</v>
      </c>
    </row>
    <row r="78" spans="1:4" x14ac:dyDescent="0.3">
      <c r="A78" s="1">
        <v>39507</v>
      </c>
      <c r="B78" s="1">
        <v>39508</v>
      </c>
      <c r="C78" s="2">
        <v>2927.9</v>
      </c>
      <c r="D78" s="3">
        <f>wig20_m_1[[#This Row],[Zamkniecie]]/C77-1</f>
        <v>-8.1941946214376671E-3</v>
      </c>
    </row>
    <row r="79" spans="1:4" x14ac:dyDescent="0.3">
      <c r="A79" s="1">
        <v>39538</v>
      </c>
      <c r="B79" s="1">
        <v>39539</v>
      </c>
      <c r="C79" s="2">
        <v>2981.07</v>
      </c>
      <c r="D79" s="3">
        <f>wig20_m_1[[#This Row],[Zamkniecie]]/C78-1</f>
        <v>1.8159773216298358E-2</v>
      </c>
    </row>
    <row r="80" spans="1:4" x14ac:dyDescent="0.3">
      <c r="A80" s="1">
        <v>39568</v>
      </c>
      <c r="B80" s="1">
        <v>39569</v>
      </c>
      <c r="C80" s="2">
        <v>2922.59</v>
      </c>
      <c r="D80" s="3">
        <f>wig20_m_1[[#This Row],[Zamkniecie]]/C79-1</f>
        <v>-1.9617117343772583E-2</v>
      </c>
    </row>
    <row r="81" spans="1:4" x14ac:dyDescent="0.3">
      <c r="A81" s="1">
        <v>39599</v>
      </c>
      <c r="B81" s="1">
        <v>39600</v>
      </c>
      <c r="C81" s="2">
        <v>2905.28</v>
      </c>
      <c r="D81" s="3">
        <f>wig20_m_1[[#This Row],[Zamkniecie]]/C80-1</f>
        <v>-5.9228287238374255E-3</v>
      </c>
    </row>
    <row r="82" spans="1:4" x14ac:dyDescent="0.3">
      <c r="A82" s="1">
        <v>39629</v>
      </c>
      <c r="B82" s="1">
        <v>39630</v>
      </c>
      <c r="C82" s="2">
        <v>2591.09</v>
      </c>
      <c r="D82" s="3">
        <f>wig20_m_1[[#This Row],[Zamkniecie]]/C81-1</f>
        <v>-0.10814448177112013</v>
      </c>
    </row>
    <row r="83" spans="1:4" x14ac:dyDescent="0.3">
      <c r="A83" s="1">
        <v>39660</v>
      </c>
      <c r="B83" s="1">
        <v>39661</v>
      </c>
      <c r="C83" s="2">
        <v>2752.49</v>
      </c>
      <c r="D83" s="3">
        <f>wig20_m_1[[#This Row],[Zamkniecie]]/C82-1</f>
        <v>6.2290387443122208E-2</v>
      </c>
    </row>
    <row r="84" spans="1:4" x14ac:dyDescent="0.3">
      <c r="A84" s="1">
        <v>39691</v>
      </c>
      <c r="B84" s="1">
        <v>39692</v>
      </c>
      <c r="C84" s="2">
        <v>2597.02</v>
      </c>
      <c r="D84" s="3">
        <f>wig20_m_1[[#This Row],[Zamkniecie]]/C83-1</f>
        <v>-5.648340230118909E-2</v>
      </c>
    </row>
    <row r="85" spans="1:4" x14ac:dyDescent="0.3">
      <c r="A85" s="1">
        <v>39721</v>
      </c>
      <c r="B85" s="1">
        <v>39722</v>
      </c>
      <c r="C85" s="2">
        <v>2384.2199999999998</v>
      </c>
      <c r="D85" s="3">
        <f>wig20_m_1[[#This Row],[Zamkniecie]]/C84-1</f>
        <v>-8.1940069772277524E-2</v>
      </c>
    </row>
    <row r="86" spans="1:4" x14ac:dyDescent="0.3">
      <c r="A86" s="1">
        <v>39752</v>
      </c>
      <c r="B86" s="1">
        <v>39753</v>
      </c>
      <c r="C86" s="2">
        <v>1825.84</v>
      </c>
      <c r="D86" s="3">
        <f>wig20_m_1[[#This Row],[Zamkniecie]]/C85-1</f>
        <v>-0.23419818640897228</v>
      </c>
    </row>
    <row r="87" spans="1:4" x14ac:dyDescent="0.3">
      <c r="A87" s="1">
        <v>39782</v>
      </c>
      <c r="B87" s="1">
        <v>39783</v>
      </c>
      <c r="C87" s="2">
        <v>1742.08</v>
      </c>
      <c r="D87" s="3">
        <f>wig20_m_1[[#This Row],[Zamkniecie]]/C86-1</f>
        <v>-4.5874775445822191E-2</v>
      </c>
    </row>
    <row r="88" spans="1:4" x14ac:dyDescent="0.3">
      <c r="A88" s="1">
        <v>39813</v>
      </c>
      <c r="B88" s="1">
        <v>39814</v>
      </c>
      <c r="C88" s="2">
        <v>1789.73</v>
      </c>
      <c r="D88" s="3">
        <f>wig20_m_1[[#This Row],[Zamkniecie]]/C87-1</f>
        <v>2.7352360396767139E-2</v>
      </c>
    </row>
    <row r="89" spans="1:4" x14ac:dyDescent="0.3">
      <c r="A89" s="1">
        <v>39844</v>
      </c>
      <c r="B89" s="1">
        <v>39845</v>
      </c>
      <c r="C89" s="2">
        <v>1594.92</v>
      </c>
      <c r="D89" s="3">
        <f>wig20_m_1[[#This Row],[Zamkniecie]]/C88-1</f>
        <v>-0.10884882077184821</v>
      </c>
    </row>
    <row r="90" spans="1:4" x14ac:dyDescent="0.3">
      <c r="A90" s="1">
        <v>39872</v>
      </c>
      <c r="B90" s="1">
        <v>39873</v>
      </c>
      <c r="C90" s="2">
        <v>1372.47</v>
      </c>
      <c r="D90" s="3">
        <f>wig20_m_1[[#This Row],[Zamkniecie]]/C89-1</f>
        <v>-0.1394740802046498</v>
      </c>
    </row>
    <row r="91" spans="1:4" x14ac:dyDescent="0.3">
      <c r="A91" s="1">
        <v>39903</v>
      </c>
      <c r="B91" s="1">
        <v>39904</v>
      </c>
      <c r="C91" s="2">
        <v>1511.85</v>
      </c>
      <c r="D91" s="3">
        <f>wig20_m_1[[#This Row],[Zamkniecie]]/C90-1</f>
        <v>0.10155413233076116</v>
      </c>
    </row>
    <row r="92" spans="1:4" x14ac:dyDescent="0.3">
      <c r="A92" s="1">
        <v>39933</v>
      </c>
      <c r="B92" s="1">
        <v>39934</v>
      </c>
      <c r="C92" s="2">
        <v>1798.51</v>
      </c>
      <c r="D92" s="3">
        <f>wig20_m_1[[#This Row],[Zamkniecie]]/C91-1</f>
        <v>0.18960875748255446</v>
      </c>
    </row>
    <row r="93" spans="1:4" x14ac:dyDescent="0.3">
      <c r="A93" s="1">
        <v>39964</v>
      </c>
      <c r="B93" s="1">
        <v>39965</v>
      </c>
      <c r="C93" s="2">
        <v>1802.37</v>
      </c>
      <c r="D93" s="3">
        <f>wig20_m_1[[#This Row],[Zamkniecie]]/C92-1</f>
        <v>2.1462210385263525E-3</v>
      </c>
    </row>
    <row r="94" spans="1:4" x14ac:dyDescent="0.3">
      <c r="A94" s="1">
        <v>39994</v>
      </c>
      <c r="B94" s="1">
        <v>39995</v>
      </c>
      <c r="C94" s="2">
        <v>1862.36</v>
      </c>
      <c r="D94" s="3">
        <f>wig20_m_1[[#This Row],[Zamkniecie]]/C93-1</f>
        <v>3.3283953905135943E-2</v>
      </c>
    </row>
    <row r="95" spans="1:4" x14ac:dyDescent="0.3">
      <c r="A95" s="1">
        <v>40025</v>
      </c>
      <c r="B95" s="1">
        <v>40026</v>
      </c>
      <c r="C95" s="2">
        <v>2137.56</v>
      </c>
      <c r="D95" s="3">
        <f>wig20_m_1[[#This Row],[Zamkniecie]]/C94-1</f>
        <v>0.14776949676754225</v>
      </c>
    </row>
    <row r="96" spans="1:4" x14ac:dyDescent="0.3">
      <c r="A96" s="1">
        <v>40056</v>
      </c>
      <c r="B96" s="1">
        <v>40057</v>
      </c>
      <c r="C96" s="2">
        <v>2212.7199999999998</v>
      </c>
      <c r="D96" s="3">
        <f>wig20_m_1[[#This Row],[Zamkniecie]]/C95-1</f>
        <v>3.516158610752429E-2</v>
      </c>
    </row>
    <row r="97" spans="1:4" x14ac:dyDescent="0.3">
      <c r="A97" s="1">
        <v>40086</v>
      </c>
      <c r="B97" s="1">
        <v>40087</v>
      </c>
      <c r="C97" s="2">
        <v>2192.37</v>
      </c>
      <c r="D97" s="3">
        <f>wig20_m_1[[#This Row],[Zamkniecie]]/C96-1</f>
        <v>-9.1968256263783577E-3</v>
      </c>
    </row>
    <row r="98" spans="1:4" x14ac:dyDescent="0.3">
      <c r="A98" s="1">
        <v>40117</v>
      </c>
      <c r="B98" s="1">
        <v>40118</v>
      </c>
      <c r="C98" s="2">
        <v>2274.7199999999998</v>
      </c>
      <c r="D98" s="3">
        <f>wig20_m_1[[#This Row],[Zamkniecie]]/C97-1</f>
        <v>3.7562090340590215E-2</v>
      </c>
    </row>
    <row r="99" spans="1:4" x14ac:dyDescent="0.3">
      <c r="A99" s="1">
        <v>40147</v>
      </c>
      <c r="B99" s="1">
        <v>40148</v>
      </c>
      <c r="C99" s="2">
        <v>2352.71</v>
      </c>
      <c r="D99" s="3">
        <f>wig20_m_1[[#This Row],[Zamkniecie]]/C98-1</f>
        <v>3.4285538439895902E-2</v>
      </c>
    </row>
    <row r="100" spans="1:4" x14ac:dyDescent="0.3">
      <c r="A100" s="1">
        <v>40178</v>
      </c>
      <c r="B100" s="1">
        <v>40179</v>
      </c>
      <c r="C100" s="2">
        <v>2388.7199999999998</v>
      </c>
      <c r="D100" s="3">
        <f>wig20_m_1[[#This Row],[Zamkniecie]]/C99-1</f>
        <v>1.5305753790309851E-2</v>
      </c>
    </row>
    <row r="101" spans="1:4" x14ac:dyDescent="0.3">
      <c r="A101" s="1">
        <v>40209</v>
      </c>
      <c r="B101" s="1">
        <v>40210</v>
      </c>
      <c r="C101" s="2">
        <v>2382.64</v>
      </c>
      <c r="D101" s="3">
        <f>wig20_m_1[[#This Row],[Zamkniecie]]/C100-1</f>
        <v>-2.5452962255936296E-3</v>
      </c>
    </row>
    <row r="102" spans="1:4" x14ac:dyDescent="0.3">
      <c r="A102" s="1">
        <v>40237</v>
      </c>
      <c r="B102" s="1">
        <v>40238</v>
      </c>
      <c r="C102" s="2">
        <v>2265.0100000000002</v>
      </c>
      <c r="D102" s="3">
        <f>wig20_m_1[[#This Row],[Zamkniecie]]/C101-1</f>
        <v>-4.9369606822683987E-2</v>
      </c>
    </row>
    <row r="103" spans="1:4" x14ac:dyDescent="0.3">
      <c r="A103" s="1">
        <v>40268</v>
      </c>
      <c r="B103" s="1">
        <v>40269</v>
      </c>
      <c r="C103" s="2">
        <v>2495.6</v>
      </c>
      <c r="D103" s="3">
        <f>wig20_m_1[[#This Row],[Zamkniecie]]/C102-1</f>
        <v>0.10180529004286942</v>
      </c>
    </row>
    <row r="104" spans="1:4" x14ac:dyDescent="0.3">
      <c r="A104" s="1">
        <v>40298</v>
      </c>
      <c r="B104" s="1">
        <v>40299</v>
      </c>
      <c r="C104" s="2">
        <v>2547.52</v>
      </c>
      <c r="D104" s="3">
        <f>wig20_m_1[[#This Row],[Zamkniecie]]/C103-1</f>
        <v>2.0804616124378894E-2</v>
      </c>
    </row>
    <row r="105" spans="1:4" x14ac:dyDescent="0.3">
      <c r="A105" s="1">
        <v>40329</v>
      </c>
      <c r="B105" s="1">
        <v>40330</v>
      </c>
      <c r="C105" s="2">
        <v>2433.81</v>
      </c>
      <c r="D105" s="3">
        <f>wig20_m_1[[#This Row],[Zamkniecie]]/C104-1</f>
        <v>-4.4635567139806542E-2</v>
      </c>
    </row>
    <row r="106" spans="1:4" x14ac:dyDescent="0.3">
      <c r="A106" s="1">
        <v>40359</v>
      </c>
      <c r="B106" s="1">
        <v>40360</v>
      </c>
      <c r="C106" s="2">
        <v>2271.0300000000002</v>
      </c>
      <c r="D106" s="3">
        <f>wig20_m_1[[#This Row],[Zamkniecie]]/C105-1</f>
        <v>-6.6882788713991559E-2</v>
      </c>
    </row>
    <row r="107" spans="1:4" x14ac:dyDescent="0.3">
      <c r="A107" s="1">
        <v>40390</v>
      </c>
      <c r="B107" s="1">
        <v>40391</v>
      </c>
      <c r="C107" s="2">
        <v>2474.67</v>
      </c>
      <c r="D107" s="3">
        <f>wig20_m_1[[#This Row],[Zamkniecie]]/C106-1</f>
        <v>8.9668564483956548E-2</v>
      </c>
    </row>
    <row r="108" spans="1:4" x14ac:dyDescent="0.3">
      <c r="A108" s="1">
        <v>40421</v>
      </c>
      <c r="B108" s="1">
        <v>40422</v>
      </c>
      <c r="C108" s="2">
        <v>2431.11</v>
      </c>
      <c r="D108" s="3">
        <f>wig20_m_1[[#This Row],[Zamkniecie]]/C107-1</f>
        <v>-1.7602346979597283E-2</v>
      </c>
    </row>
    <row r="109" spans="1:4" x14ac:dyDescent="0.3">
      <c r="A109" s="1">
        <v>40451</v>
      </c>
      <c r="B109" s="1">
        <v>40452</v>
      </c>
      <c r="C109" s="2">
        <v>2615.2199999999998</v>
      </c>
      <c r="D109" s="3">
        <f>wig20_m_1[[#This Row],[Zamkniecie]]/C108-1</f>
        <v>7.5730838999469308E-2</v>
      </c>
    </row>
    <row r="110" spans="1:4" x14ac:dyDescent="0.3">
      <c r="A110" s="1">
        <v>40482</v>
      </c>
      <c r="B110" s="1">
        <v>40483</v>
      </c>
      <c r="C110" s="2">
        <v>2651.27</v>
      </c>
      <c r="D110" s="3">
        <f>wig20_m_1[[#This Row],[Zamkniecie]]/C109-1</f>
        <v>1.3784691154090423E-2</v>
      </c>
    </row>
    <row r="111" spans="1:4" x14ac:dyDescent="0.3">
      <c r="A111" s="1">
        <v>40512</v>
      </c>
      <c r="B111" s="1">
        <v>40513</v>
      </c>
      <c r="C111" s="2">
        <v>2611.6</v>
      </c>
      <c r="D111" s="3">
        <f>wig20_m_1[[#This Row],[Zamkniecie]]/C110-1</f>
        <v>-1.4962640545851613E-2</v>
      </c>
    </row>
    <row r="112" spans="1:4" x14ac:dyDescent="0.3">
      <c r="A112" s="1">
        <v>40543</v>
      </c>
      <c r="B112" s="1">
        <v>40544</v>
      </c>
      <c r="C112" s="2">
        <v>2744.17</v>
      </c>
      <c r="D112" s="3">
        <f>wig20_m_1[[#This Row],[Zamkniecie]]/C111-1</f>
        <v>5.0761984990044473E-2</v>
      </c>
    </row>
    <row r="113" spans="1:4" x14ac:dyDescent="0.3">
      <c r="A113" s="1">
        <v>40574</v>
      </c>
      <c r="B113" s="1">
        <v>40575</v>
      </c>
      <c r="C113" s="2">
        <v>2704.86</v>
      </c>
      <c r="D113" s="3">
        <f>wig20_m_1[[#This Row],[Zamkniecie]]/C112-1</f>
        <v>-1.4324914272803801E-2</v>
      </c>
    </row>
    <row r="114" spans="1:4" x14ac:dyDescent="0.3">
      <c r="A114" s="1">
        <v>40602</v>
      </c>
      <c r="B114" s="1">
        <v>40603</v>
      </c>
      <c r="C114" s="2">
        <v>2717.81</v>
      </c>
      <c r="D114" s="3">
        <f>wig20_m_1[[#This Row],[Zamkniecie]]/C113-1</f>
        <v>4.787678475041135E-3</v>
      </c>
    </row>
    <row r="115" spans="1:4" x14ac:dyDescent="0.3">
      <c r="A115" s="1">
        <v>40633</v>
      </c>
      <c r="B115" s="1">
        <v>40634</v>
      </c>
      <c r="C115" s="2">
        <v>2816.96</v>
      </c>
      <c r="D115" s="3">
        <f>wig20_m_1[[#This Row],[Zamkniecie]]/C114-1</f>
        <v>3.6481578918320379E-2</v>
      </c>
    </row>
    <row r="116" spans="1:4" x14ac:dyDescent="0.3">
      <c r="A116" s="1">
        <v>40663</v>
      </c>
      <c r="B116" s="1">
        <v>40664</v>
      </c>
      <c r="C116" s="2">
        <v>2913.13</v>
      </c>
      <c r="D116" s="3">
        <f>wig20_m_1[[#This Row],[Zamkniecie]]/C115-1</f>
        <v>3.4139639895490292E-2</v>
      </c>
    </row>
    <row r="117" spans="1:4" x14ac:dyDescent="0.3">
      <c r="A117" s="1">
        <v>40694</v>
      </c>
      <c r="B117" s="1">
        <v>40695</v>
      </c>
      <c r="C117" s="2">
        <v>2903.61</v>
      </c>
      <c r="D117" s="3">
        <f>wig20_m_1[[#This Row],[Zamkniecie]]/C116-1</f>
        <v>-3.2679626381246774E-3</v>
      </c>
    </row>
    <row r="118" spans="1:4" x14ac:dyDescent="0.3">
      <c r="A118" s="1">
        <v>40724</v>
      </c>
      <c r="B118" s="1">
        <v>40725</v>
      </c>
      <c r="C118" s="2">
        <v>2802.01</v>
      </c>
      <c r="D118" s="3">
        <f>wig20_m_1[[#This Row],[Zamkniecie]]/C117-1</f>
        <v>-3.499092508980195E-2</v>
      </c>
    </row>
    <row r="119" spans="1:4" x14ac:dyDescent="0.3">
      <c r="A119" s="1">
        <v>40755</v>
      </c>
      <c r="B119" s="1">
        <v>40756</v>
      </c>
      <c r="C119" s="2">
        <v>2726.31</v>
      </c>
      <c r="D119" s="3">
        <f>wig20_m_1[[#This Row],[Zamkniecie]]/C118-1</f>
        <v>-2.7016320427122098E-2</v>
      </c>
    </row>
    <row r="120" spans="1:4" x14ac:dyDescent="0.3">
      <c r="A120" s="1">
        <v>40786</v>
      </c>
      <c r="B120" s="1">
        <v>40787</v>
      </c>
      <c r="C120" s="2">
        <v>2450.9499999999998</v>
      </c>
      <c r="D120" s="3">
        <f>wig20_m_1[[#This Row],[Zamkniecie]]/C119-1</f>
        <v>-0.10100098668163204</v>
      </c>
    </row>
    <row r="121" spans="1:4" x14ac:dyDescent="0.3">
      <c r="A121" s="1">
        <v>40816</v>
      </c>
      <c r="B121" s="1">
        <v>40817</v>
      </c>
      <c r="C121" s="2">
        <v>2188.73</v>
      </c>
      <c r="D121" s="3">
        <f>wig20_m_1[[#This Row],[Zamkniecie]]/C120-1</f>
        <v>-0.10698708663987422</v>
      </c>
    </row>
    <row r="122" spans="1:4" x14ac:dyDescent="0.3">
      <c r="A122" s="1">
        <v>40847</v>
      </c>
      <c r="B122" s="1">
        <v>40848</v>
      </c>
      <c r="C122" s="2">
        <v>2371.5700000000002</v>
      </c>
      <c r="D122" s="3">
        <f>wig20_m_1[[#This Row],[Zamkniecie]]/C121-1</f>
        <v>8.3537028322360429E-2</v>
      </c>
    </row>
    <row r="123" spans="1:4" x14ac:dyDescent="0.3">
      <c r="A123" s="1">
        <v>40877</v>
      </c>
      <c r="B123" s="1">
        <v>40878</v>
      </c>
      <c r="C123" s="2">
        <v>2288.0700000000002</v>
      </c>
      <c r="D123" s="3">
        <f>wig20_m_1[[#This Row],[Zamkniecie]]/C122-1</f>
        <v>-3.5208743574931423E-2</v>
      </c>
    </row>
    <row r="124" spans="1:4" x14ac:dyDescent="0.3">
      <c r="A124" s="1">
        <v>40908</v>
      </c>
      <c r="B124" s="1">
        <v>40909</v>
      </c>
      <c r="C124" s="2">
        <v>2144.48</v>
      </c>
      <c r="D124" s="3">
        <f>wig20_m_1[[#This Row],[Zamkniecie]]/C123-1</f>
        <v>-6.2755947151966529E-2</v>
      </c>
    </row>
    <row r="125" spans="1:4" x14ac:dyDescent="0.3">
      <c r="A125" s="1">
        <v>40939</v>
      </c>
      <c r="B125" s="1">
        <v>40940</v>
      </c>
      <c r="C125" s="2">
        <v>2332.17</v>
      </c>
      <c r="D125" s="3">
        <f>wig20_m_1[[#This Row],[Zamkniecie]]/C124-1</f>
        <v>8.7522383048571184E-2</v>
      </c>
    </row>
    <row r="126" spans="1:4" x14ac:dyDescent="0.3">
      <c r="A126" s="1">
        <v>40968</v>
      </c>
      <c r="B126" s="1">
        <v>40969</v>
      </c>
      <c r="C126" s="2">
        <v>2317.11</v>
      </c>
      <c r="D126" s="3">
        <f>wig20_m_1[[#This Row],[Zamkniecie]]/C125-1</f>
        <v>-6.4575052418991419E-3</v>
      </c>
    </row>
    <row r="127" spans="1:4" x14ac:dyDescent="0.3">
      <c r="A127" s="1">
        <v>40999</v>
      </c>
      <c r="B127" s="1">
        <v>41000</v>
      </c>
      <c r="C127" s="2">
        <v>2286.5300000000002</v>
      </c>
      <c r="D127" s="3">
        <f>wig20_m_1[[#This Row],[Zamkniecie]]/C126-1</f>
        <v>-1.3197474440143075E-2</v>
      </c>
    </row>
    <row r="128" spans="1:4" x14ac:dyDescent="0.3">
      <c r="A128" s="1">
        <v>41029</v>
      </c>
      <c r="B128" s="1">
        <v>41030</v>
      </c>
      <c r="C128" s="2">
        <v>2240.5700000000002</v>
      </c>
      <c r="D128" s="3">
        <f>wig20_m_1[[#This Row],[Zamkniecie]]/C127-1</f>
        <v>-2.0100326695910442E-2</v>
      </c>
    </row>
    <row r="129" spans="1:4" x14ac:dyDescent="0.3">
      <c r="A129" s="1">
        <v>41060</v>
      </c>
      <c r="B129" s="1">
        <v>41061</v>
      </c>
      <c r="C129" s="2">
        <v>2096.35</v>
      </c>
      <c r="D129" s="3">
        <f>wig20_m_1[[#This Row],[Zamkniecie]]/C128-1</f>
        <v>-6.436754932896549E-2</v>
      </c>
    </row>
    <row r="130" spans="1:4" x14ac:dyDescent="0.3">
      <c r="A130" s="1">
        <v>41090</v>
      </c>
      <c r="B130" s="1">
        <v>41091</v>
      </c>
      <c r="C130" s="2">
        <v>2275.3000000000002</v>
      </c>
      <c r="D130" s="3">
        <f>wig20_m_1[[#This Row],[Zamkniecie]]/C129-1</f>
        <v>8.5362654136952543E-2</v>
      </c>
    </row>
    <row r="131" spans="1:4" x14ac:dyDescent="0.3">
      <c r="A131" s="1">
        <v>41121</v>
      </c>
      <c r="B131" s="1">
        <v>41122</v>
      </c>
      <c r="C131" s="2">
        <v>2185.67</v>
      </c>
      <c r="D131" s="3">
        <f>wig20_m_1[[#This Row],[Zamkniecie]]/C130-1</f>
        <v>-3.9392607568232818E-2</v>
      </c>
    </row>
    <row r="132" spans="1:4" x14ac:dyDescent="0.3">
      <c r="A132" s="1">
        <v>41152</v>
      </c>
      <c r="B132" s="1">
        <v>41153</v>
      </c>
      <c r="C132" s="2">
        <v>2258.29</v>
      </c>
      <c r="D132" s="3">
        <f>wig20_m_1[[#This Row],[Zamkniecie]]/C131-1</f>
        <v>3.3225509797910835E-2</v>
      </c>
    </row>
    <row r="133" spans="1:4" x14ac:dyDescent="0.3">
      <c r="A133" s="1">
        <v>41182</v>
      </c>
      <c r="B133" s="1">
        <v>41183</v>
      </c>
      <c r="C133" s="2">
        <v>2371.42</v>
      </c>
      <c r="D133" s="3">
        <f>wig20_m_1[[#This Row],[Zamkniecie]]/C132-1</f>
        <v>5.0095426185299496E-2</v>
      </c>
    </row>
    <row r="134" spans="1:4" x14ac:dyDescent="0.3">
      <c r="A134" s="1">
        <v>41213</v>
      </c>
      <c r="B134" s="1">
        <v>41214</v>
      </c>
      <c r="C134" s="2">
        <v>2317.56</v>
      </c>
      <c r="D134" s="3">
        <f>wig20_m_1[[#This Row],[Zamkniecie]]/C133-1</f>
        <v>-2.2712130284808341E-2</v>
      </c>
    </row>
    <row r="135" spans="1:4" x14ac:dyDescent="0.3">
      <c r="A135" s="1">
        <v>41243</v>
      </c>
      <c r="B135" s="1">
        <v>41244</v>
      </c>
      <c r="C135" s="2">
        <v>2421.54</v>
      </c>
      <c r="D135" s="3">
        <f>wig20_m_1[[#This Row],[Zamkniecie]]/C134-1</f>
        <v>4.4866152332625697E-2</v>
      </c>
    </row>
    <row r="136" spans="1:4" x14ac:dyDescent="0.3">
      <c r="A136" s="1">
        <v>41274</v>
      </c>
      <c r="B136" s="1">
        <v>41275</v>
      </c>
      <c r="C136" s="2">
        <v>2582.98</v>
      </c>
      <c r="D136" s="3">
        <f>wig20_m_1[[#This Row],[Zamkniecie]]/C135-1</f>
        <v>6.666831850805699E-2</v>
      </c>
    </row>
    <row r="137" spans="1:4" x14ac:dyDescent="0.3">
      <c r="A137" s="1">
        <v>41305</v>
      </c>
      <c r="B137" s="1">
        <v>41306</v>
      </c>
      <c r="C137" s="2">
        <v>2492.7600000000002</v>
      </c>
      <c r="D137" s="3">
        <f>wig20_m_1[[#This Row],[Zamkniecie]]/C136-1</f>
        <v>-3.492864830544562E-2</v>
      </c>
    </row>
    <row r="138" spans="1:4" x14ac:dyDescent="0.3">
      <c r="A138" s="1">
        <v>41333</v>
      </c>
      <c r="B138" s="1">
        <v>41334</v>
      </c>
      <c r="C138" s="2">
        <v>2452.0100000000002</v>
      </c>
      <c r="D138" s="3">
        <f>wig20_m_1[[#This Row],[Zamkniecie]]/C137-1</f>
        <v>-1.6347341902148593E-2</v>
      </c>
    </row>
    <row r="139" spans="1:4" x14ac:dyDescent="0.3">
      <c r="A139" s="1">
        <v>41364</v>
      </c>
      <c r="B139" s="1">
        <v>41365</v>
      </c>
      <c r="C139" s="2">
        <v>2370.0700000000002</v>
      </c>
      <c r="D139" s="3">
        <f>wig20_m_1[[#This Row],[Zamkniecie]]/C138-1</f>
        <v>-3.3417481984168163E-2</v>
      </c>
    </row>
    <row r="140" spans="1:4" x14ac:dyDescent="0.3">
      <c r="A140" s="1">
        <v>41394</v>
      </c>
      <c r="B140" s="1">
        <v>41395</v>
      </c>
      <c r="C140" s="2">
        <v>2319.15</v>
      </c>
      <c r="D140" s="3">
        <f>wig20_m_1[[#This Row],[Zamkniecie]]/C139-1</f>
        <v>-2.1484597501339686E-2</v>
      </c>
    </row>
    <row r="141" spans="1:4" x14ac:dyDescent="0.3">
      <c r="A141" s="1">
        <v>41425</v>
      </c>
      <c r="B141" s="1">
        <v>41426</v>
      </c>
      <c r="C141" s="2">
        <v>2485.5</v>
      </c>
      <c r="D141" s="3">
        <f>wig20_m_1[[#This Row],[Zamkniecie]]/C140-1</f>
        <v>7.1728866179419093E-2</v>
      </c>
    </row>
    <row r="142" spans="1:4" x14ac:dyDescent="0.3">
      <c r="A142" s="1">
        <v>41455</v>
      </c>
      <c r="B142" s="1">
        <v>41456</v>
      </c>
      <c r="C142" s="2">
        <v>2245.64</v>
      </c>
      <c r="D142" s="3">
        <f>wig20_m_1[[#This Row],[Zamkniecie]]/C141-1</f>
        <v>-9.6503721585194158E-2</v>
      </c>
    </row>
    <row r="143" spans="1:4" x14ac:dyDescent="0.3">
      <c r="A143" s="1">
        <v>41486</v>
      </c>
      <c r="B143" s="1">
        <v>41487</v>
      </c>
      <c r="C143" s="2">
        <v>2326.59</v>
      </c>
      <c r="D143" s="3">
        <f>wig20_m_1[[#This Row],[Zamkniecie]]/C142-1</f>
        <v>3.6047630074277359E-2</v>
      </c>
    </row>
    <row r="144" spans="1:4" x14ac:dyDescent="0.3">
      <c r="A144" s="1">
        <v>41517</v>
      </c>
      <c r="B144" s="1">
        <v>41518</v>
      </c>
      <c r="C144" s="2">
        <v>2384.2199999999998</v>
      </c>
      <c r="D144" s="3">
        <f>wig20_m_1[[#This Row],[Zamkniecie]]/C143-1</f>
        <v>2.47701571828296E-2</v>
      </c>
    </row>
    <row r="145" spans="1:4" x14ac:dyDescent="0.3">
      <c r="A145" s="1">
        <v>41547</v>
      </c>
      <c r="B145" s="1">
        <v>41548</v>
      </c>
      <c r="C145" s="2">
        <v>2391.5300000000002</v>
      </c>
      <c r="D145" s="3">
        <f>wig20_m_1[[#This Row],[Zamkniecie]]/C144-1</f>
        <v>3.0659922322606725E-3</v>
      </c>
    </row>
    <row r="146" spans="1:4" x14ac:dyDescent="0.3">
      <c r="A146" s="1">
        <v>41578</v>
      </c>
      <c r="B146" s="1">
        <v>41579</v>
      </c>
      <c r="C146" s="2">
        <v>2528.9699999999998</v>
      </c>
      <c r="D146" s="3">
        <f>wig20_m_1[[#This Row],[Zamkniecie]]/C145-1</f>
        <v>5.7469486061224151E-2</v>
      </c>
    </row>
    <row r="147" spans="1:4" x14ac:dyDescent="0.3">
      <c r="A147" s="1">
        <v>41608</v>
      </c>
      <c r="B147" s="1">
        <v>41609</v>
      </c>
      <c r="C147" s="2">
        <v>2584.6799999999998</v>
      </c>
      <c r="D147" s="3">
        <f>wig20_m_1[[#This Row],[Zamkniecie]]/C146-1</f>
        <v>2.2028731064425378E-2</v>
      </c>
    </row>
    <row r="148" spans="1:4" x14ac:dyDescent="0.3">
      <c r="A148" s="1">
        <v>41639</v>
      </c>
      <c r="B148" s="1">
        <v>41640</v>
      </c>
      <c r="C148" s="2">
        <v>2400.98</v>
      </c>
      <c r="D148" s="3">
        <f>wig20_m_1[[#This Row],[Zamkniecie]]/C147-1</f>
        <v>-7.1072627946206057E-2</v>
      </c>
    </row>
    <row r="149" spans="1:4" x14ac:dyDescent="0.3">
      <c r="A149" s="1">
        <v>41670</v>
      </c>
      <c r="B149" s="1">
        <v>41671</v>
      </c>
      <c r="C149" s="2">
        <v>2355.89</v>
      </c>
      <c r="D149" s="3">
        <f>wig20_m_1[[#This Row],[Zamkniecie]]/C148-1</f>
        <v>-1.8779831568776162E-2</v>
      </c>
    </row>
    <row r="150" spans="1:4" x14ac:dyDescent="0.3">
      <c r="A150" s="1">
        <v>41698</v>
      </c>
      <c r="B150" s="1">
        <v>41699</v>
      </c>
      <c r="C150" s="2">
        <v>2518.5300000000002</v>
      </c>
      <c r="D150" s="3">
        <f>wig20_m_1[[#This Row],[Zamkniecie]]/C149-1</f>
        <v>6.9035481283082012E-2</v>
      </c>
    </row>
    <row r="151" spans="1:4" x14ac:dyDescent="0.3">
      <c r="A151" s="1">
        <v>41729</v>
      </c>
      <c r="B151" s="1">
        <v>41730</v>
      </c>
      <c r="C151" s="2">
        <v>2462.4699999999998</v>
      </c>
      <c r="D151" s="3">
        <f>wig20_m_1[[#This Row],[Zamkniecie]]/C150-1</f>
        <v>-2.2259016172132329E-2</v>
      </c>
    </row>
    <row r="152" spans="1:4" x14ac:dyDescent="0.3">
      <c r="A152" s="1">
        <v>41759</v>
      </c>
      <c r="B152" s="1">
        <v>41760</v>
      </c>
      <c r="C152" s="2">
        <v>2439.09</v>
      </c>
      <c r="D152" s="3">
        <f>wig20_m_1[[#This Row],[Zamkniecie]]/C151-1</f>
        <v>-9.4945319130790296E-3</v>
      </c>
    </row>
    <row r="153" spans="1:4" x14ac:dyDescent="0.3">
      <c r="A153" s="1">
        <v>41790</v>
      </c>
      <c r="B153" s="1">
        <v>41791</v>
      </c>
      <c r="C153" s="2">
        <v>2429.5100000000002</v>
      </c>
      <c r="D153" s="3">
        <f>wig20_m_1[[#This Row],[Zamkniecie]]/C152-1</f>
        <v>-3.9276943450220481E-3</v>
      </c>
    </row>
    <row r="154" spans="1:4" x14ac:dyDescent="0.3">
      <c r="A154" s="1">
        <v>41820</v>
      </c>
      <c r="B154" s="1">
        <v>41821</v>
      </c>
      <c r="C154" s="2">
        <v>2408.81</v>
      </c>
      <c r="D154" s="3">
        <f>wig20_m_1[[#This Row],[Zamkniecie]]/C153-1</f>
        <v>-8.520236590917607E-3</v>
      </c>
    </row>
    <row r="155" spans="1:4" x14ac:dyDescent="0.3">
      <c r="A155" s="1">
        <v>41851</v>
      </c>
      <c r="B155" s="1">
        <v>41852</v>
      </c>
      <c r="C155" s="2">
        <v>2320.85</v>
      </c>
      <c r="D155" s="3">
        <f>wig20_m_1[[#This Row],[Zamkniecie]]/C154-1</f>
        <v>-3.6515956011474615E-2</v>
      </c>
    </row>
    <row r="156" spans="1:4" x14ac:dyDescent="0.3">
      <c r="A156" s="1">
        <v>41882</v>
      </c>
      <c r="B156" s="1">
        <v>41883</v>
      </c>
      <c r="C156" s="2">
        <v>2416.9699999999998</v>
      </c>
      <c r="D156" s="3">
        <f>wig20_m_1[[#This Row],[Zamkniecie]]/C155-1</f>
        <v>4.1415860568326135E-2</v>
      </c>
    </row>
    <row r="157" spans="1:4" x14ac:dyDescent="0.3">
      <c r="A157" s="1">
        <v>41912</v>
      </c>
      <c r="B157" s="1">
        <v>41913</v>
      </c>
      <c r="C157" s="2">
        <v>2500.29</v>
      </c>
      <c r="D157" s="3">
        <f>wig20_m_1[[#This Row],[Zamkniecie]]/C156-1</f>
        <v>3.4472914434188429E-2</v>
      </c>
    </row>
    <row r="158" spans="1:4" x14ac:dyDescent="0.3">
      <c r="A158" s="1">
        <v>41943</v>
      </c>
      <c r="B158" s="1">
        <v>41944</v>
      </c>
      <c r="C158" s="2">
        <v>2463.6799999999998</v>
      </c>
      <c r="D158" s="3">
        <f>wig20_m_1[[#This Row],[Zamkniecie]]/C157-1</f>
        <v>-1.464230149302681E-2</v>
      </c>
    </row>
    <row r="159" spans="1:4" x14ac:dyDescent="0.3">
      <c r="A159" s="1">
        <v>41973</v>
      </c>
      <c r="B159" s="1">
        <v>41974</v>
      </c>
      <c r="C159" s="2">
        <v>2416.9299999999998</v>
      </c>
      <c r="D159" s="3">
        <f>wig20_m_1[[#This Row],[Zamkniecie]]/C158-1</f>
        <v>-1.8975678659566175E-2</v>
      </c>
    </row>
    <row r="160" spans="1:4" x14ac:dyDescent="0.3">
      <c r="A160" s="1">
        <v>42004</v>
      </c>
      <c r="B160" s="1">
        <v>42005</v>
      </c>
      <c r="C160" s="2">
        <v>2315.94</v>
      </c>
      <c r="D160" s="3">
        <f>wig20_m_1[[#This Row],[Zamkniecie]]/C159-1</f>
        <v>-4.1784412457125275E-2</v>
      </c>
    </row>
    <row r="161" spans="1:4" x14ac:dyDescent="0.3">
      <c r="A161" s="1">
        <v>42035</v>
      </c>
      <c r="B161" s="1">
        <v>42036</v>
      </c>
      <c r="C161" s="2" t="s">
        <v>24</v>
      </c>
      <c r="D161" s="3">
        <f>wig20_m_1[[#This Row],[Zamkniecie]]/C160-1</f>
        <v>1.0820660293444639E-2</v>
      </c>
    </row>
    <row r="162" spans="1:4" x14ac:dyDescent="0.3">
      <c r="A162" s="1">
        <v>42063</v>
      </c>
      <c r="B162" s="1">
        <v>42064</v>
      </c>
      <c r="C162" s="2">
        <v>2367.1</v>
      </c>
      <c r="D162" s="3">
        <f>wig20_m_1[[#This Row],[Zamkniecie]]/C161-1</f>
        <v>1.1149081589064469E-2</v>
      </c>
    </row>
    <row r="163" spans="1:4" x14ac:dyDescent="0.3">
      <c r="A163" s="1">
        <v>42094</v>
      </c>
      <c r="B163" s="1">
        <v>42095</v>
      </c>
      <c r="C163" s="2">
        <v>2395.94</v>
      </c>
      <c r="D163" s="3">
        <f>wig20_m_1[[#This Row],[Zamkniecie]]/C162-1</f>
        <v>1.2183684677453455E-2</v>
      </c>
    </row>
    <row r="164" spans="1:4" x14ac:dyDescent="0.3">
      <c r="A164" s="1">
        <v>42124</v>
      </c>
      <c r="B164" s="1">
        <v>42125</v>
      </c>
      <c r="C164" s="2">
        <v>2514.63</v>
      </c>
      <c r="D164" s="3">
        <f>wig20_m_1[[#This Row],[Zamkniecie]]/C163-1</f>
        <v>4.9537968396537568E-2</v>
      </c>
    </row>
    <row r="165" spans="1:4" x14ac:dyDescent="0.3">
      <c r="A165" s="1">
        <v>42155</v>
      </c>
      <c r="B165" s="1">
        <v>42156</v>
      </c>
      <c r="C165" s="2">
        <v>2437.81</v>
      </c>
      <c r="D165" s="3">
        <f>wig20_m_1[[#This Row],[Zamkniecie]]/C164-1</f>
        <v>-3.0549225929858537E-2</v>
      </c>
    </row>
    <row r="166" spans="1:4" x14ac:dyDescent="0.3">
      <c r="A166" s="1">
        <v>42185</v>
      </c>
      <c r="B166" s="1">
        <v>42186</v>
      </c>
      <c r="C166" s="2">
        <v>2317.84</v>
      </c>
      <c r="D166" s="3">
        <f>wig20_m_1[[#This Row],[Zamkniecie]]/C165-1</f>
        <v>-4.9212202755751999E-2</v>
      </c>
    </row>
    <row r="167" spans="1:4" x14ac:dyDescent="0.3">
      <c r="A167" s="1">
        <v>42216</v>
      </c>
      <c r="B167" s="1">
        <v>42217</v>
      </c>
      <c r="C167" s="2">
        <v>2227.5100000000002</v>
      </c>
      <c r="D167" s="3">
        <f>wig20_m_1[[#This Row],[Zamkniecie]]/C166-1</f>
        <v>-3.8971628757808907E-2</v>
      </c>
    </row>
    <row r="168" spans="1:4" x14ac:dyDescent="0.3">
      <c r="A168" s="1">
        <v>42247</v>
      </c>
      <c r="B168" s="1">
        <v>42248</v>
      </c>
      <c r="C168" s="2">
        <v>2163.71</v>
      </c>
      <c r="D168" s="3">
        <f>wig20_m_1[[#This Row],[Zamkniecie]]/C167-1</f>
        <v>-2.8641846725716236E-2</v>
      </c>
    </row>
    <row r="169" spans="1:4" x14ac:dyDescent="0.3">
      <c r="A169" s="1">
        <v>42277</v>
      </c>
      <c r="B169" s="1">
        <v>42278</v>
      </c>
      <c r="C169" s="2">
        <v>2066.37</v>
      </c>
      <c r="D169" s="3">
        <f>wig20_m_1[[#This Row],[Zamkniecie]]/C168-1</f>
        <v>-4.4987544541551405E-2</v>
      </c>
    </row>
    <row r="170" spans="1:4" x14ac:dyDescent="0.3">
      <c r="A170" s="1">
        <v>42308</v>
      </c>
      <c r="B170" s="1">
        <v>42309</v>
      </c>
      <c r="C170" s="2">
        <v>2060.0300000000002</v>
      </c>
      <c r="D170" s="3">
        <f>wig20_m_1[[#This Row],[Zamkniecie]]/C169-1</f>
        <v>-3.0681823681140141E-3</v>
      </c>
    </row>
    <row r="171" spans="1:4" x14ac:dyDescent="0.3">
      <c r="A171" s="1">
        <v>42338</v>
      </c>
      <c r="B171" s="1">
        <v>42339</v>
      </c>
      <c r="C171" s="2">
        <v>1925.72</v>
      </c>
      <c r="D171" s="3">
        <f>wig20_m_1[[#This Row],[Zamkniecie]]/C170-1</f>
        <v>-6.519807963961699E-2</v>
      </c>
    </row>
    <row r="172" spans="1:4" x14ac:dyDescent="0.3">
      <c r="A172" s="1">
        <v>42369</v>
      </c>
      <c r="B172" s="1">
        <v>42370</v>
      </c>
      <c r="C172" s="2">
        <v>1859.15</v>
      </c>
      <c r="D172" s="3">
        <f>wig20_m_1[[#This Row],[Zamkniecie]]/C171-1</f>
        <v>-3.456888851961859E-2</v>
      </c>
    </row>
    <row r="173" spans="1:4" x14ac:dyDescent="0.3">
      <c r="A173" s="1">
        <v>42400</v>
      </c>
      <c r="B173" s="1">
        <v>42401</v>
      </c>
      <c r="C173" s="2">
        <v>1780.25</v>
      </c>
      <c r="D173" s="3">
        <f>wig20_m_1[[#This Row],[Zamkniecie]]/C172-1</f>
        <v>-4.2438748890622158E-2</v>
      </c>
    </row>
    <row r="174" spans="1:4" x14ac:dyDescent="0.3">
      <c r="A174" s="1">
        <v>42429</v>
      </c>
      <c r="B174" s="1">
        <v>42430</v>
      </c>
      <c r="C174" s="2">
        <v>1824.08</v>
      </c>
      <c r="D174" s="3">
        <f>wig20_m_1[[#This Row],[Zamkniecie]]/C173-1</f>
        <v>2.4620137621120586E-2</v>
      </c>
    </row>
    <row r="175" spans="1:4" x14ac:dyDescent="0.3">
      <c r="A175" s="1">
        <v>42460</v>
      </c>
      <c r="B175" s="1">
        <v>42461</v>
      </c>
      <c r="C175" s="2">
        <v>1997.69</v>
      </c>
      <c r="D175" s="3">
        <f>wig20_m_1[[#This Row],[Zamkniecie]]/C174-1</f>
        <v>9.5176746633919729E-2</v>
      </c>
    </row>
    <row r="176" spans="1:4" x14ac:dyDescent="0.3">
      <c r="A176" s="1">
        <v>42490</v>
      </c>
      <c r="B176" s="1">
        <v>42491</v>
      </c>
      <c r="C176" s="2">
        <v>1896.64</v>
      </c>
      <c r="D176" s="3">
        <f>wig20_m_1[[#This Row],[Zamkniecie]]/C175-1</f>
        <v>-5.0583423854551945E-2</v>
      </c>
    </row>
    <row r="177" spans="1:4" x14ac:dyDescent="0.3">
      <c r="A177" s="1">
        <v>42521</v>
      </c>
      <c r="B177" s="1">
        <v>42522</v>
      </c>
      <c r="C177" s="2">
        <v>1808.24</v>
      </c>
      <c r="D177" s="3">
        <f>wig20_m_1[[#This Row],[Zamkniecie]]/C176-1</f>
        <v>-4.6608739665935595E-2</v>
      </c>
    </row>
    <row r="178" spans="1:4" x14ac:dyDescent="0.3">
      <c r="A178" s="1">
        <v>42551</v>
      </c>
      <c r="B178" s="1">
        <v>42552</v>
      </c>
      <c r="C178" s="2">
        <v>1750.69</v>
      </c>
      <c r="D178" s="3">
        <f>wig20_m_1[[#This Row],[Zamkniecie]]/C177-1</f>
        <v>-3.1826527452108122E-2</v>
      </c>
    </row>
    <row r="179" spans="1:4" x14ac:dyDescent="0.3">
      <c r="A179" s="1">
        <v>42582</v>
      </c>
      <c r="B179" s="1">
        <v>42583</v>
      </c>
      <c r="C179" s="2">
        <v>1759.74</v>
      </c>
      <c r="D179" s="3">
        <f>wig20_m_1[[#This Row],[Zamkniecie]]/C178-1</f>
        <v>5.1693903546601305E-3</v>
      </c>
    </row>
    <row r="180" spans="1:4" x14ac:dyDescent="0.3">
      <c r="A180" s="1">
        <v>42613</v>
      </c>
      <c r="B180" s="1">
        <v>42614</v>
      </c>
      <c r="C180" s="2">
        <v>1793.56</v>
      </c>
      <c r="D180" s="3">
        <f>wig20_m_1[[#This Row],[Zamkniecie]]/C179-1</f>
        <v>1.9218748224169468E-2</v>
      </c>
    </row>
    <row r="181" spans="1:4" x14ac:dyDescent="0.3">
      <c r="A181" s="1">
        <v>42643</v>
      </c>
      <c r="B181" s="1">
        <v>42644</v>
      </c>
      <c r="C181" s="2">
        <v>1709.51</v>
      </c>
      <c r="D181" s="3">
        <f>wig20_m_1[[#This Row],[Zamkniecie]]/C180-1</f>
        <v>-4.6862106648230317E-2</v>
      </c>
    </row>
    <row r="182" spans="1:4" x14ac:dyDescent="0.3">
      <c r="A182" s="1">
        <v>42674</v>
      </c>
      <c r="B182" s="1">
        <v>42675</v>
      </c>
      <c r="C182" s="2">
        <v>1814.66</v>
      </c>
      <c r="D182" s="3">
        <f>wig20_m_1[[#This Row],[Zamkniecie]]/C181-1</f>
        <v>6.1508853414136366E-2</v>
      </c>
    </row>
    <row r="183" spans="1:4" x14ac:dyDescent="0.3">
      <c r="A183" s="1">
        <v>42704</v>
      </c>
      <c r="B183" s="1">
        <v>42705</v>
      </c>
      <c r="C183" s="2">
        <v>1798.22</v>
      </c>
      <c r="D183" s="3">
        <f>wig20_m_1[[#This Row],[Zamkniecie]]/C182-1</f>
        <v>-9.0595483451445524E-3</v>
      </c>
    </row>
    <row r="184" spans="1:4" x14ac:dyDescent="0.3">
      <c r="A184" s="1">
        <v>42735</v>
      </c>
      <c r="B184" s="1">
        <v>42736</v>
      </c>
      <c r="C184" s="2">
        <v>1947.92</v>
      </c>
      <c r="D184" s="3">
        <f>wig20_m_1[[#This Row],[Zamkniecie]]/C183-1</f>
        <v>8.3248990668550071E-2</v>
      </c>
    </row>
    <row r="185" spans="1:4" x14ac:dyDescent="0.3">
      <c r="A185" s="1">
        <v>42766</v>
      </c>
      <c r="B185" s="1">
        <v>42767</v>
      </c>
      <c r="C185" s="2">
        <v>2056.83</v>
      </c>
      <c r="D185" s="3">
        <f>wig20_m_1[[#This Row],[Zamkniecie]]/C184-1</f>
        <v>5.5910920366339489E-2</v>
      </c>
    </row>
    <row r="186" spans="1:4" x14ac:dyDescent="0.3">
      <c r="A186" s="1">
        <v>42794</v>
      </c>
      <c r="B186" s="1">
        <v>42795</v>
      </c>
      <c r="C186" s="2">
        <v>2191.25</v>
      </c>
      <c r="D186" s="3">
        <f>wig20_m_1[[#This Row],[Zamkniecie]]/C185-1</f>
        <v>6.5352994656826313E-2</v>
      </c>
    </row>
    <row r="187" spans="1:4" x14ac:dyDescent="0.3">
      <c r="A187" s="1">
        <v>42825</v>
      </c>
      <c r="B187" s="1">
        <v>42826</v>
      </c>
      <c r="C187" s="2">
        <v>2175.96</v>
      </c>
      <c r="D187" s="3">
        <f>wig20_m_1[[#This Row],[Zamkniecie]]/C186-1</f>
        <v>-6.9777524244152289E-3</v>
      </c>
    </row>
    <row r="188" spans="1:4" x14ac:dyDescent="0.3">
      <c r="A188" s="1">
        <v>42855</v>
      </c>
      <c r="B188" s="1">
        <v>42856</v>
      </c>
      <c r="C188" s="2">
        <v>2376.87</v>
      </c>
      <c r="D188" s="3">
        <f>wig20_m_1[[#This Row],[Zamkniecie]]/C187-1</f>
        <v>9.2331660508465196E-2</v>
      </c>
    </row>
    <row r="189" spans="1:4" x14ac:dyDescent="0.3">
      <c r="A189" s="1">
        <v>42886</v>
      </c>
      <c r="B189" s="1">
        <v>42887</v>
      </c>
      <c r="C189" s="2">
        <v>2281.1799999999998</v>
      </c>
      <c r="D189" s="3">
        <f>wig20_m_1[[#This Row],[Zamkniecie]]/C188-1</f>
        <v>-4.0258827786122109E-2</v>
      </c>
    </row>
    <row r="190" spans="1:4" x14ac:dyDescent="0.3">
      <c r="A190" s="1">
        <v>42916</v>
      </c>
      <c r="B190" s="1">
        <v>42917</v>
      </c>
      <c r="C190" s="2">
        <v>2299.8000000000002</v>
      </c>
      <c r="D190" s="3">
        <f>wig20_m_1[[#This Row],[Zamkniecie]]/C189-1</f>
        <v>8.1624422448032252E-3</v>
      </c>
    </row>
    <row r="191" spans="1:4" x14ac:dyDescent="0.3">
      <c r="A191" s="1">
        <v>42947</v>
      </c>
      <c r="B191" s="1">
        <v>42948</v>
      </c>
      <c r="C191" s="2">
        <v>2374.17</v>
      </c>
      <c r="D191" s="3">
        <f>wig20_m_1[[#This Row],[Zamkniecie]]/C190-1</f>
        <v>3.2337594573441208E-2</v>
      </c>
    </row>
    <row r="192" spans="1:4" x14ac:dyDescent="0.3">
      <c r="A192" s="1">
        <v>42978</v>
      </c>
      <c r="B192" s="1">
        <v>42979</v>
      </c>
      <c r="C192" s="2">
        <v>2516.2600000000002</v>
      </c>
      <c r="D192" s="3">
        <f>wig20_m_1[[#This Row],[Zamkniecie]]/C191-1</f>
        <v>5.984828382129348E-2</v>
      </c>
    </row>
    <row r="193" spans="1:4" x14ac:dyDescent="0.3">
      <c r="A193" s="1">
        <v>43008</v>
      </c>
      <c r="B193" s="1">
        <v>43009</v>
      </c>
      <c r="C193" s="2">
        <v>2453.46</v>
      </c>
      <c r="D193" s="3">
        <f>wig20_m_1[[#This Row],[Zamkniecie]]/C192-1</f>
        <v>-2.4957675279979052E-2</v>
      </c>
    </row>
    <row r="194" spans="1:4" x14ac:dyDescent="0.3">
      <c r="A194" s="1">
        <v>43039</v>
      </c>
      <c r="B194" s="1">
        <v>43040</v>
      </c>
      <c r="C194" s="2">
        <v>2524.9</v>
      </c>
      <c r="D194" s="3">
        <f>wig20_m_1[[#This Row],[Zamkniecie]]/C193-1</f>
        <v>2.9118061839198628E-2</v>
      </c>
    </row>
    <row r="195" spans="1:4" x14ac:dyDescent="0.3">
      <c r="A195" s="1">
        <v>43069</v>
      </c>
      <c r="B195" s="1">
        <v>43070</v>
      </c>
      <c r="C195" s="2">
        <v>2408.69</v>
      </c>
      <c r="D195" s="3">
        <f>wig20_m_1[[#This Row],[Zamkniecie]]/C194-1</f>
        <v>-4.6025585171689976E-2</v>
      </c>
    </row>
    <row r="196" spans="1:4" x14ac:dyDescent="0.3">
      <c r="A196" s="1">
        <v>43100</v>
      </c>
      <c r="B196" s="1">
        <v>43101</v>
      </c>
      <c r="C196" s="2">
        <v>2461.21</v>
      </c>
      <c r="D196" s="3">
        <f>wig20_m_1[[#This Row],[Zamkniecie]]/C195-1</f>
        <v>2.1804383295484175E-2</v>
      </c>
    </row>
    <row r="197" spans="1:4" x14ac:dyDescent="0.3">
      <c r="A197" s="1">
        <v>43131</v>
      </c>
      <c r="B197" s="1">
        <v>43132</v>
      </c>
      <c r="C197" s="2">
        <v>2553.81</v>
      </c>
      <c r="D197" s="3">
        <f>wig20_m_1[[#This Row],[Zamkniecie]]/C196-1</f>
        <v>3.7623770421865599E-2</v>
      </c>
    </row>
    <row r="198" spans="1:4" x14ac:dyDescent="0.3">
      <c r="A198" s="1">
        <v>43159</v>
      </c>
      <c r="B198" s="1">
        <v>43160</v>
      </c>
      <c r="C198" s="2">
        <v>2364.3200000000002</v>
      </c>
      <c r="D198" s="3">
        <f>wig20_m_1[[#This Row],[Zamkniecie]]/C197-1</f>
        <v>-7.4198941972973609E-2</v>
      </c>
    </row>
    <row r="199" spans="1:4" x14ac:dyDescent="0.3">
      <c r="A199" s="1">
        <v>43190</v>
      </c>
      <c r="B199" s="1">
        <v>43191</v>
      </c>
      <c r="C199" s="2">
        <v>2210.38</v>
      </c>
      <c r="D199" s="3">
        <f>wig20_m_1[[#This Row],[Zamkniecie]]/C198-1</f>
        <v>-6.5109629830141458E-2</v>
      </c>
    </row>
    <row r="200" spans="1:4" x14ac:dyDescent="0.3">
      <c r="A200" s="1">
        <v>43220</v>
      </c>
      <c r="B200" s="1">
        <v>43221</v>
      </c>
      <c r="C200" s="2">
        <v>2291.87</v>
      </c>
      <c r="D200" s="3">
        <f>wig20_m_1[[#This Row],[Zamkniecie]]/C199-1</f>
        <v>3.6866964051429862E-2</v>
      </c>
    </row>
    <row r="201" spans="1:4" x14ac:dyDescent="0.3">
      <c r="A201" s="1">
        <v>43251</v>
      </c>
      <c r="B201" s="1">
        <v>43252</v>
      </c>
      <c r="C201" s="2">
        <v>2157.0700000000002</v>
      </c>
      <c r="D201" s="3">
        <f>wig20_m_1[[#This Row],[Zamkniecie]]/C200-1</f>
        <v>-5.8816599545349346E-2</v>
      </c>
    </row>
    <row r="202" spans="1:4" x14ac:dyDescent="0.3">
      <c r="A202" s="1">
        <v>43281</v>
      </c>
      <c r="B202" s="1">
        <v>43282</v>
      </c>
      <c r="C202" s="2">
        <v>2135.4699999999998</v>
      </c>
      <c r="D202" s="3">
        <f>wig20_m_1[[#This Row],[Zamkniecie]]/C201-1</f>
        <v>-1.0013583240228829E-2</v>
      </c>
    </row>
    <row r="203" spans="1:4" x14ac:dyDescent="0.3">
      <c r="A203" s="1">
        <v>43312</v>
      </c>
      <c r="B203" s="1">
        <v>43313</v>
      </c>
      <c r="C203" s="2">
        <v>2302.13</v>
      </c>
      <c r="D203" s="3">
        <f>wig20_m_1[[#This Row],[Zamkniecie]]/C202-1</f>
        <v>7.8043709347356938E-2</v>
      </c>
    </row>
    <row r="204" spans="1:4" x14ac:dyDescent="0.3">
      <c r="A204" s="1">
        <v>43343</v>
      </c>
      <c r="B204" s="1">
        <v>43344</v>
      </c>
      <c r="C204" s="2">
        <v>2337.96</v>
      </c>
      <c r="D204" s="3">
        <f>wig20_m_1[[#This Row],[Zamkniecie]]/C203-1</f>
        <v>1.5563847393500696E-2</v>
      </c>
    </row>
    <row r="205" spans="1:4" x14ac:dyDescent="0.3">
      <c r="A205" s="1">
        <v>43373</v>
      </c>
      <c r="B205" s="1">
        <v>43374</v>
      </c>
      <c r="C205" s="2">
        <v>2285.11</v>
      </c>
      <c r="D205" s="3">
        <f>wig20_m_1[[#This Row],[Zamkniecie]]/C204-1</f>
        <v>-2.2605177162996815E-2</v>
      </c>
    </row>
    <row r="206" spans="1:4" x14ac:dyDescent="0.3">
      <c r="A206" s="1">
        <v>43404</v>
      </c>
      <c r="B206" s="1">
        <v>43405</v>
      </c>
      <c r="C206" s="2">
        <v>2151.88</v>
      </c>
      <c r="D206" s="3">
        <f>wig20_m_1[[#This Row],[Zamkniecie]]/C205-1</f>
        <v>-5.8303538998122684E-2</v>
      </c>
    </row>
    <row r="207" spans="1:4" x14ac:dyDescent="0.3">
      <c r="A207" s="1">
        <v>43434</v>
      </c>
      <c r="B207" s="1">
        <v>43435</v>
      </c>
      <c r="C207" s="2">
        <v>2291.08</v>
      </c>
      <c r="D207" s="3">
        <f>wig20_m_1[[#This Row],[Zamkniecie]]/C206-1</f>
        <v>6.4687621986356136E-2</v>
      </c>
    </row>
    <row r="208" spans="1:4" x14ac:dyDescent="0.3">
      <c r="A208" s="1">
        <v>43465</v>
      </c>
      <c r="B208" s="1">
        <v>43466</v>
      </c>
      <c r="C208" s="2">
        <v>2276.63</v>
      </c>
      <c r="D208" s="3">
        <f>wig20_m_1[[#This Row],[Zamkniecie]]/C207-1</f>
        <v>-6.3070691551582181E-3</v>
      </c>
    </row>
    <row r="209" spans="1:4" x14ac:dyDescent="0.3">
      <c r="A209" s="1">
        <v>43496</v>
      </c>
      <c r="B209" s="1">
        <v>43497</v>
      </c>
      <c r="C209" s="2">
        <v>2380.11</v>
      </c>
      <c r="D209" s="3">
        <f>wig20_m_1[[#This Row],[Zamkniecie]]/C208-1</f>
        <v>4.5453147854504161E-2</v>
      </c>
    </row>
    <row r="210" spans="1:4" x14ac:dyDescent="0.3">
      <c r="A210" s="1">
        <v>43524</v>
      </c>
      <c r="B210" s="1">
        <v>43525</v>
      </c>
      <c r="C210" s="2">
        <v>2332.23</v>
      </c>
      <c r="D210" s="3">
        <f>wig20_m_1[[#This Row],[Zamkniecie]]/C209-1</f>
        <v>-2.0116717294578867E-2</v>
      </c>
    </row>
    <row r="211" spans="1:4" x14ac:dyDescent="0.3">
      <c r="A211" s="1">
        <v>43555</v>
      </c>
      <c r="B211" s="1">
        <v>43556</v>
      </c>
      <c r="C211" s="2">
        <v>2312.09</v>
      </c>
      <c r="D211" s="3">
        <f>wig20_m_1[[#This Row],[Zamkniecie]]/C210-1</f>
        <v>-8.6355119349291742E-3</v>
      </c>
    </row>
    <row r="212" spans="1:4" x14ac:dyDescent="0.3">
      <c r="A212" s="1">
        <v>43585</v>
      </c>
      <c r="B212" s="1">
        <v>43586</v>
      </c>
      <c r="C212" s="2">
        <v>2334.21</v>
      </c>
      <c r="D212" s="3">
        <f>wig20_m_1[[#This Row],[Zamkniecie]]/C211-1</f>
        <v>9.5671016266667408E-3</v>
      </c>
    </row>
    <row r="213" spans="1:4" x14ac:dyDescent="0.3">
      <c r="A213" s="1">
        <v>43616</v>
      </c>
      <c r="B213" s="1">
        <v>43617</v>
      </c>
      <c r="C213" s="2">
        <v>2239.31</v>
      </c>
      <c r="D213" s="3">
        <f>wig20_m_1[[#This Row],[Zamkniecie]]/C212-1</f>
        <v>-4.0656153473766277E-2</v>
      </c>
    </row>
    <row r="214" spans="1:4" x14ac:dyDescent="0.3">
      <c r="A214" s="1">
        <v>43646</v>
      </c>
      <c r="B214" s="1">
        <v>43647</v>
      </c>
      <c r="C214" s="2">
        <v>2327.67</v>
      </c>
      <c r="D214" s="3">
        <f>wig20_m_1[[#This Row],[Zamkniecie]]/C213-1</f>
        <v>3.945858322429685E-2</v>
      </c>
    </row>
    <row r="215" spans="1:4" x14ac:dyDescent="0.3">
      <c r="A215" s="1">
        <v>43677</v>
      </c>
      <c r="B215" s="1">
        <v>43678</v>
      </c>
      <c r="C215" s="2">
        <v>2277.37</v>
      </c>
      <c r="D215" s="3">
        <f>wig20_m_1[[#This Row],[Zamkniecie]]/C214-1</f>
        <v>-2.1609592425043123E-2</v>
      </c>
    </row>
    <row r="216" spans="1:4" x14ac:dyDescent="0.3">
      <c r="A216" s="1">
        <v>43708</v>
      </c>
      <c r="B216" s="1">
        <v>43709</v>
      </c>
      <c r="C216" s="2">
        <v>2135.25</v>
      </c>
      <c r="D216" s="3">
        <f>wig20_m_1[[#This Row],[Zamkniecie]]/C215-1</f>
        <v>-6.2405318415540645E-2</v>
      </c>
    </row>
    <row r="217" spans="1:4" x14ac:dyDescent="0.3">
      <c r="A217" s="1">
        <v>43738</v>
      </c>
      <c r="B217" s="1">
        <v>43739</v>
      </c>
      <c r="C217" s="2">
        <v>2173.29</v>
      </c>
      <c r="D217" s="3">
        <f>wig20_m_1[[#This Row],[Zamkniecie]]/C216-1</f>
        <v>1.7815244116613949E-2</v>
      </c>
    </row>
    <row r="218" spans="1:4" x14ac:dyDescent="0.3">
      <c r="A218" s="1">
        <v>43769</v>
      </c>
      <c r="B218" s="1">
        <v>43770</v>
      </c>
      <c r="C218" s="2">
        <v>2194.1</v>
      </c>
      <c r="D218" s="3">
        <f>wig20_m_1[[#This Row],[Zamkniecie]]/C217-1</f>
        <v>9.5753442936745703E-3</v>
      </c>
    </row>
    <row r="219" spans="1:4" x14ac:dyDescent="0.3">
      <c r="A219" s="1">
        <v>43799</v>
      </c>
      <c r="B219" s="1">
        <v>43800</v>
      </c>
      <c r="C219" s="2">
        <v>2158.94</v>
      </c>
      <c r="D219" s="3">
        <f>wig20_m_1[[#This Row],[Zamkniecie]]/C218-1</f>
        <v>-1.6024793765097245E-2</v>
      </c>
    </row>
    <row r="220" spans="1:4" x14ac:dyDescent="0.3">
      <c r="A220" s="1">
        <v>43830</v>
      </c>
      <c r="B220" s="1">
        <v>43831</v>
      </c>
      <c r="C220" s="2">
        <v>2150.09</v>
      </c>
      <c r="D220" s="3">
        <f>wig20_m_1[[#This Row],[Zamkniecie]]/C219-1</f>
        <v>-4.099233883294584E-3</v>
      </c>
    </row>
    <row r="221" spans="1:4" x14ac:dyDescent="0.3">
      <c r="A221" s="1">
        <v>43861</v>
      </c>
      <c r="B221" s="1">
        <v>43862</v>
      </c>
      <c r="C221" s="2">
        <v>2065.9</v>
      </c>
      <c r="D221" s="3">
        <f>wig20_m_1[[#This Row],[Zamkniecie]]/C220-1</f>
        <v>-3.9156500425563623E-2</v>
      </c>
    </row>
    <row r="222" spans="1:4" x14ac:dyDescent="0.3">
      <c r="A222" s="1">
        <v>43890</v>
      </c>
      <c r="B222" s="1">
        <v>43891</v>
      </c>
      <c r="C222" s="2">
        <v>1768.91</v>
      </c>
      <c r="D222" s="3">
        <f>wig20_m_1[[#This Row],[Zamkniecie]]/C221-1</f>
        <v>-0.14375816835277599</v>
      </c>
    </row>
    <row r="223" spans="1:4" x14ac:dyDescent="0.3">
      <c r="A223" s="1">
        <v>43921</v>
      </c>
      <c r="B223" s="1">
        <v>43922</v>
      </c>
      <c r="C223" s="2">
        <v>1512.84</v>
      </c>
      <c r="D223" s="3">
        <f>wig20_m_1[[#This Row],[Zamkniecie]]/C222-1</f>
        <v>-0.14476146327399364</v>
      </c>
    </row>
    <row r="224" spans="1:4" x14ac:dyDescent="0.3">
      <c r="A224" s="1">
        <v>43951</v>
      </c>
      <c r="B224" s="1">
        <v>43952</v>
      </c>
      <c r="C224" s="2">
        <v>1648.68</v>
      </c>
      <c r="D224" s="3">
        <f>wig20_m_1[[#This Row],[Zamkniecie]]/C223-1</f>
        <v>8.9791385738082097E-2</v>
      </c>
    </row>
    <row r="225" spans="1:4" x14ac:dyDescent="0.3">
      <c r="A225" s="1">
        <v>43982</v>
      </c>
      <c r="B225" s="1">
        <v>43983</v>
      </c>
      <c r="C225" s="2">
        <v>1722.65</v>
      </c>
      <c r="D225" s="3">
        <f>wig20_m_1[[#This Row],[Zamkniecie]]/C224-1</f>
        <v>4.4866195987092627E-2</v>
      </c>
    </row>
    <row r="226" spans="1:4" x14ac:dyDescent="0.3">
      <c r="A226" s="1">
        <v>44012</v>
      </c>
      <c r="B226" s="1">
        <v>44013</v>
      </c>
      <c r="C226" s="2">
        <v>1758.82</v>
      </c>
      <c r="D226" s="3">
        <f>wig20_m_1[[#This Row],[Zamkniecie]]/C225-1</f>
        <v>2.0996720169506267E-2</v>
      </c>
    </row>
    <row r="227" spans="1:4" x14ac:dyDescent="0.3">
      <c r="A227" s="1">
        <v>44043</v>
      </c>
      <c r="B227" s="1">
        <v>44044</v>
      </c>
      <c r="C227" s="2">
        <v>1767.54</v>
      </c>
      <c r="D227" s="3">
        <f>wig20_m_1[[#This Row],[Zamkniecie]]/C226-1</f>
        <v>4.9578694806744483E-3</v>
      </c>
    </row>
    <row r="228" spans="1:4" x14ac:dyDescent="0.3">
      <c r="A228" s="1">
        <v>44074</v>
      </c>
      <c r="B228" s="1">
        <v>44075</v>
      </c>
      <c r="C228" s="2">
        <v>1800.21</v>
      </c>
      <c r="D228" s="3">
        <f>wig20_m_1[[#This Row],[Zamkniecie]]/C227-1</f>
        <v>1.8483315794833644E-2</v>
      </c>
    </row>
    <row r="229" spans="1:4" x14ac:dyDescent="0.3">
      <c r="A229" s="1">
        <v>44104</v>
      </c>
      <c r="B229" s="1">
        <v>44105</v>
      </c>
      <c r="C229" s="2">
        <v>1712.73</v>
      </c>
      <c r="D229" s="3">
        <f>wig20_m_1[[#This Row],[Zamkniecie]]/C228-1</f>
        <v>-4.8594330661422824E-2</v>
      </c>
    </row>
    <row r="230" spans="1:4" x14ac:dyDescent="0.3">
      <c r="A230" s="1">
        <v>44135</v>
      </c>
      <c r="B230" s="1">
        <v>44136</v>
      </c>
      <c r="C230" s="2">
        <v>1515.97</v>
      </c>
      <c r="D230" s="3">
        <f>wig20_m_1[[#This Row],[Zamkniecie]]/C229-1</f>
        <v>-0.1148809211025672</v>
      </c>
    </row>
    <row r="231" spans="1:4" x14ac:dyDescent="0.3">
      <c r="A231" s="1">
        <v>44165</v>
      </c>
      <c r="B231" s="1">
        <v>44166</v>
      </c>
      <c r="C231" s="2">
        <v>1830.04</v>
      </c>
      <c r="D231" s="3">
        <f>wig20_m_1[[#This Row],[Zamkniecie]]/C230-1</f>
        <v>0.20717428445153918</v>
      </c>
    </row>
    <row r="232" spans="1:4" x14ac:dyDescent="0.3">
      <c r="A232" s="1">
        <v>44196</v>
      </c>
      <c r="B232" s="1">
        <v>44197</v>
      </c>
      <c r="C232" s="2">
        <v>1983.98</v>
      </c>
      <c r="D232" s="3">
        <f>wig20_m_1[[#This Row],[Zamkniecie]]/C231-1</f>
        <v>8.4118379926121811E-2</v>
      </c>
    </row>
    <row r="233" spans="1:4" x14ac:dyDescent="0.3">
      <c r="A233" s="1">
        <v>44227</v>
      </c>
      <c r="B233" s="1">
        <v>44228</v>
      </c>
      <c r="C233" s="2">
        <v>1948.01</v>
      </c>
      <c r="D233" s="3">
        <f>wig20_m_1[[#This Row],[Zamkniecie]]/C232-1</f>
        <v>-1.8130223086926245E-2</v>
      </c>
    </row>
    <row r="234" spans="1:4" x14ac:dyDescent="0.3">
      <c r="A234" s="1">
        <v>44255</v>
      </c>
      <c r="B234" s="1">
        <v>44256</v>
      </c>
      <c r="C234" s="2">
        <v>1907.28</v>
      </c>
      <c r="D234" s="3">
        <f>wig20_m_1[[#This Row],[Zamkniecie]]/C233-1</f>
        <v>-2.0908516896730567E-2</v>
      </c>
    </row>
    <row r="235" spans="1:4" x14ac:dyDescent="0.3">
      <c r="A235" s="1">
        <v>44286</v>
      </c>
      <c r="B235" s="1">
        <v>44287</v>
      </c>
      <c r="C235" s="2">
        <v>1938.84</v>
      </c>
      <c r="D235" s="3">
        <f>wig20_m_1[[#This Row],[Zamkniecie]]/C234-1</f>
        <v>1.6547124701145055E-2</v>
      </c>
    </row>
    <row r="236" spans="1:4" x14ac:dyDescent="0.3">
      <c r="A236" s="1">
        <v>44316</v>
      </c>
      <c r="B236" s="1">
        <v>44317</v>
      </c>
      <c r="C236" s="2">
        <v>2037.59</v>
      </c>
      <c r="D236" s="3">
        <f>wig20_m_1[[#This Row],[Zamkniecie]]/C235-1</f>
        <v>5.0932516349982526E-2</v>
      </c>
    </row>
    <row r="237" spans="1:4" x14ac:dyDescent="0.3">
      <c r="A237" s="1">
        <v>44347</v>
      </c>
      <c r="B237" s="1">
        <v>44348</v>
      </c>
      <c r="C237" s="2">
        <v>2233.36</v>
      </c>
      <c r="D237" s="3">
        <f>wig20_m_1[[#This Row],[Zamkniecie]]/C236-1</f>
        <v>9.6079191593991142E-2</v>
      </c>
    </row>
    <row r="238" spans="1:4" x14ac:dyDescent="0.3">
      <c r="A238" s="1">
        <v>44377</v>
      </c>
      <c r="B238" s="1">
        <v>44378</v>
      </c>
      <c r="C238" s="2">
        <v>2218.41</v>
      </c>
      <c r="D238" s="3">
        <f>wig20_m_1[[#This Row],[Zamkniecie]]/C237-1</f>
        <v>-6.6939499229861088E-3</v>
      </c>
    </row>
    <row r="239" spans="1:4" x14ac:dyDescent="0.3">
      <c r="A239" s="1">
        <v>44408</v>
      </c>
      <c r="B239" s="1">
        <v>44409</v>
      </c>
      <c r="C239" s="2">
        <v>2253.4499999999998</v>
      </c>
      <c r="D239" s="3">
        <f>wig20_m_1[[#This Row],[Zamkniecie]]/C238-1</f>
        <v>1.5795096488025129E-2</v>
      </c>
    </row>
    <row r="240" spans="1:4" x14ac:dyDescent="0.3">
      <c r="A240" s="1">
        <v>44439</v>
      </c>
      <c r="B240" s="1">
        <v>44440</v>
      </c>
      <c r="C240" s="2">
        <v>2368.0300000000002</v>
      </c>
      <c r="D240" s="3">
        <f>wig20_m_1[[#This Row],[Zamkniecie]]/C239-1</f>
        <v>5.0846479842020287E-2</v>
      </c>
    </row>
    <row r="241" spans="1:4" x14ac:dyDescent="0.3">
      <c r="A241" s="1">
        <v>44469</v>
      </c>
      <c r="B241" s="1">
        <v>44470</v>
      </c>
      <c r="C241" s="2">
        <v>2310.29</v>
      </c>
      <c r="D241" s="3">
        <f>wig20_m_1[[#This Row],[Zamkniecie]]/C240-1</f>
        <v>-2.4383137037959912E-2</v>
      </c>
    </row>
    <row r="242" spans="1:4" x14ac:dyDescent="0.3">
      <c r="A242" s="1">
        <v>44500</v>
      </c>
      <c r="B242" s="1">
        <v>44501</v>
      </c>
      <c r="C242" s="2">
        <v>2405.0500000000002</v>
      </c>
      <c r="D242" s="3">
        <f>wig20_m_1[[#This Row],[Zamkniecie]]/C241-1</f>
        <v>4.1016495764601091E-2</v>
      </c>
    </row>
    <row r="243" spans="1:4" x14ac:dyDescent="0.3">
      <c r="A243" s="1">
        <v>44530</v>
      </c>
      <c r="B243" s="1">
        <v>44531</v>
      </c>
      <c r="C243" s="2">
        <v>2194.37</v>
      </c>
      <c r="D243" s="3">
        <f>wig20_m_1[[#This Row],[Zamkniecie]]/C242-1</f>
        <v>-8.7599010415584044E-2</v>
      </c>
    </row>
    <row r="244" spans="1:4" x14ac:dyDescent="0.3">
      <c r="A244" s="1">
        <v>44561</v>
      </c>
      <c r="B244" s="1">
        <v>44562</v>
      </c>
      <c r="C244" s="2">
        <v>2266.92</v>
      </c>
      <c r="D244" s="3">
        <f>wig20_m_1[[#This Row],[Zamkniecie]]/C243-1</f>
        <v>3.3061881086599021E-2</v>
      </c>
    </row>
    <row r="245" spans="1:4" x14ac:dyDescent="0.3">
      <c r="A245" s="1">
        <v>44592</v>
      </c>
      <c r="B245" s="1">
        <v>44593</v>
      </c>
      <c r="C245" s="2">
        <v>2209.62</v>
      </c>
      <c r="D245" s="3">
        <f>wig20_m_1[[#This Row],[Zamkniecie]]/C244-1</f>
        <v>-2.52765867344239E-2</v>
      </c>
    </row>
    <row r="246" spans="1:4" x14ac:dyDescent="0.3">
      <c r="A246" s="1">
        <v>44620</v>
      </c>
      <c r="B246" s="1">
        <v>44621</v>
      </c>
      <c r="C246" s="2">
        <v>1999.88</v>
      </c>
      <c r="D246" s="3">
        <f>wig20_m_1[[#This Row],[Zamkniecie]]/C245-1</f>
        <v>-9.4921298684841671E-2</v>
      </c>
    </row>
    <row r="247" spans="1:4" x14ac:dyDescent="0.3">
      <c r="A247" s="1">
        <v>44651</v>
      </c>
      <c r="B247" s="1">
        <v>44652</v>
      </c>
      <c r="C247" s="2">
        <v>2133.0500000000002</v>
      </c>
      <c r="D247" s="3">
        <f>wig20_m_1[[#This Row],[Zamkniecie]]/C246-1</f>
        <v>6.6588995339720514E-2</v>
      </c>
    </row>
    <row r="248" spans="1:4" x14ac:dyDescent="0.3">
      <c r="A248" s="1">
        <v>44681</v>
      </c>
      <c r="B248" s="1">
        <v>44682</v>
      </c>
      <c r="C248" s="2">
        <v>1858.12</v>
      </c>
      <c r="D248" s="3">
        <f>wig20_m_1[[#This Row],[Zamkniecie]]/C247-1</f>
        <v>-0.1288905557769392</v>
      </c>
    </row>
    <row r="249" spans="1:4" x14ac:dyDescent="0.3">
      <c r="A249" s="1">
        <v>44712</v>
      </c>
      <c r="B249" s="1">
        <v>44713</v>
      </c>
      <c r="C249" s="2">
        <v>1842.93</v>
      </c>
      <c r="D249" s="3">
        <f>wig20_m_1[[#This Row],[Zamkniecie]]/C248-1</f>
        <v>-8.1749294986329657E-3</v>
      </c>
    </row>
    <row r="250" spans="1:4" x14ac:dyDescent="0.3">
      <c r="A250" s="1">
        <v>44742</v>
      </c>
      <c r="B250" s="1">
        <v>44743</v>
      </c>
      <c r="C250" s="2">
        <v>1676.67</v>
      </c>
      <c r="D250" s="3">
        <f>wig20_m_1[[#This Row],[Zamkniecie]]/C249-1</f>
        <v>-9.0215038010125204E-2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2"/>
  <sheetViews>
    <sheetView workbookViewId="0">
      <selection activeCell="H5" sqref="H5"/>
    </sheetView>
  </sheetViews>
  <sheetFormatPr defaultRowHeight="14.4" x14ac:dyDescent="0.3"/>
  <cols>
    <col min="1" max="1" width="10.109375" bestFit="1" customWidth="1"/>
    <col min="2" max="2" width="18.77734375" bestFit="1" customWidth="1"/>
    <col min="3" max="3" width="8.88671875" style="3"/>
  </cols>
  <sheetData>
    <row r="1" spans="1:3" x14ac:dyDescent="0.3">
      <c r="A1" t="s">
        <v>0</v>
      </c>
      <c r="B1" t="s">
        <v>9</v>
      </c>
      <c r="C1" s="3" t="s">
        <v>3</v>
      </c>
    </row>
    <row r="2" spans="1:3" x14ac:dyDescent="0.3">
      <c r="A2" s="1">
        <v>28825</v>
      </c>
      <c r="B2" s="2" t="s">
        <v>2</v>
      </c>
      <c r="C2" s="3" t="e">
        <f>chart_9[[#This Row],[MSCI Japan]]/B1-1</f>
        <v>#VALUE!</v>
      </c>
    </row>
    <row r="3" spans="1:3" x14ac:dyDescent="0.3">
      <c r="A3" s="1">
        <v>28856</v>
      </c>
      <c r="B3" s="2">
        <v>10108.1393375588</v>
      </c>
      <c r="C3" s="3">
        <f>chart_9[[#This Row],[MSCI Japan]]/B2-1</f>
        <v>1.0813933755879912E-2</v>
      </c>
    </row>
    <row r="4" spans="1:3" x14ac:dyDescent="0.3">
      <c r="A4" s="1">
        <v>28887</v>
      </c>
      <c r="B4" s="2">
        <v>9769.3617832790005</v>
      </c>
      <c r="C4" s="3">
        <f>chart_9[[#This Row],[MSCI Japan]]/B3-1</f>
        <v>-3.3515322945836701E-2</v>
      </c>
    </row>
    <row r="5" spans="1:3" x14ac:dyDescent="0.3">
      <c r="A5" s="1">
        <v>28915</v>
      </c>
      <c r="B5" s="2">
        <v>9422.4203455259794</v>
      </c>
      <c r="C5" s="3">
        <f>chart_9[[#This Row],[MSCI Japan]]/B4-1</f>
        <v>-3.551321421495901E-2</v>
      </c>
    </row>
    <row r="6" spans="1:3" x14ac:dyDescent="0.3">
      <c r="A6" s="1">
        <v>28946</v>
      </c>
      <c r="B6" s="2">
        <v>9235.3826089426002</v>
      </c>
      <c r="C6" s="3">
        <f>chart_9[[#This Row],[MSCI Japan]]/B5-1</f>
        <v>-1.9850285778450716E-2</v>
      </c>
    </row>
    <row r="7" spans="1:3" x14ac:dyDescent="0.3">
      <c r="A7" s="1">
        <v>28976</v>
      </c>
      <c r="B7" s="2">
        <v>9482.5197406125899</v>
      </c>
      <c r="C7" s="3">
        <f>chart_9[[#This Row],[MSCI Japan]]/B6-1</f>
        <v>2.6759815173297508E-2</v>
      </c>
    </row>
    <row r="8" spans="1:3" x14ac:dyDescent="0.3">
      <c r="A8" s="1">
        <v>29007</v>
      </c>
      <c r="B8" s="2">
        <v>9437.3651474660492</v>
      </c>
      <c r="C8" s="3">
        <f>chart_9[[#This Row],[MSCI Japan]]/B7-1</f>
        <v>-4.7618770518502718E-3</v>
      </c>
    </row>
    <row r="9" spans="1:3" x14ac:dyDescent="0.3">
      <c r="A9" s="1">
        <v>29037</v>
      </c>
      <c r="B9" s="2">
        <v>9076.3256421217593</v>
      </c>
      <c r="C9" s="3">
        <f>chart_9[[#This Row],[MSCI Japan]]/B8-1</f>
        <v>-3.8256388271807995E-2</v>
      </c>
    </row>
    <row r="10" spans="1:3" x14ac:dyDescent="0.3">
      <c r="A10" s="1">
        <v>29068</v>
      </c>
      <c r="B10" s="2">
        <v>9141.4124389602493</v>
      </c>
      <c r="C10" s="3">
        <f>chart_9[[#This Row],[MSCI Japan]]/B9-1</f>
        <v>7.1710513047738011E-3</v>
      </c>
    </row>
    <row r="11" spans="1:3" x14ac:dyDescent="0.3">
      <c r="A11" s="1">
        <v>29099</v>
      </c>
      <c r="B11" s="2">
        <v>9217.6164931686199</v>
      </c>
      <c r="C11" s="3">
        <f>chart_9[[#This Row],[MSCI Japan]]/B10-1</f>
        <v>8.3361356592546176E-3</v>
      </c>
    </row>
    <row r="12" spans="1:3" x14ac:dyDescent="0.3">
      <c r="A12" s="1">
        <v>29129</v>
      </c>
      <c r="B12" s="2">
        <v>8542.6261887532692</v>
      </c>
      <c r="C12" s="3">
        <f>chart_9[[#This Row],[MSCI Japan]]/B11-1</f>
        <v>-7.3228291165682635E-2</v>
      </c>
    </row>
    <row r="13" spans="1:3" x14ac:dyDescent="0.3">
      <c r="A13" s="1">
        <v>29160</v>
      </c>
      <c r="B13" s="2">
        <v>8170.2396309390897</v>
      </c>
      <c r="C13" s="3">
        <f>chart_9[[#This Row],[MSCI Japan]]/B12-1</f>
        <v>-4.3591578232047956E-2</v>
      </c>
    </row>
    <row r="14" spans="1:3" x14ac:dyDescent="0.3">
      <c r="A14" s="1">
        <v>29190</v>
      </c>
      <c r="B14" s="2">
        <v>8494.4018336944591</v>
      </c>
      <c r="C14" s="3">
        <f>chart_9[[#This Row],[MSCI Japan]]/B13-1</f>
        <v>3.9675972480394783E-2</v>
      </c>
    </row>
    <row r="15" spans="1:3" x14ac:dyDescent="0.3">
      <c r="A15" s="1">
        <v>29221</v>
      </c>
      <c r="B15" s="2">
        <v>8580.8727932032507</v>
      </c>
      <c r="C15" s="3">
        <f>chart_9[[#This Row],[MSCI Japan]]/B14-1</f>
        <v>1.0179758528233274E-2</v>
      </c>
    </row>
    <row r="16" spans="1:3" x14ac:dyDescent="0.3">
      <c r="A16" s="1">
        <v>29252</v>
      </c>
      <c r="B16" s="2">
        <v>8325.4236234485106</v>
      </c>
      <c r="C16" s="3">
        <f>chart_9[[#This Row],[MSCI Japan]]/B15-1</f>
        <v>-2.9769602220076741E-2</v>
      </c>
    </row>
    <row r="17" spans="1:3" x14ac:dyDescent="0.3">
      <c r="A17" s="1">
        <v>29281</v>
      </c>
      <c r="B17" s="2">
        <v>8523.6156642408405</v>
      </c>
      <c r="C17" s="3">
        <f>chart_9[[#This Row],[MSCI Japan]]/B16-1</f>
        <v>2.3805640380163196E-2</v>
      </c>
    </row>
    <row r="18" spans="1:3" x14ac:dyDescent="0.3">
      <c r="A18" s="1">
        <v>29312</v>
      </c>
      <c r="B18" s="2">
        <v>9331.5491021495909</v>
      </c>
      <c r="C18" s="3">
        <f>chart_9[[#This Row],[MSCI Japan]]/B17-1</f>
        <v>9.4787642912886882E-2</v>
      </c>
    </row>
    <row r="19" spans="1:3" x14ac:dyDescent="0.3">
      <c r="A19" s="1">
        <v>29342</v>
      </c>
      <c r="B19" s="2">
        <v>9461.4309057668797</v>
      </c>
      <c r="C19" s="3">
        <f>chart_9[[#This Row],[MSCI Japan]]/B18-1</f>
        <v>1.3918568310096413E-2</v>
      </c>
    </row>
    <row r="20" spans="1:3" x14ac:dyDescent="0.3">
      <c r="A20" s="1">
        <v>29373</v>
      </c>
      <c r="B20" s="2">
        <v>9688.85519657035</v>
      </c>
      <c r="C20" s="3">
        <f>chart_9[[#This Row],[MSCI Japan]]/B19-1</f>
        <v>2.4036986907006952E-2</v>
      </c>
    </row>
    <row r="21" spans="1:3" x14ac:dyDescent="0.3">
      <c r="A21" s="1">
        <v>29403</v>
      </c>
      <c r="B21" s="2">
        <v>9095.8798753873398</v>
      </c>
      <c r="C21" s="3">
        <f>chart_9[[#This Row],[MSCI Japan]]/B20-1</f>
        <v>-6.120179413899296E-2</v>
      </c>
    </row>
    <row r="22" spans="1:3" x14ac:dyDescent="0.3">
      <c r="A22" s="1">
        <v>29434</v>
      </c>
      <c r="B22" s="2">
        <v>9895.5835124125806</v>
      </c>
      <c r="C22" s="3">
        <f>chart_9[[#This Row],[MSCI Japan]]/B21-1</f>
        <v>8.7919326989923219E-2</v>
      </c>
    </row>
    <row r="23" spans="1:3" x14ac:dyDescent="0.3">
      <c r="A23" s="1">
        <v>29465</v>
      </c>
      <c r="B23" s="2">
        <v>10524.4083460987</v>
      </c>
      <c r="C23" s="3">
        <f>chart_9[[#This Row],[MSCI Japan]]/B22-1</f>
        <v>6.3546008469065995E-2</v>
      </c>
    </row>
    <row r="24" spans="1:3" x14ac:dyDescent="0.3">
      <c r="A24" s="1">
        <v>29495</v>
      </c>
      <c r="B24" s="2">
        <v>11054.0305620825</v>
      </c>
      <c r="C24" s="3">
        <f>chart_9[[#This Row],[MSCI Japan]]/B23-1</f>
        <v>5.0323229445969453E-2</v>
      </c>
    </row>
    <row r="25" spans="1:3" x14ac:dyDescent="0.3">
      <c r="A25" s="1">
        <v>29526</v>
      </c>
      <c r="B25" s="2">
        <v>11076.9311523369</v>
      </c>
      <c r="C25" s="3">
        <f>chart_9[[#This Row],[MSCI Japan]]/B24-1</f>
        <v>2.0716959416553493E-3</v>
      </c>
    </row>
    <row r="26" spans="1:3" x14ac:dyDescent="0.3">
      <c r="A26" s="1">
        <v>29556</v>
      </c>
      <c r="B26" s="2">
        <v>12231.2147059329</v>
      </c>
      <c r="C26" s="3">
        <f>chart_9[[#This Row],[MSCI Japan]]/B25-1</f>
        <v>0.10420607817468297</v>
      </c>
    </row>
    <row r="27" spans="1:3" x14ac:dyDescent="0.3">
      <c r="A27" s="1">
        <v>29587</v>
      </c>
      <c r="B27" s="2">
        <v>12513.271677539</v>
      </c>
      <c r="C27" s="3">
        <f>chart_9[[#This Row],[MSCI Japan]]/B26-1</f>
        <v>2.3060421911266449E-2</v>
      </c>
    </row>
    <row r="28" spans="1:3" x14ac:dyDescent="0.3">
      <c r="A28" s="1">
        <v>29618</v>
      </c>
      <c r="B28" s="2">
        <v>13177.944380347601</v>
      </c>
      <c r="C28" s="3">
        <f>chart_9[[#This Row],[MSCI Japan]]/B27-1</f>
        <v>5.3117419643471164E-2</v>
      </c>
    </row>
    <row r="29" spans="1:3" x14ac:dyDescent="0.3">
      <c r="A29" s="1">
        <v>29646</v>
      </c>
      <c r="B29" s="2">
        <v>13979.237462097701</v>
      </c>
      <c r="C29" s="3">
        <f>chart_9[[#This Row],[MSCI Japan]]/B28-1</f>
        <v>6.0805620256303206E-2</v>
      </c>
    </row>
    <row r="30" spans="1:3" x14ac:dyDescent="0.3">
      <c r="A30" s="1">
        <v>29677</v>
      </c>
      <c r="B30" s="2">
        <v>15398.2471312242</v>
      </c>
      <c r="C30" s="3">
        <f>chart_9[[#This Row],[MSCI Japan]]/B29-1</f>
        <v>0.10150837432827786</v>
      </c>
    </row>
    <row r="31" spans="1:3" x14ac:dyDescent="0.3">
      <c r="A31" s="1">
        <v>29707</v>
      </c>
      <c r="B31" s="2">
        <v>15922.3445914569</v>
      </c>
      <c r="C31" s="3">
        <f>chart_9[[#This Row],[MSCI Japan]]/B30-1</f>
        <v>3.4036176700265264E-2</v>
      </c>
    </row>
    <row r="32" spans="1:3" x14ac:dyDescent="0.3">
      <c r="A32" s="1">
        <v>29738</v>
      </c>
      <c r="B32" s="2">
        <v>17118.114445560201</v>
      </c>
      <c r="C32" s="3">
        <f>chart_9[[#This Row],[MSCI Japan]]/B31-1</f>
        <v>7.5100111496449351E-2</v>
      </c>
    </row>
    <row r="33" spans="1:3" x14ac:dyDescent="0.3">
      <c r="A33" s="1">
        <v>29768</v>
      </c>
      <c r="B33" s="2">
        <v>16993.5780847805</v>
      </c>
      <c r="C33" s="3">
        <f>chart_9[[#This Row],[MSCI Japan]]/B32-1</f>
        <v>-7.2751214028715649E-3</v>
      </c>
    </row>
    <row r="34" spans="1:3" x14ac:dyDescent="0.3">
      <c r="A34" s="1">
        <v>29799</v>
      </c>
      <c r="B34" s="2">
        <v>18134.843799459501</v>
      </c>
      <c r="C34" s="3">
        <f>chart_9[[#This Row],[MSCI Japan]]/B33-1</f>
        <v>6.7158647165726837E-2</v>
      </c>
    </row>
    <row r="35" spans="1:3" x14ac:dyDescent="0.3">
      <c r="A35" s="1">
        <v>29830</v>
      </c>
      <c r="B35" s="2">
        <v>15679.331746887499</v>
      </c>
      <c r="C35" s="3">
        <f>chart_9[[#This Row],[MSCI Japan]]/B34-1</f>
        <v>-0.13540298883882229</v>
      </c>
    </row>
    <row r="36" spans="1:3" x14ac:dyDescent="0.3">
      <c r="A36" s="1">
        <v>29860</v>
      </c>
      <c r="B36" s="2">
        <v>15203.6148014543</v>
      </c>
      <c r="C36" s="3">
        <f>chart_9[[#This Row],[MSCI Japan]]/B35-1</f>
        <v>-3.0340383959771344E-2</v>
      </c>
    </row>
    <row r="37" spans="1:3" x14ac:dyDescent="0.3">
      <c r="A37" s="1">
        <v>29891</v>
      </c>
      <c r="B37" s="2">
        <v>16413.883447911699</v>
      </c>
      <c r="C37" s="3">
        <f>chart_9[[#This Row],[MSCI Japan]]/B36-1</f>
        <v>7.9604006169745389E-2</v>
      </c>
    </row>
    <row r="38" spans="1:3" x14ac:dyDescent="0.3">
      <c r="A38" s="1">
        <v>29921</v>
      </c>
      <c r="B38" s="2">
        <v>16912.749261716399</v>
      </c>
      <c r="C38" s="3">
        <f>chart_9[[#This Row],[MSCI Japan]]/B37-1</f>
        <v>3.0392918006748149E-2</v>
      </c>
    </row>
    <row r="39" spans="1:3" x14ac:dyDescent="0.3">
      <c r="A39" s="1">
        <v>29952</v>
      </c>
      <c r="B39" s="2">
        <v>16887.3089720235</v>
      </c>
      <c r="C39" s="3">
        <f>chart_9[[#This Row],[MSCI Japan]]/B38-1</f>
        <v>-1.5042078197472497E-3</v>
      </c>
    </row>
    <row r="40" spans="1:3" x14ac:dyDescent="0.3">
      <c r="A40" s="1">
        <v>29983</v>
      </c>
      <c r="B40" s="2">
        <v>16064.4309081459</v>
      </c>
      <c r="C40" s="3">
        <f>chart_9[[#This Row],[MSCI Japan]]/B39-1</f>
        <v>-4.8727601611412985E-2</v>
      </c>
    </row>
    <row r="41" spans="1:3" x14ac:dyDescent="0.3">
      <c r="A41" s="1">
        <v>30011</v>
      </c>
      <c r="B41" s="2">
        <v>14789.7833951761</v>
      </c>
      <c r="C41" s="3">
        <f>chart_9[[#This Row],[MSCI Japan]]/B40-1</f>
        <v>-7.934594883927415E-2</v>
      </c>
    </row>
    <row r="42" spans="1:3" x14ac:dyDescent="0.3">
      <c r="A42" s="1">
        <v>30042</v>
      </c>
      <c r="B42" s="2">
        <v>16358.4853488135</v>
      </c>
      <c r="C42" s="3">
        <f>chart_9[[#This Row],[MSCI Japan]]/B41-1</f>
        <v>0.10606659419698161</v>
      </c>
    </row>
    <row r="43" spans="1:3" x14ac:dyDescent="0.3">
      <c r="A43" s="1">
        <v>30072</v>
      </c>
      <c r="B43" s="2">
        <v>15198.1061530317</v>
      </c>
      <c r="C43" s="3">
        <f>chart_9[[#This Row],[MSCI Japan]]/B42-1</f>
        <v>-7.0934390992743235E-2</v>
      </c>
    </row>
    <row r="44" spans="1:3" x14ac:dyDescent="0.3">
      <c r="A44" s="1">
        <v>30103</v>
      </c>
      <c r="B44" s="2">
        <v>15114.258520626499</v>
      </c>
      <c r="C44" s="3">
        <f>chart_9[[#This Row],[MSCI Japan]]/B43-1</f>
        <v>-5.5169789946805103E-3</v>
      </c>
    </row>
    <row r="45" spans="1:3" x14ac:dyDescent="0.3">
      <c r="A45" s="1">
        <v>30133</v>
      </c>
      <c r="B45" s="2">
        <v>14867.6350644052</v>
      </c>
      <c r="C45" s="3">
        <f>chart_9[[#This Row],[MSCI Japan]]/B44-1</f>
        <v>-1.6317271263074584E-2</v>
      </c>
    </row>
    <row r="46" spans="1:3" x14ac:dyDescent="0.3">
      <c r="A46" s="1">
        <v>30164</v>
      </c>
      <c r="B46" s="2">
        <v>15047.0049378351</v>
      </c>
      <c r="C46" s="3">
        <f>chart_9[[#This Row],[MSCI Japan]]/B45-1</f>
        <v>1.2064452258404579E-2</v>
      </c>
    </row>
    <row r="47" spans="1:3" x14ac:dyDescent="0.3">
      <c r="A47" s="1">
        <v>30195</v>
      </c>
      <c r="B47" s="2">
        <v>14610.6952648769</v>
      </c>
      <c r="C47" s="3">
        <f>chart_9[[#This Row],[MSCI Japan]]/B46-1</f>
        <v>-2.8996446453015801E-2</v>
      </c>
    </row>
    <row r="48" spans="1:3" x14ac:dyDescent="0.3">
      <c r="A48" s="1">
        <v>30225</v>
      </c>
      <c r="B48" s="2">
        <v>14842.917325489299</v>
      </c>
      <c r="C48" s="3">
        <f>chart_9[[#This Row],[MSCI Japan]]/B47-1</f>
        <v>1.5893977418764305E-2</v>
      </c>
    </row>
    <row r="49" spans="1:3" x14ac:dyDescent="0.3">
      <c r="A49" s="1">
        <v>30256</v>
      </c>
      <c r="B49" s="2">
        <v>17891.2882422695</v>
      </c>
      <c r="C49" s="3">
        <f>chart_9[[#This Row],[MSCI Japan]]/B48-1</f>
        <v>0.20537545618106523</v>
      </c>
    </row>
    <row r="50" spans="1:3" x14ac:dyDescent="0.3">
      <c r="A50" s="1">
        <v>30286</v>
      </c>
      <c r="B50" s="2">
        <v>19107.650418442801</v>
      </c>
      <c r="C50" s="3">
        <f>chart_9[[#This Row],[MSCI Japan]]/B49-1</f>
        <v>6.7986282469003845E-2</v>
      </c>
    </row>
    <row r="51" spans="1:3" x14ac:dyDescent="0.3">
      <c r="A51" s="1">
        <v>30317</v>
      </c>
      <c r="B51" s="2">
        <v>18191.458411779899</v>
      </c>
      <c r="C51" s="3">
        <f>chart_9[[#This Row],[MSCI Japan]]/B50-1</f>
        <v>-4.7948962148616103E-2</v>
      </c>
    </row>
    <row r="52" spans="1:3" x14ac:dyDescent="0.3">
      <c r="A52" s="1">
        <v>30348</v>
      </c>
      <c r="B52" s="2">
        <v>18834.602929711898</v>
      </c>
      <c r="C52" s="3">
        <f>chart_9[[#This Row],[MSCI Japan]]/B51-1</f>
        <v>3.5354203240545612E-2</v>
      </c>
    </row>
    <row r="53" spans="1:3" x14ac:dyDescent="0.3">
      <c r="A53" s="1">
        <v>30376</v>
      </c>
      <c r="B53" s="2">
        <v>19692.326289180899</v>
      </c>
      <c r="C53" s="3">
        <f>chart_9[[#This Row],[MSCI Japan]]/B52-1</f>
        <v>4.5539763310641801E-2</v>
      </c>
    </row>
    <row r="54" spans="1:3" x14ac:dyDescent="0.3">
      <c r="A54" s="1">
        <v>30407</v>
      </c>
      <c r="B54" s="2">
        <v>20402.864136623899</v>
      </c>
      <c r="C54" s="3">
        <f>chart_9[[#This Row],[MSCI Japan]]/B53-1</f>
        <v>3.60819659906495E-2</v>
      </c>
    </row>
    <row r="55" spans="1:3" x14ac:dyDescent="0.3">
      <c r="A55" s="1">
        <v>30437</v>
      </c>
      <c r="B55" s="2">
        <v>20580.552009362898</v>
      </c>
      <c r="C55" s="3">
        <f>chart_9[[#This Row],[MSCI Japan]]/B54-1</f>
        <v>8.7089671111442168E-3</v>
      </c>
    </row>
    <row r="56" spans="1:3" x14ac:dyDescent="0.3">
      <c r="A56" s="1">
        <v>30468</v>
      </c>
      <c r="B56" s="2">
        <v>21888.886600203201</v>
      </c>
      <c r="C56" s="3">
        <f>chart_9[[#This Row],[MSCI Japan]]/B55-1</f>
        <v>6.3571404219142869E-2</v>
      </c>
    </row>
    <row r="57" spans="1:3" x14ac:dyDescent="0.3">
      <c r="A57" s="1">
        <v>30498</v>
      </c>
      <c r="B57" s="2">
        <v>22371.834869466598</v>
      </c>
      <c r="C57" s="3">
        <f>chart_9[[#This Row],[MSCI Japan]]/B56-1</f>
        <v>2.2063628821527903E-2</v>
      </c>
    </row>
    <row r="58" spans="1:3" x14ac:dyDescent="0.3">
      <c r="A58" s="1">
        <v>30529</v>
      </c>
      <c r="B58" s="2">
        <v>22815.311803139499</v>
      </c>
      <c r="C58" s="3">
        <f>chart_9[[#This Row],[MSCI Japan]]/B57-1</f>
        <v>1.9823002282131297E-2</v>
      </c>
    </row>
    <row r="59" spans="1:3" x14ac:dyDescent="0.3">
      <c r="A59" s="1">
        <v>30560</v>
      </c>
      <c r="B59" s="2">
        <v>24635.129522420899</v>
      </c>
      <c r="C59" s="3">
        <f>chart_9[[#This Row],[MSCI Japan]]/B58-1</f>
        <v>7.976300017214677E-2</v>
      </c>
    </row>
    <row r="60" spans="1:3" x14ac:dyDescent="0.3">
      <c r="A60" s="1">
        <v>30590</v>
      </c>
      <c r="B60" s="2">
        <v>24114.4595640433</v>
      </c>
      <c r="C60" s="3">
        <f>chart_9[[#This Row],[MSCI Japan]]/B59-1</f>
        <v>-2.1135263685288397E-2</v>
      </c>
    </row>
    <row r="61" spans="1:3" x14ac:dyDescent="0.3">
      <c r="A61" s="1">
        <v>30621</v>
      </c>
      <c r="B61" s="2">
        <v>25068.052246474199</v>
      </c>
      <c r="C61" s="3">
        <f>chart_9[[#This Row],[MSCI Japan]]/B60-1</f>
        <v>3.9544435150965951E-2</v>
      </c>
    </row>
    <row r="62" spans="1:3" x14ac:dyDescent="0.3">
      <c r="A62" s="1">
        <v>30651</v>
      </c>
      <c r="B62" s="2">
        <v>27687.845098871399</v>
      </c>
      <c r="C62" s="3">
        <f>chart_9[[#This Row],[MSCI Japan]]/B61-1</f>
        <v>0.10450723600856038</v>
      </c>
    </row>
    <row r="63" spans="1:3" x14ac:dyDescent="0.3">
      <c r="A63" s="1">
        <v>30682</v>
      </c>
      <c r="B63" s="2">
        <v>29638.063820520401</v>
      </c>
      <c r="C63" s="3">
        <f>chart_9[[#This Row],[MSCI Japan]]/B62-1</f>
        <v>7.0435915640415736E-2</v>
      </c>
    </row>
    <row r="64" spans="1:3" x14ac:dyDescent="0.3">
      <c r="A64" s="1">
        <v>30713</v>
      </c>
      <c r="B64" s="2">
        <v>28647.044714481701</v>
      </c>
      <c r="C64" s="3">
        <f>chart_9[[#This Row],[MSCI Japan]]/B63-1</f>
        <v>-3.3437376747685987E-2</v>
      </c>
    </row>
    <row r="65" spans="1:3" x14ac:dyDescent="0.3">
      <c r="A65" s="1">
        <v>30742</v>
      </c>
      <c r="B65" s="2">
        <v>32615.4345507976</v>
      </c>
      <c r="C65" s="3">
        <f>chart_9[[#This Row],[MSCI Japan]]/B64-1</f>
        <v>0.13852702349816171</v>
      </c>
    </row>
    <row r="66" spans="1:3" x14ac:dyDescent="0.3">
      <c r="A66" s="1">
        <v>30773</v>
      </c>
      <c r="B66" s="2">
        <v>32472.161959654099</v>
      </c>
      <c r="C66" s="3">
        <f>chart_9[[#This Row],[MSCI Japan]]/B65-1</f>
        <v>-4.3927849840650346E-3</v>
      </c>
    </row>
    <row r="67" spans="1:3" x14ac:dyDescent="0.3">
      <c r="A67" s="1">
        <v>30803</v>
      </c>
      <c r="B67" s="2">
        <v>29541.719462303001</v>
      </c>
      <c r="C67" s="3">
        <f>chart_9[[#This Row],[MSCI Japan]]/B66-1</f>
        <v>-9.0244761066174295E-2</v>
      </c>
    </row>
    <row r="68" spans="1:3" x14ac:dyDescent="0.3">
      <c r="A68" s="1">
        <v>30834</v>
      </c>
      <c r="B68" s="2">
        <v>29678.510069894699</v>
      </c>
      <c r="C68" s="3">
        <f>chart_9[[#This Row],[MSCI Japan]]/B67-1</f>
        <v>4.6304213187811083E-3</v>
      </c>
    </row>
    <row r="69" spans="1:3" x14ac:dyDescent="0.3">
      <c r="A69" s="1">
        <v>30864</v>
      </c>
      <c r="B69" s="2">
        <v>28628.017984059799</v>
      </c>
      <c r="C69" s="3">
        <f>chart_9[[#This Row],[MSCI Japan]]/B68-1</f>
        <v>-3.5395715059850619E-2</v>
      </c>
    </row>
    <row r="70" spans="1:3" x14ac:dyDescent="0.3">
      <c r="A70" s="1">
        <v>30895</v>
      </c>
      <c r="B70" s="2">
        <v>31437.106766781399</v>
      </c>
      <c r="C70" s="3">
        <f>chart_9[[#This Row],[MSCI Japan]]/B69-1</f>
        <v>9.8123760586070308E-2</v>
      </c>
    </row>
    <row r="71" spans="1:3" x14ac:dyDescent="0.3">
      <c r="A71" s="1">
        <v>30926</v>
      </c>
      <c r="B71" s="2">
        <v>32786.383742775797</v>
      </c>
      <c r="C71" s="3">
        <f>chart_9[[#This Row],[MSCI Japan]]/B70-1</f>
        <v>4.2919884008541631E-2</v>
      </c>
    </row>
    <row r="72" spans="1:3" x14ac:dyDescent="0.3">
      <c r="A72" s="1">
        <v>30956</v>
      </c>
      <c r="B72" s="2">
        <v>35033.8772069837</v>
      </c>
      <c r="C72" s="3">
        <f>chart_9[[#This Row],[MSCI Japan]]/B71-1</f>
        <v>6.8549599182408105E-2</v>
      </c>
    </row>
    <row r="73" spans="1:3" x14ac:dyDescent="0.3">
      <c r="A73" s="1">
        <v>30987</v>
      </c>
      <c r="B73" s="2">
        <v>34353.881156683099</v>
      </c>
      <c r="C73" s="3">
        <f>chart_9[[#This Row],[MSCI Japan]]/B72-1</f>
        <v>-1.9409671566841258E-2</v>
      </c>
    </row>
    <row r="74" spans="1:3" x14ac:dyDescent="0.3">
      <c r="A74" s="1">
        <v>31017</v>
      </c>
      <c r="B74" s="2">
        <v>37084.634810608899</v>
      </c>
      <c r="C74" s="3">
        <f>chart_9[[#This Row],[MSCI Japan]]/B73-1</f>
        <v>7.9488941627038567E-2</v>
      </c>
    </row>
    <row r="75" spans="1:3" x14ac:dyDescent="0.3">
      <c r="A75" s="1">
        <v>31048</v>
      </c>
      <c r="B75" s="2">
        <v>37803.959850633699</v>
      </c>
      <c r="C75" s="3">
        <f>chart_9[[#This Row],[MSCI Japan]]/B74-1</f>
        <v>1.9396848417097656E-2</v>
      </c>
    </row>
    <row r="76" spans="1:3" x14ac:dyDescent="0.3">
      <c r="A76" s="1">
        <v>31079</v>
      </c>
      <c r="B76" s="2">
        <v>40504.798023678202</v>
      </c>
      <c r="C76" s="3">
        <f>chart_9[[#This Row],[MSCI Japan]]/B75-1</f>
        <v>7.1443261068832919E-2</v>
      </c>
    </row>
    <row r="77" spans="1:3" x14ac:dyDescent="0.3">
      <c r="A77" s="1">
        <v>31107</v>
      </c>
      <c r="B77" s="2">
        <v>42918.955620216198</v>
      </c>
      <c r="C77" s="3">
        <f>chart_9[[#This Row],[MSCI Japan]]/B76-1</f>
        <v>5.9601768539290889E-2</v>
      </c>
    </row>
    <row r="78" spans="1:3" x14ac:dyDescent="0.3">
      <c r="A78" s="1">
        <v>31138</v>
      </c>
      <c r="B78" s="2">
        <v>38591.858158443298</v>
      </c>
      <c r="C78" s="3">
        <f>chart_9[[#This Row],[MSCI Japan]]/B77-1</f>
        <v>-0.10082019469585368</v>
      </c>
    </row>
    <row r="79" spans="1:3" x14ac:dyDescent="0.3">
      <c r="A79" s="1">
        <v>31168</v>
      </c>
      <c r="B79" s="2">
        <v>40223.947508629302</v>
      </c>
      <c r="C79" s="3">
        <f>chart_9[[#This Row],[MSCI Japan]]/B78-1</f>
        <v>4.2291027902447098E-2</v>
      </c>
    </row>
    <row r="80" spans="1:3" x14ac:dyDescent="0.3">
      <c r="A80" s="1">
        <v>31199</v>
      </c>
      <c r="B80" s="2">
        <v>41313.843078758</v>
      </c>
      <c r="C80" s="3">
        <f>chart_9[[#This Row],[MSCI Japan]]/B79-1</f>
        <v>2.709568895233061E-2</v>
      </c>
    </row>
    <row r="81" spans="1:3" x14ac:dyDescent="0.3">
      <c r="A81" s="1">
        <v>31229</v>
      </c>
      <c r="B81" s="2">
        <v>39504.248931372596</v>
      </c>
      <c r="C81" s="3">
        <f>chart_9[[#This Row],[MSCI Japan]]/B80-1</f>
        <v>-4.3801157494249843E-2</v>
      </c>
    </row>
    <row r="82" spans="1:3" x14ac:dyDescent="0.3">
      <c r="A82" s="1">
        <v>31260</v>
      </c>
      <c r="B82" s="2">
        <v>39072.603859978997</v>
      </c>
      <c r="C82" s="3">
        <f>chart_9[[#This Row],[MSCI Japan]]/B81-1</f>
        <v>-1.0926547980787071E-2</v>
      </c>
    </row>
    <row r="83" spans="1:3" x14ac:dyDescent="0.3">
      <c r="A83" s="1">
        <v>31291</v>
      </c>
      <c r="B83" s="2">
        <v>43927.659286284201</v>
      </c>
      <c r="C83" s="3">
        <f>chart_9[[#This Row],[MSCI Japan]]/B82-1</f>
        <v>0.12425727867289904</v>
      </c>
    </row>
    <row r="84" spans="1:3" x14ac:dyDescent="0.3">
      <c r="A84" s="1">
        <v>31321</v>
      </c>
      <c r="B84" s="2">
        <v>42537.511357748503</v>
      </c>
      <c r="C84" s="3">
        <f>chart_9[[#This Row],[MSCI Japan]]/B83-1</f>
        <v>-3.1646301012213329E-2</v>
      </c>
    </row>
    <row r="85" spans="1:3" x14ac:dyDescent="0.3">
      <c r="A85" s="1">
        <v>31352</v>
      </c>
      <c r="B85" s="2">
        <v>42346.053237175103</v>
      </c>
      <c r="C85" s="3">
        <f>chart_9[[#This Row],[MSCI Japan]]/B84-1</f>
        <v>-4.5009243479995353E-3</v>
      </c>
    </row>
    <row r="86" spans="1:3" x14ac:dyDescent="0.3">
      <c r="A86" s="1">
        <v>31382</v>
      </c>
      <c r="B86" s="2">
        <v>43801.739212281398</v>
      </c>
      <c r="C86" s="3">
        <f>chart_9[[#This Row],[MSCI Japan]]/B85-1</f>
        <v>3.4375953927823444E-2</v>
      </c>
    </row>
    <row r="87" spans="1:3" x14ac:dyDescent="0.3">
      <c r="A87" s="1">
        <v>31413</v>
      </c>
      <c r="B87" s="2">
        <v>44094.447423622303</v>
      </c>
      <c r="C87" s="3">
        <f>chart_9[[#This Row],[MSCI Japan]]/B86-1</f>
        <v>6.6825705235658006E-3</v>
      </c>
    </row>
    <row r="88" spans="1:3" x14ac:dyDescent="0.3">
      <c r="A88" s="1">
        <v>31444</v>
      </c>
      <c r="B88" s="2">
        <v>47473.428848976902</v>
      </c>
      <c r="C88" s="3">
        <f>chart_9[[#This Row],[MSCI Japan]]/B87-1</f>
        <v>7.663054245565637E-2</v>
      </c>
    </row>
    <row r="89" spans="1:3" x14ac:dyDescent="0.3">
      <c r="A89" s="1">
        <v>31472</v>
      </c>
      <c r="B89" s="2">
        <v>56081.177228797198</v>
      </c>
      <c r="C89" s="3">
        <f>chart_9[[#This Row],[MSCI Japan]]/B88-1</f>
        <v>0.18131718286461629</v>
      </c>
    </row>
    <row r="90" spans="1:3" x14ac:dyDescent="0.3">
      <c r="A90" s="1">
        <v>31503</v>
      </c>
      <c r="B90" s="2">
        <v>58533.898656962199</v>
      </c>
      <c r="C90" s="3">
        <f>chart_9[[#This Row],[MSCI Japan]]/B89-1</f>
        <v>4.3735198677419262E-2</v>
      </c>
    </row>
    <row r="91" spans="1:3" x14ac:dyDescent="0.3">
      <c r="A91" s="1">
        <v>31533</v>
      </c>
      <c r="B91" s="2">
        <v>57147.732067326397</v>
      </c>
      <c r="C91" s="3">
        <f>chart_9[[#This Row],[MSCI Japan]]/B90-1</f>
        <v>-2.3681432835346072E-2</v>
      </c>
    </row>
    <row r="92" spans="1:3" x14ac:dyDescent="0.3">
      <c r="A92" s="1">
        <v>31564</v>
      </c>
      <c r="B92" s="2">
        <v>63220.269364496402</v>
      </c>
      <c r="C92" s="3">
        <f>chart_9[[#This Row],[MSCI Japan]]/B91-1</f>
        <v>0.10626033750588526</v>
      </c>
    </row>
    <row r="93" spans="1:3" x14ac:dyDescent="0.3">
      <c r="A93" s="1">
        <v>31594</v>
      </c>
      <c r="B93" s="2">
        <v>69496.910038769303</v>
      </c>
      <c r="C93" s="3">
        <f>chart_9[[#This Row],[MSCI Japan]]/B92-1</f>
        <v>9.9282093185730336E-2</v>
      </c>
    </row>
    <row r="94" spans="1:3" x14ac:dyDescent="0.3">
      <c r="A94" s="1">
        <v>31625</v>
      </c>
      <c r="B94" s="2">
        <v>73557.100605168904</v>
      </c>
      <c r="C94" s="3">
        <f>chart_9[[#This Row],[MSCI Japan]]/B93-1</f>
        <v>5.8422605611308409E-2</v>
      </c>
    </row>
    <row r="95" spans="1:3" x14ac:dyDescent="0.3">
      <c r="A95" s="1">
        <v>31656</v>
      </c>
      <c r="B95" s="2">
        <v>74819.421029036603</v>
      </c>
      <c r="C95" s="3">
        <f>chart_9[[#This Row],[MSCI Japan]]/B94-1</f>
        <v>1.7161095441260432E-2</v>
      </c>
    </row>
    <row r="96" spans="1:3" x14ac:dyDescent="0.3">
      <c r="A96" s="1">
        <v>31686</v>
      </c>
      <c r="B96" s="2">
        <v>64134.005374044202</v>
      </c>
      <c r="C96" s="3">
        <f>chart_9[[#This Row],[MSCI Japan]]/B95-1</f>
        <v>-0.142816069785484</v>
      </c>
    </row>
    <row r="97" spans="1:3" x14ac:dyDescent="0.3">
      <c r="A97" s="1">
        <v>31717</v>
      </c>
      <c r="B97" s="2">
        <v>69102.734840546094</v>
      </c>
      <c r="C97" s="3">
        <f>chart_9[[#This Row],[MSCI Japan]]/B96-1</f>
        <v>7.7474179844578828E-2</v>
      </c>
    </row>
    <row r="98" spans="1:3" x14ac:dyDescent="0.3">
      <c r="A98" s="1">
        <v>31747</v>
      </c>
      <c r="B98" s="2">
        <v>73140.708697795199</v>
      </c>
      <c r="C98" s="3">
        <f>chart_9[[#This Row],[MSCI Japan]]/B97-1</f>
        <v>5.8434356709132995E-2</v>
      </c>
    </row>
    <row r="99" spans="1:3" x14ac:dyDescent="0.3">
      <c r="A99" s="1">
        <v>31778</v>
      </c>
      <c r="B99" s="2">
        <v>79828.055512299106</v>
      </c>
      <c r="C99" s="3">
        <f>chart_9[[#This Row],[MSCI Japan]]/B98-1</f>
        <v>9.1431255364708974E-2</v>
      </c>
    </row>
    <row r="100" spans="1:3" x14ac:dyDescent="0.3">
      <c r="A100" s="1">
        <v>31809</v>
      </c>
      <c r="B100" s="2">
        <v>79842.341799058995</v>
      </c>
      <c r="C100" s="3">
        <f>chart_9[[#This Row],[MSCI Japan]]/B99-1</f>
        <v>1.789632312625411E-4</v>
      </c>
    </row>
    <row r="101" spans="1:3" x14ac:dyDescent="0.3">
      <c r="A101" s="1">
        <v>31837</v>
      </c>
      <c r="B101" s="2">
        <v>88462.624268359796</v>
      </c>
      <c r="C101" s="3">
        <f>chart_9[[#This Row],[MSCI Japan]]/B100-1</f>
        <v>0.10796630302998445</v>
      </c>
    </row>
    <row r="102" spans="1:3" x14ac:dyDescent="0.3">
      <c r="A102" s="1">
        <v>31868</v>
      </c>
      <c r="B102" s="2">
        <v>101065.877510316</v>
      </c>
      <c r="C102" s="3">
        <f>chart_9[[#This Row],[MSCI Japan]]/B101-1</f>
        <v>0.14246980966473521</v>
      </c>
    </row>
    <row r="103" spans="1:3" x14ac:dyDescent="0.3">
      <c r="A103" s="1">
        <v>31898</v>
      </c>
      <c r="B103" s="2">
        <v>99679.995243328798</v>
      </c>
      <c r="C103" s="3">
        <f>chart_9[[#This Row],[MSCI Japan]]/B102-1</f>
        <v>-1.3712662484385407E-2</v>
      </c>
    </row>
    <row r="104" spans="1:3" x14ac:dyDescent="0.3">
      <c r="A104" s="1">
        <v>31929</v>
      </c>
      <c r="B104" s="2">
        <v>93970.656534699199</v>
      </c>
      <c r="C104" s="3">
        <f>chart_9[[#This Row],[MSCI Japan]]/B103-1</f>
        <v>-5.7276675171307301E-2</v>
      </c>
    </row>
    <row r="105" spans="1:3" x14ac:dyDescent="0.3">
      <c r="A105" s="1">
        <v>31959</v>
      </c>
      <c r="B105" s="2">
        <v>92009.950376800203</v>
      </c>
      <c r="C105" s="3">
        <f>chart_9[[#This Row],[MSCI Japan]]/B104-1</f>
        <v>-2.0865089488599997E-2</v>
      </c>
    </row>
    <row r="106" spans="1:3" x14ac:dyDescent="0.3">
      <c r="A106" s="1">
        <v>31990</v>
      </c>
      <c r="B106" s="2">
        <v>104300.33171615801</v>
      </c>
      <c r="C106" s="3">
        <f>chart_9[[#This Row],[MSCI Japan]]/B105-1</f>
        <v>0.13357665436212152</v>
      </c>
    </row>
    <row r="107" spans="1:3" x14ac:dyDescent="0.3">
      <c r="A107" s="1">
        <v>32021</v>
      </c>
      <c r="B107" s="2">
        <v>98009.399189238306</v>
      </c>
      <c r="C107" s="3">
        <f>chart_9[[#This Row],[MSCI Japan]]/B106-1</f>
        <v>-6.031555627301155E-2</v>
      </c>
    </row>
    <row r="108" spans="1:3" x14ac:dyDescent="0.3">
      <c r="A108" s="1">
        <v>32051</v>
      </c>
      <c r="B108" s="2">
        <v>90017.443441349606</v>
      </c>
      <c r="C108" s="3">
        <f>chart_9[[#This Row],[MSCI Japan]]/B107-1</f>
        <v>-8.1542748083351602E-2</v>
      </c>
    </row>
    <row r="109" spans="1:3" x14ac:dyDescent="0.3">
      <c r="A109" s="1">
        <v>32082</v>
      </c>
      <c r="B109" s="2">
        <v>87975.454671135303</v>
      </c>
      <c r="C109" s="3">
        <f>chart_9[[#This Row],[MSCI Japan]]/B108-1</f>
        <v>-2.2684367519776871E-2</v>
      </c>
    </row>
    <row r="110" spans="1:3" x14ac:dyDescent="0.3">
      <c r="A110" s="1">
        <v>32112</v>
      </c>
      <c r="B110" s="2">
        <v>86425.804195846795</v>
      </c>
      <c r="C110" s="3">
        <f>chart_9[[#This Row],[MSCI Japan]]/B109-1</f>
        <v>-1.7614577623739747E-2</v>
      </c>
    </row>
    <row r="111" spans="1:3" x14ac:dyDescent="0.3">
      <c r="A111" s="1">
        <v>32143</v>
      </c>
      <c r="B111" s="2">
        <v>92055.141431426397</v>
      </c>
      <c r="C111" s="3">
        <f>chart_9[[#This Row],[MSCI Japan]]/B110-1</f>
        <v>6.513491298065488E-2</v>
      </c>
    </row>
    <row r="112" spans="1:3" x14ac:dyDescent="0.3">
      <c r="A112" s="1">
        <v>32174</v>
      </c>
      <c r="B112" s="2">
        <v>101887.38920261701</v>
      </c>
      <c r="C112" s="3">
        <f>chart_9[[#This Row],[MSCI Japan]]/B111-1</f>
        <v>0.10680824143336776</v>
      </c>
    </row>
    <row r="113" spans="1:3" x14ac:dyDescent="0.3">
      <c r="A113" s="1">
        <v>32203</v>
      </c>
      <c r="B113" s="2">
        <v>108098.957721673</v>
      </c>
      <c r="C113" s="3">
        <f>chart_9[[#This Row],[MSCI Japan]]/B112-1</f>
        <v>6.0965037652534582E-2</v>
      </c>
    </row>
    <row r="114" spans="1:3" x14ac:dyDescent="0.3">
      <c r="A114" s="1">
        <v>32234</v>
      </c>
      <c r="B114" s="2">
        <v>108589.403959509</v>
      </c>
      <c r="C114" s="3">
        <f>chart_9[[#This Row],[MSCI Japan]]/B113-1</f>
        <v>4.5370117175298486E-3</v>
      </c>
    </row>
    <row r="115" spans="1:3" x14ac:dyDescent="0.3">
      <c r="A115" s="1">
        <v>32264</v>
      </c>
      <c r="B115" s="2">
        <v>104722.461990318</v>
      </c>
      <c r="C115" s="3">
        <f>chart_9[[#This Row],[MSCI Japan]]/B114-1</f>
        <v>-3.561067496634307E-2</v>
      </c>
    </row>
    <row r="116" spans="1:3" x14ac:dyDescent="0.3">
      <c r="A116" s="1">
        <v>32295</v>
      </c>
      <c r="B116" s="2">
        <v>104535.461912702</v>
      </c>
      <c r="C116" s="3">
        <f>chart_9[[#This Row],[MSCI Japan]]/B115-1</f>
        <v>-1.7856730453232883E-3</v>
      </c>
    </row>
    <row r="117" spans="1:3" x14ac:dyDescent="0.3">
      <c r="A117" s="1">
        <v>32325</v>
      </c>
      <c r="B117" s="2">
        <v>114854.449123175</v>
      </c>
      <c r="C117" s="3">
        <f>chart_9[[#This Row],[MSCI Japan]]/B116-1</f>
        <v>9.8712791063098049E-2</v>
      </c>
    </row>
    <row r="118" spans="1:3" x14ac:dyDescent="0.3">
      <c r="A118" s="1">
        <v>32356</v>
      </c>
      <c r="B118" s="2">
        <v>108575.15594974</v>
      </c>
      <c r="C118" s="3">
        <f>chart_9[[#This Row],[MSCI Japan]]/B117-1</f>
        <v>-5.4671745164184382E-2</v>
      </c>
    </row>
    <row r="119" spans="1:3" x14ac:dyDescent="0.3">
      <c r="A119" s="1">
        <v>32387</v>
      </c>
      <c r="B119" s="2">
        <v>112443.993558559</v>
      </c>
      <c r="C119" s="3">
        <f>chart_9[[#This Row],[MSCI Japan]]/B118-1</f>
        <v>3.5632807293501934E-2</v>
      </c>
    </row>
    <row r="120" spans="1:3" x14ac:dyDescent="0.3">
      <c r="A120" s="1">
        <v>32417</v>
      </c>
      <c r="B120" s="2">
        <v>118830.618229211</v>
      </c>
      <c r="C120" s="3">
        <f>chart_9[[#This Row],[MSCI Japan]]/B119-1</f>
        <v>5.6798273242811836E-2</v>
      </c>
    </row>
    <row r="121" spans="1:3" x14ac:dyDescent="0.3">
      <c r="A121" s="1">
        <v>32448</v>
      </c>
      <c r="B121" s="2">
        <v>124282.324538334</v>
      </c>
      <c r="C121" s="3">
        <f>chart_9[[#This Row],[MSCI Japan]]/B120-1</f>
        <v>4.5877959656889677E-2</v>
      </c>
    </row>
    <row r="122" spans="1:3" x14ac:dyDescent="0.3">
      <c r="A122" s="1">
        <v>32478</v>
      </c>
      <c r="B122" s="2">
        <v>125142.18747724099</v>
      </c>
      <c r="C122" s="3">
        <f>chart_9[[#This Row],[MSCI Japan]]/B121-1</f>
        <v>6.9186261369111879E-3</v>
      </c>
    </row>
    <row r="123" spans="1:3" x14ac:dyDescent="0.3">
      <c r="A123" s="1">
        <v>32509</v>
      </c>
      <c r="B123" s="2">
        <v>130501.97772200999</v>
      </c>
      <c r="C123" s="3">
        <f>chart_9[[#This Row],[MSCI Japan]]/B122-1</f>
        <v>4.2829603292205087E-2</v>
      </c>
    </row>
    <row r="124" spans="1:3" x14ac:dyDescent="0.3">
      <c r="A124" s="1">
        <v>32540</v>
      </c>
      <c r="B124" s="2">
        <v>134690.49827468299</v>
      </c>
      <c r="C124" s="3">
        <f>chart_9[[#This Row],[MSCI Japan]]/B123-1</f>
        <v>3.2095456527066801E-2</v>
      </c>
    </row>
    <row r="125" spans="1:3" x14ac:dyDescent="0.3">
      <c r="A125" s="1">
        <v>32568</v>
      </c>
      <c r="B125" s="2">
        <v>130868.61481193799</v>
      </c>
      <c r="C125" s="3">
        <f>chart_9[[#This Row],[MSCI Japan]]/B124-1</f>
        <v>-2.8375301240261108E-2</v>
      </c>
    </row>
    <row r="126" spans="1:3" x14ac:dyDescent="0.3">
      <c r="A126" s="1">
        <v>32599</v>
      </c>
      <c r="B126" s="2">
        <v>131394.97322211001</v>
      </c>
      <c r="C126" s="3">
        <f>chart_9[[#This Row],[MSCI Japan]]/B125-1</f>
        <v>4.0220369943428924E-3</v>
      </c>
    </row>
    <row r="127" spans="1:3" x14ac:dyDescent="0.3">
      <c r="A127" s="1">
        <v>32629</v>
      </c>
      <c r="B127" s="2">
        <v>129289.99305463</v>
      </c>
      <c r="C127" s="3">
        <f>chart_9[[#This Row],[MSCI Japan]]/B126-1</f>
        <v>-1.6020248841040141E-2</v>
      </c>
    </row>
    <row r="128" spans="1:3" x14ac:dyDescent="0.3">
      <c r="A128" s="1">
        <v>32660</v>
      </c>
      <c r="B128" s="2">
        <v>125738.144926793</v>
      </c>
      <c r="C128" s="3">
        <f>chart_9[[#This Row],[MSCI Japan]]/B127-1</f>
        <v>-2.7471949250830296E-2</v>
      </c>
    </row>
    <row r="129" spans="1:3" x14ac:dyDescent="0.3">
      <c r="A129" s="1">
        <v>32690</v>
      </c>
      <c r="B129" s="2">
        <v>136220.752146068</v>
      </c>
      <c r="C129" s="3">
        <f>chart_9[[#This Row],[MSCI Japan]]/B128-1</f>
        <v>8.3368553157660896E-2</v>
      </c>
    </row>
    <row r="130" spans="1:3" x14ac:dyDescent="0.3">
      <c r="A130" s="1">
        <v>32721</v>
      </c>
      <c r="B130" s="2">
        <v>128796.20053047199</v>
      </c>
      <c r="C130" s="3">
        <f>chart_9[[#This Row],[MSCI Japan]]/B129-1</f>
        <v>-5.4503821911324857E-2</v>
      </c>
    </row>
    <row r="131" spans="1:3" x14ac:dyDescent="0.3">
      <c r="A131" s="1">
        <v>32752</v>
      </c>
      <c r="B131" s="2">
        <v>139118.66366961799</v>
      </c>
      <c r="C131" s="3">
        <f>chart_9[[#This Row],[MSCI Japan]]/B130-1</f>
        <v>8.0145711570923206E-2</v>
      </c>
    </row>
    <row r="132" spans="1:3" x14ac:dyDescent="0.3">
      <c r="A132" s="1">
        <v>32782</v>
      </c>
      <c r="B132" s="2">
        <v>130385.019117624</v>
      </c>
      <c r="C132" s="3">
        <f>chart_9[[#This Row],[MSCI Japan]]/B131-1</f>
        <v>-6.2778381574558839E-2</v>
      </c>
    </row>
    <row r="133" spans="1:3" x14ac:dyDescent="0.3">
      <c r="A133" s="1">
        <v>32813</v>
      </c>
      <c r="B133" s="2">
        <v>135087.03470744699</v>
      </c>
      <c r="C133" s="3">
        <f>chart_9[[#This Row],[MSCI Japan]]/B132-1</f>
        <v>3.6062544774267069E-2</v>
      </c>
    </row>
    <row r="134" spans="1:3" x14ac:dyDescent="0.3">
      <c r="A134" s="1">
        <v>32843</v>
      </c>
      <c r="B134" s="2">
        <v>129303.363993231</v>
      </c>
      <c r="C134" s="3">
        <f>chart_9[[#This Row],[MSCI Japan]]/B133-1</f>
        <v>-4.2814402779226546E-2</v>
      </c>
    </row>
    <row r="135" spans="1:3" x14ac:dyDescent="0.3">
      <c r="A135" s="1">
        <v>32874</v>
      </c>
      <c r="B135" s="2">
        <v>117976.49570894599</v>
      </c>
      <c r="C135" s="3">
        <f>chart_9[[#This Row],[MSCI Japan]]/B134-1</f>
        <v>-8.7599177117139604E-2</v>
      </c>
    </row>
    <row r="136" spans="1:3" x14ac:dyDescent="0.3">
      <c r="A136" s="1">
        <v>32905</v>
      </c>
      <c r="B136" s="2">
        <v>104390.10357943601</v>
      </c>
      <c r="C136" s="3">
        <f>chart_9[[#This Row],[MSCI Japan]]/B135-1</f>
        <v>-0.11516185531589529</v>
      </c>
    </row>
    <row r="137" spans="1:3" x14ac:dyDescent="0.3">
      <c r="A137" s="1">
        <v>32933</v>
      </c>
      <c r="B137" s="2">
        <v>85632.836680376204</v>
      </c>
      <c r="C137" s="3">
        <f>chart_9[[#This Row],[MSCI Japan]]/B136-1</f>
        <v>-0.1796843403339129</v>
      </c>
    </row>
    <row r="138" spans="1:3" x14ac:dyDescent="0.3">
      <c r="A138" s="1">
        <v>32964</v>
      </c>
      <c r="B138" s="2">
        <v>85613.860254861298</v>
      </c>
      <c r="C138" s="3">
        <f>chart_9[[#This Row],[MSCI Japan]]/B137-1</f>
        <v>-2.2160220600575542E-4</v>
      </c>
    </row>
    <row r="139" spans="1:3" x14ac:dyDescent="0.3">
      <c r="A139" s="1">
        <v>32994</v>
      </c>
      <c r="B139" s="2">
        <v>96280.929935090797</v>
      </c>
      <c r="C139" s="3">
        <f>chart_9[[#This Row],[MSCI Japan]]/B138-1</f>
        <v>0.12459512570131781</v>
      </c>
    </row>
    <row r="140" spans="1:3" x14ac:dyDescent="0.3">
      <c r="A140" s="1">
        <v>33025</v>
      </c>
      <c r="B140" s="2">
        <v>92417.844209412098</v>
      </c>
      <c r="C140" s="3">
        <f>chart_9[[#This Row],[MSCI Japan]]/B139-1</f>
        <v>-4.0123062046482638E-2</v>
      </c>
    </row>
    <row r="141" spans="1:3" x14ac:dyDescent="0.3">
      <c r="A141" s="1">
        <v>33055</v>
      </c>
      <c r="B141" s="2">
        <v>88429.240254160803</v>
      </c>
      <c r="C141" s="3">
        <f>chart_9[[#This Row],[MSCI Japan]]/B140-1</f>
        <v>-4.3158374763789253E-2</v>
      </c>
    </row>
    <row r="142" spans="1:3" x14ac:dyDescent="0.3">
      <c r="A142" s="1">
        <v>33086</v>
      </c>
      <c r="B142" s="2">
        <v>76322.589506079006</v>
      </c>
      <c r="C142" s="3">
        <f>chart_9[[#This Row],[MSCI Japan]]/B141-1</f>
        <v>-0.13690777748723393</v>
      </c>
    </row>
    <row r="143" spans="1:3" x14ac:dyDescent="0.3">
      <c r="A143" s="1">
        <v>33117</v>
      </c>
      <c r="B143" s="2">
        <v>63948.278249204399</v>
      </c>
      <c r="C143" s="3">
        <f>chart_9[[#This Row],[MSCI Japan]]/B142-1</f>
        <v>-0.16213170094142326</v>
      </c>
    </row>
    <row r="144" spans="1:3" x14ac:dyDescent="0.3">
      <c r="A144" s="1">
        <v>33147</v>
      </c>
      <c r="B144" s="2">
        <v>77134.055371408103</v>
      </c>
      <c r="C144" s="3">
        <f>chart_9[[#This Row],[MSCI Japan]]/B143-1</f>
        <v>0.20619440402787936</v>
      </c>
    </row>
    <row r="145" spans="1:3" x14ac:dyDescent="0.3">
      <c r="A145" s="1">
        <v>33178</v>
      </c>
      <c r="B145" s="2">
        <v>66533.123001494299</v>
      </c>
      <c r="C145" s="3">
        <f>chart_9[[#This Row],[MSCI Japan]]/B144-1</f>
        <v>-0.13743517463031429</v>
      </c>
    </row>
    <row r="146" spans="1:3" x14ac:dyDescent="0.3">
      <c r="A146" s="1">
        <v>33208</v>
      </c>
      <c r="B146" s="2">
        <v>70493.701143457394</v>
      </c>
      <c r="C146" s="3">
        <f>chart_9[[#This Row],[MSCI Japan]]/B145-1</f>
        <v>5.9527915770226869E-2</v>
      </c>
    </row>
    <row r="147" spans="1:3" x14ac:dyDescent="0.3">
      <c r="A147" s="1">
        <v>33239</v>
      </c>
      <c r="B147" s="2">
        <v>72687.942655556093</v>
      </c>
      <c r="C147" s="3">
        <f>chart_9[[#This Row],[MSCI Japan]]/B146-1</f>
        <v>3.1126774116077893E-2</v>
      </c>
    </row>
    <row r="148" spans="1:3" x14ac:dyDescent="0.3">
      <c r="A148" s="1">
        <v>33270</v>
      </c>
      <c r="B148" s="2">
        <v>80503.0053768543</v>
      </c>
      <c r="C148" s="3">
        <f>chart_9[[#This Row],[MSCI Japan]]/B147-1</f>
        <v>0.10751525543006735</v>
      </c>
    </row>
    <row r="149" spans="1:3" x14ac:dyDescent="0.3">
      <c r="A149" s="1">
        <v>33298</v>
      </c>
      <c r="B149" s="2">
        <v>82185.110012212404</v>
      </c>
      <c r="C149" s="3">
        <f>chart_9[[#This Row],[MSCI Japan]]/B148-1</f>
        <v>2.0894929667330642E-2</v>
      </c>
    </row>
    <row r="150" spans="1:3" x14ac:dyDescent="0.3">
      <c r="A150" s="1">
        <v>33329</v>
      </c>
      <c r="B150" s="2">
        <v>88732.471047786603</v>
      </c>
      <c r="C150" s="3">
        <f>chart_9[[#This Row],[MSCI Japan]]/B149-1</f>
        <v>7.9666025081688074E-2</v>
      </c>
    </row>
    <row r="151" spans="1:3" x14ac:dyDescent="0.3">
      <c r="A151" s="1">
        <v>33359</v>
      </c>
      <c r="B151" s="2">
        <v>89517.332312622602</v>
      </c>
      <c r="C151" s="3">
        <f>chart_9[[#This Row],[MSCI Japan]]/B150-1</f>
        <v>8.8452542295740511E-3</v>
      </c>
    </row>
    <row r="152" spans="1:3" x14ac:dyDescent="0.3">
      <c r="A152" s="1">
        <v>33390</v>
      </c>
      <c r="B152" s="2">
        <v>86184.9676435453</v>
      </c>
      <c r="C152" s="3">
        <f>chart_9[[#This Row],[MSCI Japan]]/B151-1</f>
        <v>-3.7225915730370929E-2</v>
      </c>
    </row>
    <row r="153" spans="1:3" x14ac:dyDescent="0.3">
      <c r="A153" s="1">
        <v>33420</v>
      </c>
      <c r="B153" s="2">
        <v>88976.325153402897</v>
      </c>
      <c r="C153" s="3">
        <f>chart_9[[#This Row],[MSCI Japan]]/B152-1</f>
        <v>3.2387985819086751E-2</v>
      </c>
    </row>
    <row r="154" spans="1:3" x14ac:dyDescent="0.3">
      <c r="A154" s="1">
        <v>33451</v>
      </c>
      <c r="B154" s="2">
        <v>82223.246197396002</v>
      </c>
      <c r="C154" s="3">
        <f>chart_9[[#This Row],[MSCI Japan]]/B153-1</f>
        <v>-7.5897481092459196E-2</v>
      </c>
    </row>
    <row r="155" spans="1:3" x14ac:dyDescent="0.3">
      <c r="A155" s="1">
        <v>33482</v>
      </c>
      <c r="B155" s="2">
        <v>86948.568014977194</v>
      </c>
      <c r="C155" s="3">
        <f>chart_9[[#This Row],[MSCI Japan]]/B154-1</f>
        <v>5.7469414503982907E-2</v>
      </c>
    </row>
    <row r="156" spans="1:3" x14ac:dyDescent="0.3">
      <c r="A156" s="1">
        <v>33512</v>
      </c>
      <c r="B156" s="2">
        <v>90596.559591961603</v>
      </c>
      <c r="C156" s="3">
        <f>chart_9[[#This Row],[MSCI Japan]]/B155-1</f>
        <v>4.1955740735788005E-2</v>
      </c>
    </row>
    <row r="157" spans="1:3" x14ac:dyDescent="0.3">
      <c r="A157" s="1">
        <v>33543</v>
      </c>
      <c r="B157" s="2">
        <v>81059.835868050795</v>
      </c>
      <c r="C157" s="3">
        <f>chart_9[[#This Row],[MSCI Japan]]/B156-1</f>
        <v>-0.10526584858038002</v>
      </c>
    </row>
    <row r="158" spans="1:3" x14ac:dyDescent="0.3">
      <c r="A158" s="1">
        <v>33573</v>
      </c>
      <c r="B158" s="2">
        <v>80978.862741723104</v>
      </c>
      <c r="C158" s="3">
        <f>chart_9[[#This Row],[MSCI Japan]]/B157-1</f>
        <v>-9.9893030204867284E-4</v>
      </c>
    </row>
    <row r="159" spans="1:3" x14ac:dyDescent="0.3">
      <c r="A159" s="1">
        <v>33604</v>
      </c>
      <c r="B159" s="2">
        <v>77781.999821408303</v>
      </c>
      <c r="C159" s="3">
        <f>chart_9[[#This Row],[MSCI Japan]]/B158-1</f>
        <v>-3.9477745328567959E-2</v>
      </c>
    </row>
    <row r="160" spans="1:3" x14ac:dyDescent="0.3">
      <c r="A160" s="1">
        <v>33635</v>
      </c>
      <c r="B160" s="2">
        <v>72872.180986601394</v>
      </c>
      <c r="C160" s="3">
        <f>chart_9[[#This Row],[MSCI Japan]]/B159-1</f>
        <v>-6.3122815639609642E-2</v>
      </c>
    </row>
    <row r="161" spans="1:3" x14ac:dyDescent="0.3">
      <c r="A161" s="1">
        <v>33664</v>
      </c>
      <c r="B161" s="2">
        <v>66720.063298256806</v>
      </c>
      <c r="C161" s="3">
        <f>chart_9[[#This Row],[MSCI Japan]]/B160-1</f>
        <v>-8.4423405544507335E-2</v>
      </c>
    </row>
    <row r="162" spans="1:3" x14ac:dyDescent="0.3">
      <c r="A162" s="1">
        <v>33695</v>
      </c>
      <c r="B162" s="2">
        <v>62058.5592108419</v>
      </c>
      <c r="C162" s="3">
        <f>chart_9[[#This Row],[MSCI Japan]]/B161-1</f>
        <v>-6.9866601693357455E-2</v>
      </c>
    </row>
    <row r="163" spans="1:3" x14ac:dyDescent="0.3">
      <c r="A163" s="1">
        <v>33725</v>
      </c>
      <c r="B163" s="2">
        <v>65752.8437655655</v>
      </c>
      <c r="C163" s="3">
        <f>chart_9[[#This Row],[MSCI Japan]]/B162-1</f>
        <v>5.9529009401787514E-2</v>
      </c>
    </row>
    <row r="164" spans="1:3" x14ac:dyDescent="0.3">
      <c r="A164" s="1">
        <v>33756</v>
      </c>
      <c r="B164" s="2">
        <v>58042.069669907403</v>
      </c>
      <c r="C164" s="3">
        <f>chart_9[[#This Row],[MSCI Japan]]/B163-1</f>
        <v>-0.11726905870641902</v>
      </c>
    </row>
    <row r="165" spans="1:3" x14ac:dyDescent="0.3">
      <c r="A165" s="1">
        <v>33786</v>
      </c>
      <c r="B165" s="2">
        <v>54658.456141198301</v>
      </c>
      <c r="C165" s="3">
        <f>chart_9[[#This Row],[MSCI Japan]]/B164-1</f>
        <v>-5.8295880004833434E-2</v>
      </c>
    </row>
    <row r="166" spans="1:3" x14ac:dyDescent="0.3">
      <c r="A166" s="1">
        <v>33817</v>
      </c>
      <c r="B166" s="2">
        <v>62729.714962527803</v>
      </c>
      <c r="C166" s="3">
        <f>chart_9[[#This Row],[MSCI Japan]]/B165-1</f>
        <v>0.14766715694419075</v>
      </c>
    </row>
    <row r="167" spans="1:3" x14ac:dyDescent="0.3">
      <c r="A167" s="1">
        <v>33848</v>
      </c>
      <c r="B167" s="2">
        <v>62651.155920291698</v>
      </c>
      <c r="C167" s="3">
        <f>chart_9[[#This Row],[MSCI Japan]]/B166-1</f>
        <v>-1.252341769495291E-3</v>
      </c>
    </row>
    <row r="168" spans="1:3" x14ac:dyDescent="0.3">
      <c r="A168" s="1">
        <v>33878</v>
      </c>
      <c r="B168" s="2">
        <v>62237.755429185498</v>
      </c>
      <c r="C168" s="3">
        <f>chart_9[[#This Row],[MSCI Japan]]/B167-1</f>
        <v>-6.5984495422901634E-3</v>
      </c>
    </row>
    <row r="169" spans="1:3" x14ac:dyDescent="0.3">
      <c r="A169" s="1">
        <v>33909</v>
      </c>
      <c r="B169" s="2">
        <v>68039.826452458903</v>
      </c>
      <c r="C169" s="3">
        <f>chart_9[[#This Row],[MSCI Japan]]/B168-1</f>
        <v>9.3224297426262925E-2</v>
      </c>
    </row>
    <row r="170" spans="1:3" x14ac:dyDescent="0.3">
      <c r="A170" s="1">
        <v>33939</v>
      </c>
      <c r="B170" s="2">
        <v>67002.198522650302</v>
      </c>
      <c r="C170" s="3">
        <f>chart_9[[#This Row],[MSCI Japan]]/B169-1</f>
        <v>-1.5250302417123551E-2</v>
      </c>
    </row>
    <row r="171" spans="1:3" x14ac:dyDescent="0.3">
      <c r="A171" s="1">
        <v>33970</v>
      </c>
      <c r="B171" s="2">
        <v>68099.694074237501</v>
      </c>
      <c r="C171" s="3">
        <f>chart_9[[#This Row],[MSCI Japan]]/B170-1</f>
        <v>1.6379993131362403E-2</v>
      </c>
    </row>
    <row r="172" spans="1:3" x14ac:dyDescent="0.3">
      <c r="A172" s="1">
        <v>34001</v>
      </c>
      <c r="B172" s="2">
        <v>72830.835929635898</v>
      </c>
      <c r="C172" s="3">
        <f>chart_9[[#This Row],[MSCI Japan]]/B171-1</f>
        <v>6.9473760781374905E-2</v>
      </c>
    </row>
    <row r="173" spans="1:3" x14ac:dyDescent="0.3">
      <c r="A173" s="1">
        <v>34029</v>
      </c>
      <c r="B173" s="2">
        <v>83498.567422903099</v>
      </c>
      <c r="C173" s="3">
        <f>chart_9[[#This Row],[MSCI Japan]]/B172-1</f>
        <v>0.14647273173650821</v>
      </c>
    </row>
    <row r="174" spans="1:3" x14ac:dyDescent="0.3">
      <c r="A174" s="1">
        <v>34060</v>
      </c>
      <c r="B174" s="2">
        <v>95006.717025896796</v>
      </c>
      <c r="C174" s="3">
        <f>chart_9[[#This Row],[MSCI Japan]]/B173-1</f>
        <v>0.1378245155357849</v>
      </c>
    </row>
    <row r="175" spans="1:3" x14ac:dyDescent="0.3">
      <c r="A175" s="1">
        <v>34090</v>
      </c>
      <c r="B175" s="2">
        <v>97877.537711806406</v>
      </c>
      <c r="C175" s="3">
        <f>chart_9[[#This Row],[MSCI Japan]]/B174-1</f>
        <v>3.0217028603641616E-2</v>
      </c>
    </row>
    <row r="176" spans="1:3" x14ac:dyDescent="0.3">
      <c r="A176" s="1">
        <v>34121</v>
      </c>
      <c r="B176" s="2">
        <v>99350.608569584307</v>
      </c>
      <c r="C176" s="3">
        <f>chart_9[[#This Row],[MSCI Japan]]/B175-1</f>
        <v>1.5050142169649394E-2</v>
      </c>
    </row>
    <row r="177" spans="1:3" x14ac:dyDescent="0.3">
      <c r="A177" s="1">
        <v>34151</v>
      </c>
      <c r="B177" s="2">
        <v>110137.927882623</v>
      </c>
      <c r="C177" s="3">
        <f>chart_9[[#This Row],[MSCI Japan]]/B176-1</f>
        <v>0.10857829124905005</v>
      </c>
    </row>
    <row r="178" spans="1:3" x14ac:dyDescent="0.3">
      <c r="A178" s="1">
        <v>34182</v>
      </c>
      <c r="B178" s="2">
        <v>113414.676690144</v>
      </c>
      <c r="C178" s="3">
        <f>chart_9[[#This Row],[MSCI Japan]]/B177-1</f>
        <v>2.9751320644175516E-2</v>
      </c>
    </row>
    <row r="179" spans="1:3" x14ac:dyDescent="0.3">
      <c r="A179" s="1">
        <v>34213</v>
      </c>
      <c r="B179" s="2">
        <v>103742.576165105</v>
      </c>
      <c r="C179" s="3">
        <f>chart_9[[#This Row],[MSCI Japan]]/B178-1</f>
        <v>-8.5280854359473968E-2</v>
      </c>
    </row>
    <row r="180" spans="1:3" x14ac:dyDescent="0.3">
      <c r="A180" s="1">
        <v>34243</v>
      </c>
      <c r="B180" s="2">
        <v>104496.324746253</v>
      </c>
      <c r="C180" s="3">
        <f>chart_9[[#This Row],[MSCI Japan]]/B179-1</f>
        <v>7.2655664531446895E-3</v>
      </c>
    </row>
    <row r="181" spans="1:3" x14ac:dyDescent="0.3">
      <c r="A181" s="1">
        <v>34274</v>
      </c>
      <c r="B181" s="2">
        <v>89507.527205240098</v>
      </c>
      <c r="C181" s="3">
        <f>chart_9[[#This Row],[MSCI Japan]]/B180-1</f>
        <v>-0.14343851400908114</v>
      </c>
    </row>
    <row r="182" spans="1:3" x14ac:dyDescent="0.3">
      <c r="A182" s="1">
        <v>34304</v>
      </c>
      <c r="B182" s="2">
        <v>92318.3703336693</v>
      </c>
      <c r="C182" s="3">
        <f>chart_9[[#This Row],[MSCI Japan]]/B181-1</f>
        <v>3.1403427356270885E-2</v>
      </c>
    </row>
    <row r="183" spans="1:3" x14ac:dyDescent="0.3">
      <c r="A183" s="1">
        <v>34335</v>
      </c>
      <c r="B183" s="2">
        <v>108690.88462549599</v>
      </c>
      <c r="C183" s="3">
        <f>chart_9[[#This Row],[MSCI Japan]]/B182-1</f>
        <v>0.17734838941210707</v>
      </c>
    </row>
    <row r="184" spans="1:3" x14ac:dyDescent="0.3">
      <c r="A184" s="1">
        <v>34366</v>
      </c>
      <c r="B184" s="2">
        <v>113237.431476292</v>
      </c>
      <c r="C184" s="3">
        <f>chart_9[[#This Row],[MSCI Japan]]/B183-1</f>
        <v>4.1830065754469903E-2</v>
      </c>
    </row>
    <row r="185" spans="1:3" x14ac:dyDescent="0.3">
      <c r="A185" s="1">
        <v>34394</v>
      </c>
      <c r="B185" s="2">
        <v>106166.143958492</v>
      </c>
      <c r="C185" s="3">
        <f>chart_9[[#This Row],[MSCI Japan]]/B184-1</f>
        <v>-6.2446555221278399E-2</v>
      </c>
    </row>
    <row r="186" spans="1:3" x14ac:dyDescent="0.3">
      <c r="A186" s="1">
        <v>34425</v>
      </c>
      <c r="B186" s="2">
        <v>111026.25337522601</v>
      </c>
      <c r="C186" s="3">
        <f>chart_9[[#This Row],[MSCI Japan]]/B185-1</f>
        <v>4.5778336063841296E-2</v>
      </c>
    </row>
    <row r="187" spans="1:3" x14ac:dyDescent="0.3">
      <c r="A187" s="1">
        <v>34455</v>
      </c>
      <c r="B187" s="2">
        <v>111031.223491966</v>
      </c>
      <c r="C187" s="3">
        <f>chart_9[[#This Row],[MSCI Japan]]/B186-1</f>
        <v>4.4765238751187653E-5</v>
      </c>
    </row>
    <row r="188" spans="1:3" x14ac:dyDescent="0.3">
      <c r="A188" s="1">
        <v>34486</v>
      </c>
      <c r="B188" s="2">
        <v>114628.652725098</v>
      </c>
      <c r="C188" s="3">
        <f>chart_9[[#This Row],[MSCI Japan]]/B187-1</f>
        <v>3.2400158441848514E-2</v>
      </c>
    </row>
    <row r="189" spans="1:3" x14ac:dyDescent="0.3">
      <c r="A189" s="1">
        <v>34516</v>
      </c>
      <c r="B189" s="2">
        <v>107118.68378196799</v>
      </c>
      <c r="C189" s="3">
        <f>chart_9[[#This Row],[MSCI Japan]]/B188-1</f>
        <v>-6.5515634743962159E-2</v>
      </c>
    </row>
    <row r="190" spans="1:3" x14ac:dyDescent="0.3">
      <c r="A190" s="1">
        <v>34547</v>
      </c>
      <c r="B190" s="2">
        <v>107984.772891534</v>
      </c>
      <c r="C190" s="3">
        <f>chart_9[[#This Row],[MSCI Japan]]/B189-1</f>
        <v>8.0853225505352899E-3</v>
      </c>
    </row>
    <row r="191" spans="1:3" x14ac:dyDescent="0.3">
      <c r="A191" s="1">
        <v>34578</v>
      </c>
      <c r="B191" s="2">
        <v>104203.298588409</v>
      </c>
      <c r="C191" s="3">
        <f>chart_9[[#This Row],[MSCI Japan]]/B190-1</f>
        <v>-3.5018588286732988E-2</v>
      </c>
    </row>
    <row r="192" spans="1:3" x14ac:dyDescent="0.3">
      <c r="A192" s="1">
        <v>34608</v>
      </c>
      <c r="B192" s="2">
        <v>105027.34628600899</v>
      </c>
      <c r="C192" s="3">
        <f>chart_9[[#This Row],[MSCI Japan]]/B191-1</f>
        <v>7.9080768916430788E-3</v>
      </c>
    </row>
    <row r="193" spans="1:3" x14ac:dyDescent="0.3">
      <c r="A193" s="1">
        <v>34639</v>
      </c>
      <c r="B193" s="2">
        <v>101238.128907096</v>
      </c>
      <c r="C193" s="3">
        <f>chart_9[[#This Row],[MSCI Japan]]/B192-1</f>
        <v>-3.6078388276080453E-2</v>
      </c>
    </row>
    <row r="194" spans="1:3" x14ac:dyDescent="0.3">
      <c r="A194" s="1">
        <v>34669</v>
      </c>
      <c r="B194" s="2">
        <v>104507.29211875099</v>
      </c>
      <c r="C194" s="3">
        <f>chart_9[[#This Row],[MSCI Japan]]/B193-1</f>
        <v>3.2291817785915722E-2</v>
      </c>
    </row>
    <row r="195" spans="1:3" x14ac:dyDescent="0.3">
      <c r="A195" s="1">
        <v>34700</v>
      </c>
      <c r="B195" s="2">
        <v>96413.759351079498</v>
      </c>
      <c r="C195" s="3">
        <f>chart_9[[#This Row],[MSCI Japan]]/B194-1</f>
        <v>-7.7444670162105655E-2</v>
      </c>
    </row>
    <row r="196" spans="1:3" x14ac:dyDescent="0.3">
      <c r="A196" s="1">
        <v>34731</v>
      </c>
      <c r="B196" s="2">
        <v>90765.985631101707</v>
      </c>
      <c r="C196" s="3">
        <f>chart_9[[#This Row],[MSCI Japan]]/B195-1</f>
        <v>-5.8578503296527251E-2</v>
      </c>
    </row>
    <row r="197" spans="1:3" x14ac:dyDescent="0.3">
      <c r="A197" s="1">
        <v>34759</v>
      </c>
      <c r="B197" s="2">
        <v>95280.528549076902</v>
      </c>
      <c r="C197" s="3">
        <f>chart_9[[#This Row],[MSCI Japan]]/B196-1</f>
        <v>4.973826799307357E-2</v>
      </c>
    </row>
    <row r="198" spans="1:3" x14ac:dyDescent="0.3">
      <c r="A198" s="1">
        <v>34790</v>
      </c>
      <c r="B198" s="2">
        <v>98032.443091072506</v>
      </c>
      <c r="C198" s="3">
        <f>chart_9[[#This Row],[MSCI Japan]]/B197-1</f>
        <v>2.8882234218276404E-2</v>
      </c>
    </row>
    <row r="199" spans="1:3" x14ac:dyDescent="0.3">
      <c r="A199" s="1">
        <v>34820</v>
      </c>
      <c r="B199" s="2">
        <v>93387.328086114707</v>
      </c>
      <c r="C199" s="3">
        <f>chart_9[[#This Row],[MSCI Japan]]/B198-1</f>
        <v>-4.7383446321361933E-2</v>
      </c>
    </row>
    <row r="200" spans="1:3" x14ac:dyDescent="0.3">
      <c r="A200" s="1">
        <v>34851</v>
      </c>
      <c r="B200" s="2">
        <v>88196.910075313499</v>
      </c>
      <c r="C200" s="3">
        <f>chart_9[[#This Row],[MSCI Japan]]/B199-1</f>
        <v>-5.5579467976800911E-2</v>
      </c>
    </row>
    <row r="201" spans="1:3" x14ac:dyDescent="0.3">
      <c r="A201" s="1">
        <v>34881</v>
      </c>
      <c r="B201" s="2">
        <v>94123.528063698701</v>
      </c>
      <c r="C201" s="3">
        <f>chart_9[[#This Row],[MSCI Japan]]/B200-1</f>
        <v>6.7197569430996085E-2</v>
      </c>
    </row>
    <row r="202" spans="1:3" x14ac:dyDescent="0.3">
      <c r="A202" s="1">
        <v>34912</v>
      </c>
      <c r="B202" s="2">
        <v>93087.382620648103</v>
      </c>
      <c r="C202" s="3">
        <f>chart_9[[#This Row],[MSCI Japan]]/B201-1</f>
        <v>-1.1008357467745755E-2</v>
      </c>
    </row>
    <row r="203" spans="1:3" x14ac:dyDescent="0.3">
      <c r="A203" s="1">
        <v>34943</v>
      </c>
      <c r="B203" s="2">
        <v>95093.933603730693</v>
      </c>
      <c r="C203" s="3">
        <f>chart_9[[#This Row],[MSCI Japan]]/B202-1</f>
        <v>2.1555563456539861E-2</v>
      </c>
    </row>
    <row r="204" spans="1:3" x14ac:dyDescent="0.3">
      <c r="A204" s="1">
        <v>34973</v>
      </c>
      <c r="B204" s="2">
        <v>88390.613834785399</v>
      </c>
      <c r="C204" s="3">
        <f>chart_9[[#This Row],[MSCI Japan]]/B203-1</f>
        <v>-7.0491560448839308E-2</v>
      </c>
    </row>
    <row r="205" spans="1:3" x14ac:dyDescent="0.3">
      <c r="A205" s="1">
        <v>35004</v>
      </c>
      <c r="B205" s="2">
        <v>93836.723996845205</v>
      </c>
      <c r="C205" s="3">
        <f>chart_9[[#This Row],[MSCI Japan]]/B204-1</f>
        <v>6.1614123104059004E-2</v>
      </c>
    </row>
    <row r="206" spans="1:3" x14ac:dyDescent="0.3">
      <c r="A206" s="1">
        <v>35034</v>
      </c>
      <c r="B206" s="2">
        <v>100208.202234183</v>
      </c>
      <c r="C206" s="3">
        <f>chart_9[[#This Row],[MSCI Japan]]/B205-1</f>
        <v>6.7899623579698032E-2</v>
      </c>
    </row>
    <row r="207" spans="1:3" x14ac:dyDescent="0.3">
      <c r="A207" s="1">
        <v>35065</v>
      </c>
      <c r="B207" s="2">
        <v>100103.746770534</v>
      </c>
      <c r="C207" s="3">
        <f>chart_9[[#This Row],[MSCI Japan]]/B206-1</f>
        <v>-1.042384368945104E-3</v>
      </c>
    </row>
    <row r="208" spans="1:3" x14ac:dyDescent="0.3">
      <c r="A208" s="1">
        <v>35096</v>
      </c>
      <c r="B208" s="2">
        <v>98898.528405936493</v>
      </c>
      <c r="C208" s="3">
        <f>chart_9[[#This Row],[MSCI Japan]]/B207-1</f>
        <v>-1.2039692853457296E-2</v>
      </c>
    </row>
    <row r="209" spans="1:3" x14ac:dyDescent="0.3">
      <c r="A209" s="1">
        <v>35125</v>
      </c>
      <c r="B209" s="2">
        <v>102335.398357285</v>
      </c>
      <c r="C209" s="3">
        <f>chart_9[[#This Row],[MSCI Japan]]/B208-1</f>
        <v>3.475147716295246E-2</v>
      </c>
    </row>
    <row r="210" spans="1:3" x14ac:dyDescent="0.3">
      <c r="A210" s="1">
        <v>35156</v>
      </c>
      <c r="B210" s="2">
        <v>109088.14044980099</v>
      </c>
      <c r="C210" s="3">
        <f>chart_9[[#This Row],[MSCI Japan]]/B209-1</f>
        <v>6.5986376179824502E-2</v>
      </c>
    </row>
    <row r="211" spans="1:3" x14ac:dyDescent="0.3">
      <c r="A211" s="1">
        <v>35186</v>
      </c>
      <c r="B211" s="2">
        <v>104741.246728096</v>
      </c>
      <c r="C211" s="3">
        <f>chart_9[[#This Row],[MSCI Japan]]/B210-1</f>
        <v>-3.9847537081313611E-2</v>
      </c>
    </row>
    <row r="212" spans="1:3" x14ac:dyDescent="0.3">
      <c r="A212" s="1">
        <v>35217</v>
      </c>
      <c r="B212" s="2">
        <v>104490.538006177</v>
      </c>
      <c r="C212" s="3">
        <f>chart_9[[#This Row],[MSCI Japan]]/B211-1</f>
        <v>-2.3936007041220897E-3</v>
      </c>
    </row>
    <row r="213" spans="1:3" x14ac:dyDescent="0.3">
      <c r="A213" s="1">
        <v>35247</v>
      </c>
      <c r="B213" s="2">
        <v>98306.734026600898</v>
      </c>
      <c r="C213" s="3">
        <f>chart_9[[#This Row],[MSCI Japan]]/B212-1</f>
        <v>-5.9180516222536284E-2</v>
      </c>
    </row>
    <row r="214" spans="1:3" x14ac:dyDescent="0.3">
      <c r="A214" s="1">
        <v>35278</v>
      </c>
      <c r="B214" s="2">
        <v>93073.179936254106</v>
      </c>
      <c r="C214" s="3">
        <f>chart_9[[#This Row],[MSCI Japan]]/B213-1</f>
        <v>-5.3236984649806751E-2</v>
      </c>
    </row>
    <row r="215" spans="1:3" x14ac:dyDescent="0.3">
      <c r="A215" s="1">
        <v>35309</v>
      </c>
      <c r="B215" s="2">
        <v>97143.999124568203</v>
      </c>
      <c r="C215" s="3">
        <f>chart_9[[#This Row],[MSCI Japan]]/B214-1</f>
        <v>4.3737832865517356E-2</v>
      </c>
    </row>
    <row r="216" spans="1:3" x14ac:dyDescent="0.3">
      <c r="A216" s="1">
        <v>35339</v>
      </c>
      <c r="B216" s="2">
        <v>90919.532895921904</v>
      </c>
      <c r="C216" s="3">
        <f>chart_9[[#This Row],[MSCI Japan]]/B215-1</f>
        <v>-6.4074634406028896E-2</v>
      </c>
    </row>
    <row r="217" spans="1:3" x14ac:dyDescent="0.3">
      <c r="A217" s="1">
        <v>35370</v>
      </c>
      <c r="B217" s="2">
        <v>91475.768373873798</v>
      </c>
      <c r="C217" s="3">
        <f>chart_9[[#This Row],[MSCI Japan]]/B216-1</f>
        <v>6.1178875455578652E-3</v>
      </c>
    </row>
    <row r="218" spans="1:3" x14ac:dyDescent="0.3">
      <c r="A218" s="1">
        <v>35400</v>
      </c>
      <c r="B218" s="2">
        <v>87048.470019800399</v>
      </c>
      <c r="C218" s="3">
        <f>chart_9[[#This Row],[MSCI Japan]]/B217-1</f>
        <v>-4.8398591591802043E-2</v>
      </c>
    </row>
    <row r="219" spans="1:3" x14ac:dyDescent="0.3">
      <c r="A219" s="1">
        <v>35431</v>
      </c>
      <c r="B219" s="2">
        <v>79694.787077846893</v>
      </c>
      <c r="C219" s="3">
        <f>chart_9[[#This Row],[MSCI Japan]]/B218-1</f>
        <v>-8.4478026325802258E-2</v>
      </c>
    </row>
    <row r="220" spans="1:3" x14ac:dyDescent="0.3">
      <c r="A220" s="1">
        <v>35462</v>
      </c>
      <c r="B220" s="2">
        <v>85121.219517695994</v>
      </c>
      <c r="C220" s="3">
        <f>chart_9[[#This Row],[MSCI Japan]]/B219-1</f>
        <v>6.8090180535252509E-2</v>
      </c>
    </row>
    <row r="221" spans="1:3" x14ac:dyDescent="0.3">
      <c r="A221" s="1">
        <v>35490</v>
      </c>
      <c r="B221" s="2">
        <v>83283.873264045702</v>
      </c>
      <c r="C221" s="3">
        <f>chart_9[[#This Row],[MSCI Japan]]/B220-1</f>
        <v>-2.1585055572051814E-2</v>
      </c>
    </row>
    <row r="222" spans="1:3" x14ac:dyDescent="0.3">
      <c r="A222" s="1">
        <v>35521</v>
      </c>
      <c r="B222" s="2">
        <v>86785.273962285399</v>
      </c>
      <c r="C222" s="3">
        <f>chart_9[[#This Row],[MSCI Japan]]/B221-1</f>
        <v>4.2041761039844472E-2</v>
      </c>
    </row>
    <row r="223" spans="1:3" x14ac:dyDescent="0.3">
      <c r="A223" s="1">
        <v>35551</v>
      </c>
      <c r="B223" s="2">
        <v>96087.517826958399</v>
      </c>
      <c r="C223" s="3">
        <f>chart_9[[#This Row],[MSCI Japan]]/B222-1</f>
        <v>0.1071868928905555</v>
      </c>
    </row>
    <row r="224" spans="1:3" x14ac:dyDescent="0.3">
      <c r="A224" s="1">
        <v>35582</v>
      </c>
      <c r="B224" s="2">
        <v>104441.469534366</v>
      </c>
      <c r="C224" s="3">
        <f>chart_9[[#This Row],[MSCI Japan]]/B223-1</f>
        <v>8.6941070977106794E-2</v>
      </c>
    </row>
    <row r="225" spans="1:3" x14ac:dyDescent="0.3">
      <c r="A225" s="1">
        <v>35612</v>
      </c>
      <c r="B225" s="2">
        <v>104089.511577527</v>
      </c>
      <c r="C225" s="3">
        <f>chart_9[[#This Row],[MSCI Japan]]/B224-1</f>
        <v>-3.3699062107048761E-3</v>
      </c>
    </row>
    <row r="226" spans="1:3" x14ac:dyDescent="0.3">
      <c r="A226" s="1">
        <v>35643</v>
      </c>
      <c r="B226" s="2">
        <v>97786.229569841205</v>
      </c>
      <c r="C226" s="3">
        <f>chart_9[[#This Row],[MSCI Japan]]/B225-1</f>
        <v>-6.0556360695294797E-2</v>
      </c>
    </row>
    <row r="227" spans="1:3" x14ac:dyDescent="0.3">
      <c r="A227" s="1">
        <v>35674</v>
      </c>
      <c r="B227" s="2">
        <v>93794.329133576699</v>
      </c>
      <c r="C227" s="3">
        <f>chart_9[[#This Row],[MSCI Japan]]/B226-1</f>
        <v>-4.0822725795081394E-2</v>
      </c>
    </row>
    <row r="228" spans="1:3" x14ac:dyDescent="0.3">
      <c r="A228" s="1">
        <v>35704</v>
      </c>
      <c r="B228" s="2">
        <v>83525.654364119895</v>
      </c>
      <c r="C228" s="3">
        <f>chart_9[[#This Row],[MSCI Japan]]/B227-1</f>
        <v>-0.10948076354203384</v>
      </c>
    </row>
    <row r="229" spans="1:3" x14ac:dyDescent="0.3">
      <c r="A229" s="1">
        <v>35735</v>
      </c>
      <c r="B229" s="2">
        <v>76797.017369780006</v>
      </c>
      <c r="C229" s="3">
        <f>chart_9[[#This Row],[MSCI Japan]]/B228-1</f>
        <v>-8.055772858728194E-2</v>
      </c>
    </row>
    <row r="230" spans="1:3" x14ac:dyDescent="0.3">
      <c r="A230" s="1">
        <v>35765</v>
      </c>
      <c r="B230" s="2">
        <v>74367.4912934983</v>
      </c>
      <c r="C230" s="3">
        <f>chart_9[[#This Row],[MSCI Japan]]/B229-1</f>
        <v>-3.1635682732097048E-2</v>
      </c>
    </row>
    <row r="231" spans="1:3" x14ac:dyDescent="0.3">
      <c r="A231" s="1">
        <v>35796</v>
      </c>
      <c r="B231" s="2">
        <v>82877.747205017498</v>
      </c>
      <c r="C231" s="3">
        <f>chart_9[[#This Row],[MSCI Japan]]/B230-1</f>
        <v>0.11443516197060721</v>
      </c>
    </row>
    <row r="232" spans="1:3" x14ac:dyDescent="0.3">
      <c r="A232" s="1">
        <v>35827</v>
      </c>
      <c r="B232" s="2">
        <v>83137.938047677206</v>
      </c>
      <c r="C232" s="3">
        <f>chart_9[[#This Row],[MSCI Japan]]/B231-1</f>
        <v>3.1394536100994852E-3</v>
      </c>
    </row>
    <row r="233" spans="1:3" x14ac:dyDescent="0.3">
      <c r="A233" s="1">
        <v>35855</v>
      </c>
      <c r="B233" s="2">
        <v>77778.881457968702</v>
      </c>
      <c r="C233" s="3">
        <f>chart_9[[#This Row],[MSCI Japan]]/B232-1</f>
        <v>-6.4459820817726277E-2</v>
      </c>
    </row>
    <row r="234" spans="1:3" x14ac:dyDescent="0.3">
      <c r="A234" s="1">
        <v>35886</v>
      </c>
      <c r="B234" s="2">
        <v>76950.689736905304</v>
      </c>
      <c r="C234" s="3">
        <f>chart_9[[#This Row],[MSCI Japan]]/B233-1</f>
        <v>-1.0648028173443791E-2</v>
      </c>
    </row>
    <row r="235" spans="1:3" x14ac:dyDescent="0.3">
      <c r="A235" s="1">
        <v>35916</v>
      </c>
      <c r="B235" s="2">
        <v>71624.705276554407</v>
      </c>
      <c r="C235" s="3">
        <f>chart_9[[#This Row],[MSCI Japan]]/B234-1</f>
        <v>-6.9212952847602205E-2</v>
      </c>
    </row>
    <row r="236" spans="1:3" x14ac:dyDescent="0.3">
      <c r="A236" s="1">
        <v>35947</v>
      </c>
      <c r="B236" s="2">
        <v>73169.038710716603</v>
      </c>
      <c r="C236" s="3">
        <f>chart_9[[#This Row],[MSCI Japan]]/B235-1</f>
        <v>2.1561463020326244E-2</v>
      </c>
    </row>
    <row r="237" spans="1:3" x14ac:dyDescent="0.3">
      <c r="A237" s="1">
        <v>35977</v>
      </c>
      <c r="B237" s="2">
        <v>72387.027170695597</v>
      </c>
      <c r="C237" s="3">
        <f>chart_9[[#This Row],[MSCI Japan]]/B236-1</f>
        <v>-1.068773833578418E-2</v>
      </c>
    </row>
    <row r="238" spans="1:3" x14ac:dyDescent="0.3">
      <c r="A238" s="1">
        <v>36008</v>
      </c>
      <c r="B238" s="2">
        <v>63881.680924698099</v>
      </c>
      <c r="C238" s="3">
        <f>chart_9[[#This Row],[MSCI Japan]]/B237-1</f>
        <v>-0.11749821174367436</v>
      </c>
    </row>
    <row r="239" spans="1:3" x14ac:dyDescent="0.3">
      <c r="A239" s="1">
        <v>36039</v>
      </c>
      <c r="B239" s="2">
        <v>59249.445591037897</v>
      </c>
      <c r="C239" s="3">
        <f>chart_9[[#This Row],[MSCI Japan]]/B238-1</f>
        <v>-7.2512733957651343E-2</v>
      </c>
    </row>
    <row r="240" spans="1:3" x14ac:dyDescent="0.3">
      <c r="A240" s="1">
        <v>36069</v>
      </c>
      <c r="B240" s="2">
        <v>66641.5311407892</v>
      </c>
      <c r="C240" s="3">
        <f>chart_9[[#This Row],[MSCI Japan]]/B239-1</f>
        <v>0.12476210496169493</v>
      </c>
    </row>
    <row r="241" spans="1:3" x14ac:dyDescent="0.3">
      <c r="A241" s="1">
        <v>36100</v>
      </c>
      <c r="B241" s="2">
        <v>71716.412413786398</v>
      </c>
      <c r="C241" s="3">
        <f>chart_9[[#This Row],[MSCI Japan]]/B240-1</f>
        <v>7.615193087739569E-2</v>
      </c>
    </row>
    <row r="242" spans="1:3" x14ac:dyDescent="0.3">
      <c r="A242" s="1">
        <v>36130</v>
      </c>
      <c r="B242" s="2">
        <v>74028.688337862797</v>
      </c>
      <c r="C242" s="3">
        <f>chart_9[[#This Row],[MSCI Japan]]/B241-1</f>
        <v>3.2241935231438035E-2</v>
      </c>
    </row>
    <row r="243" spans="1:3" x14ac:dyDescent="0.3">
      <c r="A243" s="1">
        <v>36161</v>
      </c>
      <c r="B243" s="2">
        <v>77014.472120834704</v>
      </c>
      <c r="C243" s="3">
        <f>chart_9[[#This Row],[MSCI Japan]]/B242-1</f>
        <v>4.0332793272588541E-2</v>
      </c>
    </row>
    <row r="244" spans="1:3" x14ac:dyDescent="0.3">
      <c r="A244" s="1">
        <v>36192</v>
      </c>
      <c r="B244" s="2">
        <v>77838.996626227701</v>
      </c>
      <c r="C244" s="3">
        <f>chart_9[[#This Row],[MSCI Japan]]/B243-1</f>
        <v>1.0706098252537988E-2</v>
      </c>
    </row>
    <row r="245" spans="1:3" x14ac:dyDescent="0.3">
      <c r="A245" s="1">
        <v>36220</v>
      </c>
      <c r="B245" s="2">
        <v>90925.849056549298</v>
      </c>
      <c r="C245" s="3">
        <f>chart_9[[#This Row],[MSCI Japan]]/B244-1</f>
        <v>0.16812719841653267</v>
      </c>
    </row>
    <row r="246" spans="1:3" x14ac:dyDescent="0.3">
      <c r="A246" s="1">
        <v>36251</v>
      </c>
      <c r="B246" s="2">
        <v>96030.402449379399</v>
      </c>
      <c r="C246" s="3">
        <f>chart_9[[#This Row],[MSCI Japan]]/B245-1</f>
        <v>5.6139738542946516E-2</v>
      </c>
    </row>
    <row r="247" spans="1:3" x14ac:dyDescent="0.3">
      <c r="A247" s="1">
        <v>36281</v>
      </c>
      <c r="B247" s="2">
        <v>91852.739878379405</v>
      </c>
      <c r="C247" s="3">
        <f>chart_9[[#This Row],[MSCI Japan]]/B246-1</f>
        <v>-4.3503541216565966E-2</v>
      </c>
    </row>
    <row r="248" spans="1:3" x14ac:dyDescent="0.3">
      <c r="A248" s="1">
        <v>36312</v>
      </c>
      <c r="B248" s="2">
        <v>101805.681426414</v>
      </c>
      <c r="C248" s="3">
        <f>chart_9[[#This Row],[MSCI Japan]]/B247-1</f>
        <v>0.10835759021683078</v>
      </c>
    </row>
    <row r="249" spans="1:3" x14ac:dyDescent="0.3">
      <c r="A249" s="1">
        <v>36342</v>
      </c>
      <c r="B249" s="2">
        <v>108150.40799050601</v>
      </c>
      <c r="C249" s="3">
        <f>chart_9[[#This Row],[MSCI Japan]]/B248-1</f>
        <v>6.2321930124086711E-2</v>
      </c>
    </row>
    <row r="250" spans="1:3" x14ac:dyDescent="0.3">
      <c r="A250" s="1">
        <v>36373</v>
      </c>
      <c r="B250" s="2">
        <v>108637.28296448399</v>
      </c>
      <c r="C250" s="3">
        <f>chart_9[[#This Row],[MSCI Japan]]/B249-1</f>
        <v>4.5018320598544381E-3</v>
      </c>
    </row>
    <row r="251" spans="1:3" x14ac:dyDescent="0.3">
      <c r="A251" s="1">
        <v>36404</v>
      </c>
      <c r="B251" s="2">
        <v>114248.02908678399</v>
      </c>
      <c r="C251" s="3">
        <f>chart_9[[#This Row],[MSCI Japan]]/B250-1</f>
        <v>5.1646598379437414E-2</v>
      </c>
    </row>
    <row r="252" spans="1:3" x14ac:dyDescent="0.3">
      <c r="A252" s="1">
        <v>36434</v>
      </c>
      <c r="B252" s="2">
        <v>121575.44624416401</v>
      </c>
      <c r="C252" s="3">
        <f>chart_9[[#This Row],[MSCI Japan]]/B251-1</f>
        <v>6.41360486999214E-2</v>
      </c>
    </row>
    <row r="253" spans="1:3" x14ac:dyDescent="0.3">
      <c r="A253" s="1">
        <v>36465</v>
      </c>
      <c r="B253" s="2">
        <v>131272.53654495999</v>
      </c>
      <c r="C253" s="3">
        <f>chart_9[[#This Row],[MSCI Japan]]/B252-1</f>
        <v>7.9761914106578624E-2</v>
      </c>
    </row>
    <row r="254" spans="1:3" x14ac:dyDescent="0.3">
      <c r="A254" s="1">
        <v>36495</v>
      </c>
      <c r="B254" s="2">
        <v>140141.25631218101</v>
      </c>
      <c r="C254" s="3">
        <f>chart_9[[#This Row],[MSCI Japan]]/B253-1</f>
        <v>6.7559597769968782E-2</v>
      </c>
    </row>
    <row r="255" spans="1:3" x14ac:dyDescent="0.3">
      <c r="A255" s="1">
        <v>36526</v>
      </c>
      <c r="B255" s="2">
        <v>137577.08036362001</v>
      </c>
      <c r="C255" s="3">
        <f>chart_9[[#This Row],[MSCI Japan]]/B254-1</f>
        <v>-1.8297081216747446E-2</v>
      </c>
    </row>
    <row r="256" spans="1:3" x14ac:dyDescent="0.3">
      <c r="A256" s="1">
        <v>36557</v>
      </c>
      <c r="B256" s="2">
        <v>135086.008776526</v>
      </c>
      <c r="C256" s="3">
        <f>chart_9[[#This Row],[MSCI Japan]]/B255-1</f>
        <v>-1.8106733916071205E-2</v>
      </c>
    </row>
    <row r="257" spans="1:3" x14ac:dyDescent="0.3">
      <c r="A257" s="1">
        <v>36586</v>
      </c>
      <c r="B257" s="2">
        <v>148704.65700338999</v>
      </c>
      <c r="C257" s="3">
        <f>chart_9[[#This Row],[MSCI Japan]]/B256-1</f>
        <v>0.10081464653673677</v>
      </c>
    </row>
    <row r="258" spans="1:3" x14ac:dyDescent="0.3">
      <c r="A258" s="1">
        <v>36617</v>
      </c>
      <c r="B258" s="2">
        <v>144621.539693564</v>
      </c>
      <c r="C258" s="3">
        <f>chart_9[[#This Row],[MSCI Japan]]/B257-1</f>
        <v>-2.7457898038343975E-2</v>
      </c>
    </row>
    <row r="259" spans="1:3" x14ac:dyDescent="0.3">
      <c r="A259" s="1">
        <v>36647</v>
      </c>
      <c r="B259" s="2">
        <v>134058.300750997</v>
      </c>
      <c r="C259" s="3">
        <f>chart_9[[#This Row],[MSCI Japan]]/B258-1</f>
        <v>-7.3040564807629993E-2</v>
      </c>
    </row>
    <row r="260" spans="1:3" x14ac:dyDescent="0.3">
      <c r="A260" s="1">
        <v>36678</v>
      </c>
      <c r="B260" s="2">
        <v>139495.72871307799</v>
      </c>
      <c r="C260" s="3">
        <f>chart_9[[#This Row],[MSCI Japan]]/B259-1</f>
        <v>4.0560173682796297E-2</v>
      </c>
    </row>
    <row r="261" spans="1:3" x14ac:dyDescent="0.3">
      <c r="A261" s="1">
        <v>36708</v>
      </c>
      <c r="B261" s="2">
        <v>127625.34571748</v>
      </c>
      <c r="C261" s="3">
        <f>chart_9[[#This Row],[MSCI Japan]]/B260-1</f>
        <v>-8.5094956706621483E-2</v>
      </c>
    </row>
    <row r="262" spans="1:3" x14ac:dyDescent="0.3">
      <c r="A262" s="1">
        <v>36739</v>
      </c>
      <c r="B262" s="2">
        <v>141045.35529400301</v>
      </c>
      <c r="C262" s="3">
        <f>chart_9[[#This Row],[MSCI Japan]]/B261-1</f>
        <v>0.10515160214516039</v>
      </c>
    </row>
    <row r="263" spans="1:3" x14ac:dyDescent="0.3">
      <c r="A263" s="1">
        <v>36770</v>
      </c>
      <c r="B263" s="2">
        <v>136208.81575325099</v>
      </c>
      <c r="C263" s="3">
        <f>chart_9[[#This Row],[MSCI Japan]]/B262-1</f>
        <v>-3.4290668634003985E-2</v>
      </c>
    </row>
    <row r="264" spans="1:3" x14ac:dyDescent="0.3">
      <c r="A264" s="1">
        <v>36800</v>
      </c>
      <c r="B264" s="2">
        <v>133631.05264396401</v>
      </c>
      <c r="C264" s="3">
        <f>chart_9[[#This Row],[MSCI Japan]]/B263-1</f>
        <v>-1.8925082749098543E-2</v>
      </c>
    </row>
    <row r="265" spans="1:3" x14ac:dyDescent="0.3">
      <c r="A265" s="1">
        <v>36831</v>
      </c>
      <c r="B265" s="2">
        <v>124156.55951039201</v>
      </c>
      <c r="C265" s="3">
        <f>chart_9[[#This Row],[MSCI Japan]]/B264-1</f>
        <v>-7.0900385397809407E-2</v>
      </c>
    </row>
    <row r="266" spans="1:3" x14ac:dyDescent="0.3">
      <c r="A266" s="1">
        <v>36861</v>
      </c>
      <c r="B266" s="2">
        <v>108837.82642707</v>
      </c>
      <c r="C266" s="3">
        <f>chart_9[[#This Row],[MSCI Japan]]/B265-1</f>
        <v>-0.12338239029601827</v>
      </c>
    </row>
    <row r="267" spans="1:3" x14ac:dyDescent="0.3">
      <c r="A267" s="1">
        <v>36892</v>
      </c>
      <c r="B267" s="2">
        <v>107683.563475185</v>
      </c>
      <c r="C267" s="3">
        <f>chart_9[[#This Row],[MSCI Japan]]/B266-1</f>
        <v>-1.0605347329849968E-2</v>
      </c>
    </row>
    <row r="268" spans="1:3" x14ac:dyDescent="0.3">
      <c r="A268" s="1">
        <v>36923</v>
      </c>
      <c r="B268" s="2">
        <v>103343.01060420201</v>
      </c>
      <c r="C268" s="3">
        <f>chart_9[[#This Row],[MSCI Japan]]/B267-1</f>
        <v>-4.0308406695542254E-2</v>
      </c>
    </row>
    <row r="269" spans="1:3" x14ac:dyDescent="0.3">
      <c r="A269" s="1">
        <v>36951</v>
      </c>
      <c r="B269" s="2">
        <v>105082.482407363</v>
      </c>
      <c r="C269" s="3">
        <f>chart_9[[#This Row],[MSCI Japan]]/B268-1</f>
        <v>1.6832021759295213E-2</v>
      </c>
    </row>
    <row r="270" spans="1:3" x14ac:dyDescent="0.3">
      <c r="A270" s="1">
        <v>36982</v>
      </c>
      <c r="B270" s="2">
        <v>111670.446233604</v>
      </c>
      <c r="C270" s="3">
        <f>chart_9[[#This Row],[MSCI Japan]]/B269-1</f>
        <v>6.269326414180143E-2</v>
      </c>
    </row>
    <row r="271" spans="1:3" x14ac:dyDescent="0.3">
      <c r="A271" s="1">
        <v>37012</v>
      </c>
      <c r="B271" s="2">
        <v>116605.84312606</v>
      </c>
      <c r="C271" s="3">
        <f>chart_9[[#This Row],[MSCI Japan]]/B270-1</f>
        <v>4.4196088212378193E-2</v>
      </c>
    </row>
    <row r="272" spans="1:3" x14ac:dyDescent="0.3">
      <c r="A272" s="1">
        <v>37043</v>
      </c>
      <c r="B272" s="2">
        <v>109664.329016816</v>
      </c>
      <c r="C272" s="3">
        <f>chart_9[[#This Row],[MSCI Japan]]/B271-1</f>
        <v>-5.9529727869123028E-2</v>
      </c>
    </row>
    <row r="273" spans="1:3" x14ac:dyDescent="0.3">
      <c r="A273" s="1">
        <v>37073</v>
      </c>
      <c r="B273" s="2">
        <v>98306.065239664196</v>
      </c>
      <c r="C273" s="3">
        <f>chart_9[[#This Row],[MSCI Japan]]/B272-1</f>
        <v>-0.10357300207809705</v>
      </c>
    </row>
    <row r="274" spans="1:3" x14ac:dyDescent="0.3">
      <c r="A274" s="1">
        <v>37104</v>
      </c>
      <c r="B274" s="2">
        <v>91630.013933557697</v>
      </c>
      <c r="C274" s="3">
        <f>chart_9[[#This Row],[MSCI Japan]]/B273-1</f>
        <v>-6.7910879047296757E-2</v>
      </c>
    </row>
    <row r="275" spans="1:3" x14ac:dyDescent="0.3">
      <c r="A275" s="1">
        <v>37135</v>
      </c>
      <c r="B275" s="2">
        <v>83378.113439543406</v>
      </c>
      <c r="C275" s="3">
        <f>chart_9[[#This Row],[MSCI Japan]]/B274-1</f>
        <v>-9.0056741669796825E-2</v>
      </c>
    </row>
    <row r="276" spans="1:3" x14ac:dyDescent="0.3">
      <c r="A276" s="1">
        <v>37165</v>
      </c>
      <c r="B276" s="2">
        <v>84023.6857225235</v>
      </c>
      <c r="C276" s="3">
        <f>chart_9[[#This Row],[MSCI Japan]]/B275-1</f>
        <v>7.742706764985563E-3</v>
      </c>
    </row>
    <row r="277" spans="1:3" x14ac:dyDescent="0.3">
      <c r="A277" s="1">
        <v>37196</v>
      </c>
      <c r="B277" s="2">
        <v>86309.023370760493</v>
      </c>
      <c r="C277" s="3">
        <f>chart_9[[#This Row],[MSCI Japan]]/B276-1</f>
        <v>2.7198731269466148E-2</v>
      </c>
    </row>
    <row r="278" spans="1:3" x14ac:dyDescent="0.3">
      <c r="A278" s="1">
        <v>37226</v>
      </c>
      <c r="B278" s="2">
        <v>81263.769355402197</v>
      </c>
      <c r="C278" s="3">
        <f>chart_9[[#This Row],[MSCI Japan]]/B277-1</f>
        <v>-5.8455695804658037E-2</v>
      </c>
    </row>
    <row r="279" spans="1:3" x14ac:dyDescent="0.3">
      <c r="A279" s="1">
        <v>37257</v>
      </c>
      <c r="B279" s="2">
        <v>76429.871537704195</v>
      </c>
      <c r="C279" s="3">
        <f>chart_9[[#This Row],[MSCI Japan]]/B278-1</f>
        <v>-5.9484046285833037E-2</v>
      </c>
    </row>
    <row r="280" spans="1:3" x14ac:dyDescent="0.3">
      <c r="A280" s="1">
        <v>37288</v>
      </c>
      <c r="B280" s="2">
        <v>79476.374924944204</v>
      </c>
      <c r="C280" s="3">
        <f>chart_9[[#This Row],[MSCI Japan]]/B279-1</f>
        <v>3.9860113931201813E-2</v>
      </c>
    </row>
    <row r="281" spans="1:3" x14ac:dyDescent="0.3">
      <c r="A281" s="1">
        <v>37316</v>
      </c>
      <c r="B281" s="2">
        <v>83407.714411004898</v>
      </c>
      <c r="C281" s="3">
        <f>chart_9[[#This Row],[MSCI Japan]]/B280-1</f>
        <v>4.9465510848643701E-2</v>
      </c>
    </row>
    <row r="282" spans="1:3" x14ac:dyDescent="0.3">
      <c r="A282" s="1">
        <v>37347</v>
      </c>
      <c r="B282" s="2">
        <v>85480.774563391999</v>
      </c>
      <c r="C282" s="3">
        <f>chart_9[[#This Row],[MSCI Japan]]/B281-1</f>
        <v>2.4854537341375549E-2</v>
      </c>
    </row>
    <row r="283" spans="1:3" x14ac:dyDescent="0.3">
      <c r="A283" s="1">
        <v>37377</v>
      </c>
      <c r="B283" s="2">
        <v>87143.758508314306</v>
      </c>
      <c r="C283" s="3">
        <f>chart_9[[#This Row],[MSCI Japan]]/B282-1</f>
        <v>1.9454479131901792E-2</v>
      </c>
    </row>
    <row r="284" spans="1:3" x14ac:dyDescent="0.3">
      <c r="A284" s="1">
        <v>37408</v>
      </c>
      <c r="B284" s="2">
        <v>77736.382831309893</v>
      </c>
      <c r="C284" s="3">
        <f>chart_9[[#This Row],[MSCI Japan]]/B283-1</f>
        <v>-0.10795237476596631</v>
      </c>
    </row>
    <row r="285" spans="1:3" x14ac:dyDescent="0.3">
      <c r="A285" s="1">
        <v>37438</v>
      </c>
      <c r="B285" s="2">
        <v>73756.495507512707</v>
      </c>
      <c r="C285" s="3">
        <f>chart_9[[#This Row],[MSCI Japan]]/B284-1</f>
        <v>-5.1197228104035264E-2</v>
      </c>
    </row>
    <row r="286" spans="1:3" x14ac:dyDescent="0.3">
      <c r="A286" s="1">
        <v>37469</v>
      </c>
      <c r="B286" s="2">
        <v>72604.230642419003</v>
      </c>
      <c r="C286" s="3">
        <f>chart_9[[#This Row],[MSCI Japan]]/B285-1</f>
        <v>-1.5622554422699442E-2</v>
      </c>
    </row>
    <row r="287" spans="1:3" x14ac:dyDescent="0.3">
      <c r="A287" s="1">
        <v>37500</v>
      </c>
      <c r="B287" s="2">
        <v>69219.783293974702</v>
      </c>
      <c r="C287" s="3">
        <f>chart_9[[#This Row],[MSCI Japan]]/B286-1</f>
        <v>-4.6615015660904757E-2</v>
      </c>
    </row>
    <row r="288" spans="1:3" x14ac:dyDescent="0.3">
      <c r="A288" s="1">
        <v>37530</v>
      </c>
      <c r="B288" s="2">
        <v>64377.5713658022</v>
      </c>
      <c r="C288" s="3">
        <f>chart_9[[#This Row],[MSCI Japan]]/B287-1</f>
        <v>-6.9954161913621582E-2</v>
      </c>
    </row>
    <row r="289" spans="1:3" x14ac:dyDescent="0.3">
      <c r="A289" s="1">
        <v>37561</v>
      </c>
      <c r="B289" s="2">
        <v>66563.727426402402</v>
      </c>
      <c r="C289" s="3">
        <f>chart_9[[#This Row],[MSCI Japan]]/B288-1</f>
        <v>3.3958349378825803E-2</v>
      </c>
    </row>
    <row r="290" spans="1:3" x14ac:dyDescent="0.3">
      <c r="A290" s="1">
        <v>37591</v>
      </c>
      <c r="B290" s="2">
        <v>61386.753581523997</v>
      </c>
      <c r="C290" s="3">
        <f>chart_9[[#This Row],[MSCI Japan]]/B289-1</f>
        <v>-7.7774698699114131E-2</v>
      </c>
    </row>
    <row r="291" spans="1:3" x14ac:dyDescent="0.3">
      <c r="A291" s="1">
        <v>37622</v>
      </c>
      <c r="B291" s="2">
        <v>57107.936807834099</v>
      </c>
      <c r="C291" s="3">
        <f>chart_9[[#This Row],[MSCI Japan]]/B290-1</f>
        <v>-6.9702607224659041E-2</v>
      </c>
    </row>
    <row r="292" spans="1:3" x14ac:dyDescent="0.3">
      <c r="A292" s="1">
        <v>37653</v>
      </c>
      <c r="B292" s="2">
        <v>57625.825613707697</v>
      </c>
      <c r="C292" s="3">
        <f>chart_9[[#This Row],[MSCI Japan]]/B291-1</f>
        <v>9.0685959749565725E-3</v>
      </c>
    </row>
    <row r="293" spans="1:3" x14ac:dyDescent="0.3">
      <c r="A293" s="1">
        <v>37681</v>
      </c>
      <c r="B293" s="2">
        <v>54510.817255930997</v>
      </c>
      <c r="C293" s="3">
        <f>chart_9[[#This Row],[MSCI Japan]]/B292-1</f>
        <v>-5.4055769693575062E-2</v>
      </c>
    </row>
    <row r="294" spans="1:3" x14ac:dyDescent="0.3">
      <c r="A294" s="1">
        <v>37712</v>
      </c>
      <c r="B294" s="2">
        <v>52939.053101408099</v>
      </c>
      <c r="C294" s="3">
        <f>chart_9[[#This Row],[MSCI Japan]]/B293-1</f>
        <v>-2.8833986236958986E-2</v>
      </c>
    </row>
    <row r="295" spans="1:3" x14ac:dyDescent="0.3">
      <c r="A295" s="1">
        <v>37742</v>
      </c>
      <c r="B295" s="2">
        <v>52266.807407336797</v>
      </c>
      <c r="C295" s="3">
        <f>chart_9[[#This Row],[MSCI Japan]]/B294-1</f>
        <v>-1.269848353319758E-2</v>
      </c>
    </row>
    <row r="296" spans="1:3" x14ac:dyDescent="0.3">
      <c r="A296" s="1">
        <v>37773</v>
      </c>
      <c r="B296" s="2">
        <v>58061.9899148966</v>
      </c>
      <c r="C296" s="3">
        <f>chart_9[[#This Row],[MSCI Japan]]/B295-1</f>
        <v>0.11087691778063946</v>
      </c>
    </row>
    <row r="297" spans="1:3" x14ac:dyDescent="0.3">
      <c r="A297" s="1">
        <v>37803</v>
      </c>
      <c r="B297" s="2">
        <v>61000.4596408422</v>
      </c>
      <c r="C297" s="3">
        <f>chart_9[[#This Row],[MSCI Japan]]/B296-1</f>
        <v>5.0609180468196291E-2</v>
      </c>
    </row>
    <row r="298" spans="1:3" x14ac:dyDescent="0.3">
      <c r="A298" s="1">
        <v>37834</v>
      </c>
      <c r="B298" s="2">
        <v>69842.235771946696</v>
      </c>
      <c r="C298" s="3">
        <f>chart_9[[#This Row],[MSCI Japan]]/B297-1</f>
        <v>0.14494605750781231</v>
      </c>
    </row>
    <row r="299" spans="1:3" x14ac:dyDescent="0.3">
      <c r="A299" s="1">
        <v>37865</v>
      </c>
      <c r="B299" s="2">
        <v>69405.417982865096</v>
      </c>
      <c r="C299" s="3">
        <f>chart_9[[#This Row],[MSCI Japan]]/B298-1</f>
        <v>-6.2543500255050066E-3</v>
      </c>
    </row>
    <row r="300" spans="1:3" x14ac:dyDescent="0.3">
      <c r="A300" s="1">
        <v>37895</v>
      </c>
      <c r="B300" s="2">
        <v>72769.858079845901</v>
      </c>
      <c r="C300" s="3">
        <f>chart_9[[#This Row],[MSCI Japan]]/B299-1</f>
        <v>4.8475179528656209E-2</v>
      </c>
    </row>
    <row r="301" spans="1:3" x14ac:dyDescent="0.3">
      <c r="A301" s="1">
        <v>37926</v>
      </c>
      <c r="B301" s="2">
        <v>68336.912142069297</v>
      </c>
      <c r="C301" s="3">
        <f>chart_9[[#This Row],[MSCI Japan]]/B300-1</f>
        <v>-6.0917336583405257E-2</v>
      </c>
    </row>
    <row r="302" spans="1:3" x14ac:dyDescent="0.3">
      <c r="A302" s="1">
        <v>37956</v>
      </c>
      <c r="B302" s="2">
        <v>69398.204004851301</v>
      </c>
      <c r="C302" s="3">
        <f>chart_9[[#This Row],[MSCI Japan]]/B301-1</f>
        <v>1.5530287066170434E-2</v>
      </c>
    </row>
    <row r="303" spans="1:3" x14ac:dyDescent="0.3">
      <c r="A303" s="1">
        <v>37987</v>
      </c>
      <c r="B303" s="2">
        <v>72057.383676653204</v>
      </c>
      <c r="C303" s="3">
        <f>chart_9[[#This Row],[MSCI Japan]]/B302-1</f>
        <v>3.8317701588012509E-2</v>
      </c>
    </row>
    <row r="304" spans="1:3" x14ac:dyDescent="0.3">
      <c r="A304" s="1">
        <v>38018</v>
      </c>
      <c r="B304" s="2">
        <v>71650.162234076197</v>
      </c>
      <c r="C304" s="3">
        <f>chart_9[[#This Row],[MSCI Japan]]/B303-1</f>
        <v>-5.6513492691373512E-3</v>
      </c>
    </row>
    <row r="305" spans="1:3" x14ac:dyDescent="0.3">
      <c r="A305" s="1">
        <v>38047</v>
      </c>
      <c r="B305" s="2">
        <v>82586.921522572899</v>
      </c>
      <c r="C305" s="3">
        <f>chart_9[[#This Row],[MSCI Japan]]/B304-1</f>
        <v>0.15264109595128406</v>
      </c>
    </row>
    <row r="306" spans="1:3" x14ac:dyDescent="0.3">
      <c r="A306" s="1">
        <v>38078</v>
      </c>
      <c r="B306" s="2">
        <v>79921.5739851463</v>
      </c>
      <c r="C306" s="3">
        <f>chart_9[[#This Row],[MSCI Japan]]/B305-1</f>
        <v>-3.2273239979021318E-2</v>
      </c>
    </row>
    <row r="307" spans="1:3" x14ac:dyDescent="0.3">
      <c r="A307" s="1">
        <v>38108</v>
      </c>
      <c r="B307" s="2">
        <v>75531.126822895603</v>
      </c>
      <c r="C307" s="3">
        <f>chart_9[[#This Row],[MSCI Japan]]/B306-1</f>
        <v>-5.4934443146310907E-2</v>
      </c>
    </row>
    <row r="308" spans="1:3" x14ac:dyDescent="0.3">
      <c r="A308" s="1">
        <v>38139</v>
      </c>
      <c r="B308" s="2">
        <v>79882.282491444697</v>
      </c>
      <c r="C308" s="3">
        <f>chart_9[[#This Row],[MSCI Japan]]/B307-1</f>
        <v>5.7607450750094324E-2</v>
      </c>
    </row>
    <row r="309" spans="1:3" x14ac:dyDescent="0.3">
      <c r="A309" s="1">
        <v>38169</v>
      </c>
      <c r="B309" s="2">
        <v>75871.044333320198</v>
      </c>
      <c r="C309" s="3">
        <f>chart_9[[#This Row],[MSCI Japan]]/B308-1</f>
        <v>-5.0214365852078613E-2</v>
      </c>
    </row>
    <row r="310" spans="1:3" x14ac:dyDescent="0.3">
      <c r="A310" s="1">
        <v>38200</v>
      </c>
      <c r="B310" s="2">
        <v>75967.092482851396</v>
      </c>
      <c r="C310" s="3">
        <f>chart_9[[#This Row],[MSCI Japan]]/B309-1</f>
        <v>1.2659394684122471E-3</v>
      </c>
    </row>
    <row r="311" spans="1:3" x14ac:dyDescent="0.3">
      <c r="A311" s="1">
        <v>38231</v>
      </c>
      <c r="B311" s="2">
        <v>72418.924370859604</v>
      </c>
      <c r="C311" s="3">
        <f>chart_9[[#This Row],[MSCI Japan]]/B310-1</f>
        <v>-4.6706646207273828E-2</v>
      </c>
    </row>
    <row r="312" spans="1:3" x14ac:dyDescent="0.3">
      <c r="A312" s="1">
        <v>38261</v>
      </c>
      <c r="B312" s="2">
        <v>72401.277137975005</v>
      </c>
      <c r="C312" s="3">
        <f>chart_9[[#This Row],[MSCI Japan]]/B311-1</f>
        <v>-2.4368261525431478E-4</v>
      </c>
    </row>
    <row r="313" spans="1:3" x14ac:dyDescent="0.3">
      <c r="A313" s="1">
        <v>38292</v>
      </c>
      <c r="B313" s="2">
        <v>72711.051869937597</v>
      </c>
      <c r="C313" s="3">
        <f>chart_9[[#This Row],[MSCI Japan]]/B312-1</f>
        <v>4.2785810445340466E-3</v>
      </c>
    </row>
    <row r="314" spans="1:3" x14ac:dyDescent="0.3">
      <c r="A314" s="1">
        <v>38322</v>
      </c>
      <c r="B314" s="2">
        <v>74613.009064438505</v>
      </c>
      <c r="C314" s="3">
        <f>chart_9[[#This Row],[MSCI Japan]]/B313-1</f>
        <v>2.6157745563948787E-2</v>
      </c>
    </row>
    <row r="315" spans="1:3" x14ac:dyDescent="0.3">
      <c r="A315" s="1">
        <v>38353</v>
      </c>
      <c r="B315" s="2">
        <v>76156.842864155798</v>
      </c>
      <c r="C315" s="3">
        <f>chart_9[[#This Row],[MSCI Japan]]/B314-1</f>
        <v>2.0691214830700355E-2</v>
      </c>
    </row>
    <row r="316" spans="1:3" x14ac:dyDescent="0.3">
      <c r="A316" s="1">
        <v>38384</v>
      </c>
      <c r="B316" s="2">
        <v>76425.602646541898</v>
      </c>
      <c r="C316" s="3">
        <f>chart_9[[#This Row],[MSCI Japan]]/B315-1</f>
        <v>3.5290299896688637E-3</v>
      </c>
    </row>
    <row r="317" spans="1:3" x14ac:dyDescent="0.3">
      <c r="A317" s="1">
        <v>38412</v>
      </c>
      <c r="B317" s="2">
        <v>76567.967044614197</v>
      </c>
      <c r="C317" s="3">
        <f>chart_9[[#This Row],[MSCI Japan]]/B316-1</f>
        <v>1.8627841082354823E-3</v>
      </c>
    </row>
    <row r="318" spans="1:3" x14ac:dyDescent="0.3">
      <c r="A318" s="1">
        <v>38443</v>
      </c>
      <c r="B318" s="2">
        <v>74638.500848191601</v>
      </c>
      <c r="C318" s="3">
        <f>chart_9[[#This Row],[MSCI Japan]]/B317-1</f>
        <v>-2.5199391741697275E-2</v>
      </c>
    </row>
    <row r="319" spans="1:3" x14ac:dyDescent="0.3">
      <c r="A319" s="1">
        <v>38473</v>
      </c>
      <c r="B319" s="2">
        <v>77714.094613178502</v>
      </c>
      <c r="C319" s="3">
        <f>chart_9[[#This Row],[MSCI Japan]]/B318-1</f>
        <v>4.1206531884159903E-2</v>
      </c>
    </row>
    <row r="320" spans="1:3" x14ac:dyDescent="0.3">
      <c r="A320" s="1">
        <v>38504</v>
      </c>
      <c r="B320" s="2">
        <v>79173.370192739894</v>
      </c>
      <c r="C320" s="3">
        <f>chart_9[[#This Row],[MSCI Japan]]/B319-1</f>
        <v>1.8777489293607896E-2</v>
      </c>
    </row>
    <row r="321" spans="1:3" x14ac:dyDescent="0.3">
      <c r="A321" s="1">
        <v>38534</v>
      </c>
      <c r="B321" s="2">
        <v>79955.6052050992</v>
      </c>
      <c r="C321" s="3">
        <f>chart_9[[#This Row],[MSCI Japan]]/B320-1</f>
        <v>9.8800267116965212E-3</v>
      </c>
    </row>
    <row r="322" spans="1:3" x14ac:dyDescent="0.3">
      <c r="A322" s="1">
        <v>38565</v>
      </c>
      <c r="B322" s="2">
        <v>84783.220609193202</v>
      </c>
      <c r="C322" s="3">
        <f>chart_9[[#This Row],[MSCI Japan]]/B321-1</f>
        <v>6.0378698800545472E-2</v>
      </c>
    </row>
    <row r="323" spans="1:3" x14ac:dyDescent="0.3">
      <c r="A323" s="1">
        <v>38596</v>
      </c>
      <c r="B323" s="2">
        <v>94785.283057986293</v>
      </c>
      <c r="C323" s="3">
        <f>chart_9[[#This Row],[MSCI Japan]]/B322-1</f>
        <v>0.11797219281038429</v>
      </c>
    </row>
    <row r="324" spans="1:3" x14ac:dyDescent="0.3">
      <c r="A324" s="1">
        <v>38626</v>
      </c>
      <c r="B324" s="2">
        <v>93797.589831803401</v>
      </c>
      <c r="C324" s="3">
        <f>chart_9[[#This Row],[MSCI Japan]]/B323-1</f>
        <v>-1.0420322589305919E-2</v>
      </c>
    </row>
    <row r="325" spans="1:3" x14ac:dyDescent="0.3">
      <c r="A325" s="1">
        <v>38657</v>
      </c>
      <c r="B325" s="2">
        <v>99912.744725167693</v>
      </c>
      <c r="C325" s="3">
        <f>chart_9[[#This Row],[MSCI Japan]]/B324-1</f>
        <v>6.5195224145203623E-2</v>
      </c>
    </row>
    <row r="326" spans="1:3" x14ac:dyDescent="0.3">
      <c r="A326" s="1">
        <v>38687</v>
      </c>
      <c r="B326" s="2">
        <v>108226.553641525</v>
      </c>
      <c r="C326" s="3">
        <f>chart_9[[#This Row],[MSCI Japan]]/B325-1</f>
        <v>8.3210694884084058E-2</v>
      </c>
    </row>
    <row r="327" spans="1:3" x14ac:dyDescent="0.3">
      <c r="A327" s="1">
        <v>38718</v>
      </c>
      <c r="B327" s="2">
        <v>110672.22667882399</v>
      </c>
      <c r="C327" s="3">
        <f>chart_9[[#This Row],[MSCI Japan]]/B326-1</f>
        <v>2.2597717057495137E-2</v>
      </c>
    </row>
    <row r="328" spans="1:3" x14ac:dyDescent="0.3">
      <c r="A328" s="1">
        <v>38749</v>
      </c>
      <c r="B328" s="2">
        <v>111980.816235117</v>
      </c>
      <c r="C328" s="3">
        <f>chart_9[[#This Row],[MSCI Japan]]/B327-1</f>
        <v>1.1824010373357785E-2</v>
      </c>
    </row>
    <row r="329" spans="1:3" x14ac:dyDescent="0.3">
      <c r="A329" s="1">
        <v>38777</v>
      </c>
      <c r="B329" s="2">
        <v>112674.019980461</v>
      </c>
      <c r="C329" s="3">
        <f>chart_9[[#This Row],[MSCI Japan]]/B328-1</f>
        <v>6.190379465430329E-3</v>
      </c>
    </row>
    <row r="330" spans="1:3" x14ac:dyDescent="0.3">
      <c r="A330" s="1">
        <v>38808</v>
      </c>
      <c r="B330" s="2">
        <v>111949.034945561</v>
      </c>
      <c r="C330" s="3">
        <f>chart_9[[#This Row],[MSCI Japan]]/B329-1</f>
        <v>-6.4343584707967638E-3</v>
      </c>
    </row>
    <row r="331" spans="1:3" x14ac:dyDescent="0.3">
      <c r="A331" s="1">
        <v>38838</v>
      </c>
      <c r="B331" s="2">
        <v>102287.81667405899</v>
      </c>
      <c r="C331" s="3">
        <f>chart_9[[#This Row],[MSCI Japan]]/B330-1</f>
        <v>-8.6300147886045564E-2</v>
      </c>
    </row>
    <row r="332" spans="1:3" x14ac:dyDescent="0.3">
      <c r="A332" s="1">
        <v>38869</v>
      </c>
      <c r="B332" s="2">
        <v>102389.70650900999</v>
      </c>
      <c r="C332" s="3">
        <f>chart_9[[#This Row],[MSCI Japan]]/B331-1</f>
        <v>9.9610919720460878E-4</v>
      </c>
    </row>
    <row r="333" spans="1:3" x14ac:dyDescent="0.3">
      <c r="A333" s="1">
        <v>38899</v>
      </c>
      <c r="B333" s="2">
        <v>101392.583916702</v>
      </c>
      <c r="C333" s="3">
        <f>chart_9[[#This Row],[MSCI Japan]]/B332-1</f>
        <v>-9.7385042530642174E-3</v>
      </c>
    </row>
    <row r="334" spans="1:3" x14ac:dyDescent="0.3">
      <c r="A334" s="1">
        <v>38930</v>
      </c>
      <c r="B334" s="2">
        <v>102242.414935608</v>
      </c>
      <c r="C334" s="3">
        <f>chart_9[[#This Row],[MSCI Japan]]/B333-1</f>
        <v>8.3815895214207625E-3</v>
      </c>
    </row>
    <row r="335" spans="1:3" x14ac:dyDescent="0.3">
      <c r="A335" s="1">
        <v>38961</v>
      </c>
      <c r="B335" s="2">
        <v>102115.30398098601</v>
      </c>
      <c r="C335" s="3">
        <f>chart_9[[#This Row],[MSCI Japan]]/B334-1</f>
        <v>-1.2432311453328682E-3</v>
      </c>
    </row>
    <row r="336" spans="1:3" x14ac:dyDescent="0.3">
      <c r="A336" s="1">
        <v>38991</v>
      </c>
      <c r="B336" s="2">
        <v>103598.519454186</v>
      </c>
      <c r="C336" s="3">
        <f>chart_9[[#This Row],[MSCI Japan]]/B335-1</f>
        <v>1.4524908758790644E-2</v>
      </c>
    </row>
    <row r="337" spans="1:3" x14ac:dyDescent="0.3">
      <c r="A337" s="1">
        <v>39022</v>
      </c>
      <c r="B337" s="2">
        <v>100350.797470975</v>
      </c>
      <c r="C337" s="3">
        <f>chart_9[[#This Row],[MSCI Japan]]/B336-1</f>
        <v>-3.134911580128541E-2</v>
      </c>
    </row>
    <row r="338" spans="1:3" x14ac:dyDescent="0.3">
      <c r="A338" s="1">
        <v>39052</v>
      </c>
      <c r="B338" s="2">
        <v>103082.13417000401</v>
      </c>
      <c r="C338" s="3">
        <f>chart_9[[#This Row],[MSCI Japan]]/B337-1</f>
        <v>2.7217887329884061E-2</v>
      </c>
    </row>
    <row r="339" spans="1:3" x14ac:dyDescent="0.3">
      <c r="A339" s="1">
        <v>39083</v>
      </c>
      <c r="B339" s="2">
        <v>105687.86674965</v>
      </c>
      <c r="C339" s="3">
        <f>chart_9[[#This Row],[MSCI Japan]]/B338-1</f>
        <v>2.5278217225776389E-2</v>
      </c>
    </row>
    <row r="340" spans="1:3" x14ac:dyDescent="0.3">
      <c r="A340" s="1">
        <v>39114</v>
      </c>
      <c r="B340" s="2">
        <v>107802.023162445</v>
      </c>
      <c r="C340" s="3">
        <f>chart_9[[#This Row],[MSCI Japan]]/B339-1</f>
        <v>2.0003776003947094E-2</v>
      </c>
    </row>
    <row r="341" spans="1:3" x14ac:dyDescent="0.3">
      <c r="A341" s="1">
        <v>39142</v>
      </c>
      <c r="B341" s="2">
        <v>105563.62849169799</v>
      </c>
      <c r="C341" s="3">
        <f>chart_9[[#This Row],[MSCI Japan]]/B340-1</f>
        <v>-2.07639393499508E-2</v>
      </c>
    </row>
    <row r="342" spans="1:3" x14ac:dyDescent="0.3">
      <c r="A342" s="1">
        <v>39173</v>
      </c>
      <c r="B342" s="2">
        <v>101328.093823363</v>
      </c>
      <c r="C342" s="3">
        <f>chart_9[[#This Row],[MSCI Japan]]/B341-1</f>
        <v>-4.0123049281771239E-2</v>
      </c>
    </row>
    <row r="343" spans="1:3" x14ac:dyDescent="0.3">
      <c r="A343" s="1">
        <v>39203</v>
      </c>
      <c r="B343" s="2">
        <v>104146.86396021199</v>
      </c>
      <c r="C343" s="3">
        <f>chart_9[[#This Row],[MSCI Japan]]/B342-1</f>
        <v>2.7818248922778732E-2</v>
      </c>
    </row>
    <row r="344" spans="1:3" x14ac:dyDescent="0.3">
      <c r="A344" s="1">
        <v>39234</v>
      </c>
      <c r="B344" s="2">
        <v>103434.850864386</v>
      </c>
      <c r="C344" s="3">
        <f>chart_9[[#This Row],[MSCI Japan]]/B343-1</f>
        <v>-6.8366254033151996E-3</v>
      </c>
    </row>
    <row r="345" spans="1:3" x14ac:dyDescent="0.3">
      <c r="A345" s="1">
        <v>39264</v>
      </c>
      <c r="B345" s="2">
        <v>101748.083752829</v>
      </c>
      <c r="C345" s="3">
        <f>chart_9[[#This Row],[MSCI Japan]]/B344-1</f>
        <v>-1.6307531721281521E-2</v>
      </c>
    </row>
    <row r="346" spans="1:3" x14ac:dyDescent="0.3">
      <c r="A346" s="1">
        <v>39295</v>
      </c>
      <c r="B346" s="2">
        <v>98774.699517795903</v>
      </c>
      <c r="C346" s="3">
        <f>chart_9[[#This Row],[MSCI Japan]]/B345-1</f>
        <v>-2.9222999838072417E-2</v>
      </c>
    </row>
    <row r="347" spans="1:3" x14ac:dyDescent="0.3">
      <c r="A347" s="1">
        <v>39326</v>
      </c>
      <c r="B347" s="2">
        <v>97711.206054188806</v>
      </c>
      <c r="C347" s="3">
        <f>chart_9[[#This Row],[MSCI Japan]]/B346-1</f>
        <v>-1.0766861036266562E-2</v>
      </c>
    </row>
    <row r="348" spans="1:3" x14ac:dyDescent="0.3">
      <c r="A348" s="1">
        <v>39356</v>
      </c>
      <c r="B348" s="2">
        <v>95534.444234689203</v>
      </c>
      <c r="C348" s="3">
        <f>chart_9[[#This Row],[MSCI Japan]]/B347-1</f>
        <v>-2.2277504366207568E-2</v>
      </c>
    </row>
    <row r="349" spans="1:3" x14ac:dyDescent="0.3">
      <c r="A349" s="1">
        <v>39387</v>
      </c>
      <c r="B349" s="2">
        <v>91789.546961856904</v>
      </c>
      <c r="C349" s="3">
        <f>chart_9[[#This Row],[MSCI Japan]]/B348-1</f>
        <v>-3.919944584209456E-2</v>
      </c>
    </row>
    <row r="350" spans="1:3" x14ac:dyDescent="0.3">
      <c r="A350" s="1">
        <v>39417</v>
      </c>
      <c r="B350" s="2">
        <v>88399.677734136101</v>
      </c>
      <c r="C350" s="3">
        <f>chart_9[[#This Row],[MSCI Japan]]/B349-1</f>
        <v>-3.6930885268770974E-2</v>
      </c>
    </row>
    <row r="351" spans="1:3" x14ac:dyDescent="0.3">
      <c r="A351" s="1">
        <v>39448</v>
      </c>
      <c r="B351" s="2">
        <v>83514.527930968499</v>
      </c>
      <c r="C351" s="3">
        <f>chart_9[[#This Row],[MSCI Japan]]/B350-1</f>
        <v>-5.5262077061635773E-2</v>
      </c>
    </row>
    <row r="352" spans="1:3" x14ac:dyDescent="0.3">
      <c r="A352" s="1">
        <v>39479</v>
      </c>
      <c r="B352" s="2">
        <v>82444.836321778406</v>
      </c>
      <c r="C352" s="3">
        <f>chart_9[[#This Row],[MSCI Japan]]/B351-1</f>
        <v>-1.2808449448152071E-2</v>
      </c>
    </row>
    <row r="353" spans="1:3" x14ac:dyDescent="0.3">
      <c r="A353" s="1">
        <v>39508</v>
      </c>
      <c r="B353" s="2">
        <v>75922.801075941097</v>
      </c>
      <c r="C353" s="3">
        <f>chart_9[[#This Row],[MSCI Japan]]/B352-1</f>
        <v>-7.9107868203923681E-2</v>
      </c>
    </row>
    <row r="354" spans="1:3" x14ac:dyDescent="0.3">
      <c r="A354" s="1">
        <v>39539</v>
      </c>
      <c r="B354" s="2">
        <v>82865.513872480704</v>
      </c>
      <c r="C354" s="3">
        <f>chart_9[[#This Row],[MSCI Japan]]/B353-1</f>
        <v>9.1444371099997035E-2</v>
      </c>
    </row>
    <row r="355" spans="1:3" x14ac:dyDescent="0.3">
      <c r="A355" s="1">
        <v>39569</v>
      </c>
      <c r="B355" s="2">
        <v>85127.458010640505</v>
      </c>
      <c r="C355" s="3">
        <f>chart_9[[#This Row],[MSCI Japan]]/B354-1</f>
        <v>2.7296568046879521E-2</v>
      </c>
    </row>
    <row r="356" spans="1:3" x14ac:dyDescent="0.3">
      <c r="A356" s="1">
        <v>39600</v>
      </c>
      <c r="B356" s="2">
        <v>78039.661434402704</v>
      </c>
      <c r="C356" s="3">
        <f>chart_9[[#This Row],[MSCI Japan]]/B355-1</f>
        <v>-8.326099171611423E-2</v>
      </c>
    </row>
    <row r="357" spans="1:3" x14ac:dyDescent="0.3">
      <c r="A357" s="1">
        <v>39630</v>
      </c>
      <c r="B357" s="2">
        <v>76118.942503266895</v>
      </c>
      <c r="C357" s="3">
        <f>chart_9[[#This Row],[MSCI Japan]]/B356-1</f>
        <v>-2.4612086929032828E-2</v>
      </c>
    </row>
    <row r="358" spans="1:3" x14ac:dyDescent="0.3">
      <c r="A358" s="1">
        <v>39661</v>
      </c>
      <c r="B358" s="2">
        <v>77437.114067724295</v>
      </c>
      <c r="C358" s="3">
        <f>chart_9[[#This Row],[MSCI Japan]]/B357-1</f>
        <v>1.7317260606987794E-2</v>
      </c>
    </row>
    <row r="359" spans="1:3" x14ac:dyDescent="0.3">
      <c r="A359" s="1">
        <v>39692</v>
      </c>
      <c r="B359" s="2">
        <v>70874.666982863506</v>
      </c>
      <c r="C359" s="3">
        <f>chart_9[[#This Row],[MSCI Japan]]/B358-1</f>
        <v>-8.4745501738629603E-2</v>
      </c>
    </row>
    <row r="360" spans="1:3" x14ac:dyDescent="0.3">
      <c r="A360" s="1">
        <v>39722</v>
      </c>
      <c r="B360" s="2">
        <v>67717.630613402303</v>
      </c>
      <c r="C360" s="3">
        <f>chart_9[[#This Row],[MSCI Japan]]/B359-1</f>
        <v>-4.4543932322454904E-2</v>
      </c>
    </row>
    <row r="361" spans="1:3" x14ac:dyDescent="0.3">
      <c r="A361" s="1">
        <v>39753</v>
      </c>
      <c r="B361" s="2">
        <v>67030.750983888007</v>
      </c>
      <c r="C361" s="3">
        <f>chart_9[[#This Row],[MSCI Japan]]/B360-1</f>
        <v>-1.0143290946425298E-2</v>
      </c>
    </row>
    <row r="362" spans="1:3" x14ac:dyDescent="0.3">
      <c r="A362" s="1">
        <v>39783</v>
      </c>
      <c r="B362" s="2">
        <v>66285.504477810799</v>
      </c>
      <c r="C362" s="3">
        <f>chart_9[[#This Row],[MSCI Japan]]/B361-1</f>
        <v>-1.1117979362283203E-2</v>
      </c>
    </row>
    <row r="363" spans="1:3" x14ac:dyDescent="0.3">
      <c r="A363" s="1">
        <v>39814</v>
      </c>
      <c r="B363" s="2">
        <v>67087.783820768396</v>
      </c>
      <c r="C363" s="3">
        <f>chart_9[[#This Row],[MSCI Japan]]/B362-1</f>
        <v>1.2103390466405184E-2</v>
      </c>
    </row>
    <row r="364" spans="1:3" x14ac:dyDescent="0.3">
      <c r="A364" s="1">
        <v>39845</v>
      </c>
      <c r="B364" s="2">
        <v>59582.365834013697</v>
      </c>
      <c r="C364" s="3">
        <f>chart_9[[#This Row],[MSCI Japan]]/B363-1</f>
        <v>-0.11187458519730153</v>
      </c>
    </row>
    <row r="365" spans="1:3" x14ac:dyDescent="0.3">
      <c r="A365" s="1">
        <v>39873</v>
      </c>
      <c r="B365" s="2">
        <v>57835.3914992262</v>
      </c>
      <c r="C365" s="3">
        <f>chart_9[[#This Row],[MSCI Japan]]/B364-1</f>
        <v>-2.9320325071586995E-2</v>
      </c>
    </row>
    <row r="366" spans="1:3" x14ac:dyDescent="0.3">
      <c r="A366" s="1">
        <v>39904</v>
      </c>
      <c r="B366" s="2">
        <v>63559.951561116897</v>
      </c>
      <c r="C366" s="3">
        <f>chart_9[[#This Row],[MSCI Japan]]/B365-1</f>
        <v>9.8980224971197517E-2</v>
      </c>
    </row>
    <row r="367" spans="1:3" x14ac:dyDescent="0.3">
      <c r="A367" s="1">
        <v>39934</v>
      </c>
      <c r="B367" s="2">
        <v>66017.380274813404</v>
      </c>
      <c r="C367" s="3">
        <f>chart_9[[#This Row],[MSCI Japan]]/B366-1</f>
        <v>3.8663162153821595E-2</v>
      </c>
    </row>
    <row r="368" spans="1:3" x14ac:dyDescent="0.3">
      <c r="A368" s="1">
        <v>39965</v>
      </c>
      <c r="B368" s="2">
        <v>67009.074788935905</v>
      </c>
      <c r="C368" s="3">
        <f>chart_9[[#This Row],[MSCI Japan]]/B367-1</f>
        <v>1.5021718674602447E-2</v>
      </c>
    </row>
    <row r="369" spans="1:3" x14ac:dyDescent="0.3">
      <c r="A369" s="1">
        <v>39995</v>
      </c>
      <c r="B369" s="2">
        <v>69856.7491407583</v>
      </c>
      <c r="C369" s="3">
        <f>chart_9[[#This Row],[MSCI Japan]]/B368-1</f>
        <v>4.2496846297191082E-2</v>
      </c>
    </row>
    <row r="370" spans="1:3" x14ac:dyDescent="0.3">
      <c r="A370" s="1">
        <v>40026</v>
      </c>
      <c r="B370" s="2">
        <v>71925.179987610507</v>
      </c>
      <c r="C370" s="3">
        <f>chart_9[[#This Row],[MSCI Japan]]/B369-1</f>
        <v>2.9609606405880839E-2</v>
      </c>
    </row>
    <row r="371" spans="1:3" x14ac:dyDescent="0.3">
      <c r="A371" s="1">
        <v>40057</v>
      </c>
      <c r="B371" s="2">
        <v>68927.8871930475</v>
      </c>
      <c r="C371" s="3">
        <f>chart_9[[#This Row],[MSCI Japan]]/B370-1</f>
        <v>-4.1672371137330577E-2</v>
      </c>
    </row>
    <row r="372" spans="1:3" x14ac:dyDescent="0.3">
      <c r="A372" s="1">
        <v>40087</v>
      </c>
      <c r="B372" s="2">
        <v>66486.245076684296</v>
      </c>
      <c r="C372" s="3">
        <f>chart_9[[#This Row],[MSCI Japan]]/B371-1</f>
        <v>-3.5423138816439548E-2</v>
      </c>
    </row>
    <row r="373" spans="1:3" x14ac:dyDescent="0.3">
      <c r="A373" s="1">
        <v>40118</v>
      </c>
      <c r="B373" s="2">
        <v>64827.1859363275</v>
      </c>
      <c r="C373" s="3">
        <f>chart_9[[#This Row],[MSCI Japan]]/B372-1</f>
        <v>-2.4953419138699418E-2</v>
      </c>
    </row>
    <row r="374" spans="1:3" x14ac:dyDescent="0.3">
      <c r="A374" s="1">
        <v>40148</v>
      </c>
      <c r="B374" s="2">
        <v>68128.861403317307</v>
      </c>
      <c r="C374" s="3">
        <f>chart_9[[#This Row],[MSCI Japan]]/B373-1</f>
        <v>5.0930414752734743E-2</v>
      </c>
    </row>
    <row r="375" spans="1:3" x14ac:dyDescent="0.3">
      <c r="A375" s="1">
        <v>40179</v>
      </c>
      <c r="B375" s="2">
        <v>71609.3745339249</v>
      </c>
      <c r="C375" s="3">
        <f>chart_9[[#This Row],[MSCI Japan]]/B374-1</f>
        <v>5.1087205318216533E-2</v>
      </c>
    </row>
    <row r="376" spans="1:3" x14ac:dyDescent="0.3">
      <c r="A376" s="1">
        <v>40210</v>
      </c>
      <c r="B376" s="2">
        <v>74525.760649920005</v>
      </c>
      <c r="C376" s="3">
        <f>chart_9[[#This Row],[MSCI Japan]]/B375-1</f>
        <v>4.0726317398757095E-2</v>
      </c>
    </row>
    <row r="377" spans="1:3" x14ac:dyDescent="0.3">
      <c r="A377" s="1">
        <v>40238</v>
      </c>
      <c r="B377" s="2">
        <v>78821.3848444654</v>
      </c>
      <c r="C377" s="3">
        <f>chart_9[[#This Row],[MSCI Japan]]/B376-1</f>
        <v>5.7639454560199921E-2</v>
      </c>
    </row>
    <row r="378" spans="1:3" x14ac:dyDescent="0.3">
      <c r="A378" s="1">
        <v>40269</v>
      </c>
      <c r="B378" s="2">
        <v>79669.905459808506</v>
      </c>
      <c r="C378" s="3">
        <f>chart_9[[#This Row],[MSCI Japan]]/B377-1</f>
        <v>1.0765106665119539E-2</v>
      </c>
    </row>
    <row r="379" spans="1:3" x14ac:dyDescent="0.3">
      <c r="A379" s="1">
        <v>40299</v>
      </c>
      <c r="B379" s="2">
        <v>79225.128236164906</v>
      </c>
      <c r="C379" s="3">
        <f>chart_9[[#This Row],[MSCI Japan]]/B378-1</f>
        <v>-5.5827507397756548E-3</v>
      </c>
    </row>
    <row r="380" spans="1:3" x14ac:dyDescent="0.3">
      <c r="A380" s="1">
        <v>40330</v>
      </c>
      <c r="B380" s="2">
        <v>77865.565633616396</v>
      </c>
      <c r="C380" s="3">
        <f>chart_9[[#This Row],[MSCI Japan]]/B379-1</f>
        <v>-1.7160749787564211E-2</v>
      </c>
    </row>
    <row r="381" spans="1:3" x14ac:dyDescent="0.3">
      <c r="A381" s="1">
        <v>40360</v>
      </c>
      <c r="B381" s="2">
        <v>75953.955235365705</v>
      </c>
      <c r="C381" s="3">
        <f>chart_9[[#This Row],[MSCI Japan]]/B380-1</f>
        <v>-2.4550138211869688E-2</v>
      </c>
    </row>
    <row r="382" spans="1:3" x14ac:dyDescent="0.3">
      <c r="A382" s="1">
        <v>40391</v>
      </c>
      <c r="B382" s="2">
        <v>76257.567386067196</v>
      </c>
      <c r="C382" s="3">
        <f>chart_9[[#This Row],[MSCI Japan]]/B381-1</f>
        <v>3.9973185038311154E-3</v>
      </c>
    </row>
    <row r="383" spans="1:3" x14ac:dyDescent="0.3">
      <c r="A383" s="1">
        <v>40422</v>
      </c>
      <c r="B383" s="2">
        <v>74134.295556919897</v>
      </c>
      <c r="C383" s="3">
        <f>chart_9[[#This Row],[MSCI Japan]]/B382-1</f>
        <v>-2.784342461906586E-2</v>
      </c>
    </row>
    <row r="384" spans="1:3" x14ac:dyDescent="0.3">
      <c r="A384" s="1">
        <v>40452</v>
      </c>
      <c r="B384" s="2">
        <v>74505.554539534496</v>
      </c>
      <c r="C384" s="3">
        <f>chart_9[[#This Row],[MSCI Japan]]/B383-1</f>
        <v>5.0079248723629011E-3</v>
      </c>
    </row>
    <row r="385" spans="1:3" x14ac:dyDescent="0.3">
      <c r="A385" s="1">
        <v>40483</v>
      </c>
      <c r="B385" s="2">
        <v>81100.0321868178</v>
      </c>
      <c r="C385" s="3">
        <f>chart_9[[#This Row],[MSCI Japan]]/B384-1</f>
        <v>8.8509879404818248E-2</v>
      </c>
    </row>
    <row r="386" spans="1:3" x14ac:dyDescent="0.3">
      <c r="A386" s="1">
        <v>40513</v>
      </c>
      <c r="B386" s="2">
        <v>84905.849206091298</v>
      </c>
      <c r="C386" s="3">
        <f>chart_9[[#This Row],[MSCI Japan]]/B385-1</f>
        <v>4.6927441539192261E-2</v>
      </c>
    </row>
    <row r="387" spans="1:3" x14ac:dyDescent="0.3">
      <c r="A387" s="1">
        <v>40544</v>
      </c>
      <c r="B387" s="2">
        <v>82964.915771654894</v>
      </c>
      <c r="C387" s="3">
        <f>chart_9[[#This Row],[MSCI Japan]]/B386-1</f>
        <v>-2.2859831832376942E-2</v>
      </c>
    </row>
    <row r="388" spans="1:3" x14ac:dyDescent="0.3">
      <c r="A388" s="1">
        <v>40575</v>
      </c>
      <c r="B388" s="2">
        <v>85859.790810515304</v>
      </c>
      <c r="C388" s="3">
        <f>chart_9[[#This Row],[MSCI Japan]]/B387-1</f>
        <v>3.4892761740733969E-2</v>
      </c>
    </row>
    <row r="389" spans="1:3" x14ac:dyDescent="0.3">
      <c r="A389" s="1">
        <v>40603</v>
      </c>
      <c r="B389" s="2">
        <v>75980.144092339193</v>
      </c>
      <c r="C389" s="3">
        <f>chart_9[[#This Row],[MSCI Japan]]/B388-1</f>
        <v>-0.11506721161223865</v>
      </c>
    </row>
    <row r="390" spans="1:3" x14ac:dyDescent="0.3">
      <c r="A390" s="1">
        <v>40634</v>
      </c>
      <c r="B390" s="2">
        <v>72906.634819186598</v>
      </c>
      <c r="C390" s="3">
        <f>chart_9[[#This Row],[MSCI Japan]]/B389-1</f>
        <v>-4.0451479921087552E-2</v>
      </c>
    </row>
    <row r="391" spans="1:3" x14ac:dyDescent="0.3">
      <c r="A391" s="1">
        <v>40664</v>
      </c>
      <c r="B391" s="2">
        <v>74089.154184548694</v>
      </c>
      <c r="C391" s="3">
        <f>chart_9[[#This Row],[MSCI Japan]]/B390-1</f>
        <v>1.6219639931191798E-2</v>
      </c>
    </row>
    <row r="392" spans="1:3" x14ac:dyDescent="0.3">
      <c r="A392" s="1">
        <v>40695</v>
      </c>
      <c r="B392" s="2">
        <v>74823.416643603705</v>
      </c>
      <c r="C392" s="3">
        <f>chart_9[[#This Row],[MSCI Japan]]/B391-1</f>
        <v>9.9105255976608131E-3</v>
      </c>
    </row>
    <row r="393" spans="1:3" x14ac:dyDescent="0.3">
      <c r="A393" s="1">
        <v>40725</v>
      </c>
      <c r="B393" s="2">
        <v>78524.362450289904</v>
      </c>
      <c r="C393" s="3">
        <f>chart_9[[#This Row],[MSCI Japan]]/B392-1</f>
        <v>4.9462400578610399E-2</v>
      </c>
    </row>
    <row r="394" spans="1:3" x14ac:dyDescent="0.3">
      <c r="A394" s="1">
        <v>40756</v>
      </c>
      <c r="B394" s="2">
        <v>71195.054542057595</v>
      </c>
      <c r="C394" s="3">
        <f>chart_9[[#This Row],[MSCI Japan]]/B393-1</f>
        <v>-9.3338012299968076E-2</v>
      </c>
    </row>
    <row r="395" spans="1:3" x14ac:dyDescent="0.3">
      <c r="A395" s="1">
        <v>40787</v>
      </c>
      <c r="B395" s="2">
        <v>74983.778902346196</v>
      </c>
      <c r="C395" s="3">
        <f>chart_9[[#This Row],[MSCI Japan]]/B394-1</f>
        <v>5.3216117111764438E-2</v>
      </c>
    </row>
    <row r="396" spans="1:3" x14ac:dyDescent="0.3">
      <c r="A396" s="1">
        <v>40817</v>
      </c>
      <c r="B396" s="2">
        <v>72138.725131918502</v>
      </c>
      <c r="C396" s="3">
        <f>chart_9[[#This Row],[MSCI Japan]]/B395-1</f>
        <v>-3.7942256473001978E-2</v>
      </c>
    </row>
    <row r="397" spans="1:3" x14ac:dyDescent="0.3">
      <c r="A397" s="1">
        <v>40848</v>
      </c>
      <c r="B397" s="2">
        <v>71953.272245689295</v>
      </c>
      <c r="C397" s="3">
        <f>chart_9[[#This Row],[MSCI Japan]]/B396-1</f>
        <v>-2.5707813090690701E-3</v>
      </c>
    </row>
    <row r="398" spans="1:3" x14ac:dyDescent="0.3">
      <c r="A398" s="1">
        <v>40878</v>
      </c>
      <c r="B398" s="2">
        <v>75241.263292357005</v>
      </c>
      <c r="C398" s="3">
        <f>chart_9[[#This Row],[MSCI Japan]]/B397-1</f>
        <v>4.5696198992043691E-2</v>
      </c>
    </row>
    <row r="399" spans="1:3" x14ac:dyDescent="0.3">
      <c r="A399" s="1">
        <v>40909</v>
      </c>
      <c r="B399" s="2">
        <v>77228.407854724093</v>
      </c>
      <c r="C399" s="3">
        <f>chart_9[[#This Row],[MSCI Japan]]/B398-1</f>
        <v>2.6410303009478442E-2</v>
      </c>
    </row>
    <row r="400" spans="1:3" x14ac:dyDescent="0.3">
      <c r="A400" s="1">
        <v>40940</v>
      </c>
      <c r="B400" s="2">
        <v>79516.822223204596</v>
      </c>
      <c r="C400" s="3">
        <f>chart_9[[#This Row],[MSCI Japan]]/B399-1</f>
        <v>2.9631769345618064E-2</v>
      </c>
    </row>
    <row r="401" spans="1:3" x14ac:dyDescent="0.3">
      <c r="A401" s="1">
        <v>40969</v>
      </c>
      <c r="B401" s="2">
        <v>81164.088302708406</v>
      </c>
      <c r="C401" s="3">
        <f>chart_9[[#This Row],[MSCI Japan]]/B400-1</f>
        <v>2.0715944544160925E-2</v>
      </c>
    </row>
    <row r="402" spans="1:3" x14ac:dyDescent="0.3">
      <c r="A402" s="1">
        <v>41000</v>
      </c>
      <c r="B402" s="2">
        <v>79416.681960167698</v>
      </c>
      <c r="C402" s="3">
        <f>chart_9[[#This Row],[MSCI Japan]]/B401-1</f>
        <v>-2.1529304142782979E-2</v>
      </c>
    </row>
    <row r="403" spans="1:3" x14ac:dyDescent="0.3">
      <c r="A403" s="1">
        <v>41030</v>
      </c>
      <c r="B403" s="2">
        <v>77058.595446978507</v>
      </c>
      <c r="C403" s="3">
        <f>chart_9[[#This Row],[MSCI Japan]]/B402-1</f>
        <v>-2.9692584164771718E-2</v>
      </c>
    </row>
    <row r="404" spans="1:3" x14ac:dyDescent="0.3">
      <c r="A404" s="1">
        <v>41061</v>
      </c>
      <c r="B404" s="2">
        <v>79822.565201721998</v>
      </c>
      <c r="C404" s="3">
        <f>chart_9[[#This Row],[MSCI Japan]]/B403-1</f>
        <v>3.5868415959453781E-2</v>
      </c>
    </row>
    <row r="405" spans="1:3" x14ac:dyDescent="0.3">
      <c r="A405" s="1">
        <v>41091</v>
      </c>
      <c r="B405" s="2">
        <v>79857.526811083604</v>
      </c>
      <c r="C405" s="3">
        <f>chart_9[[#This Row],[MSCI Japan]]/B404-1</f>
        <v>4.379915538075263E-4</v>
      </c>
    </row>
    <row r="406" spans="1:3" x14ac:dyDescent="0.3">
      <c r="A406" s="1">
        <v>41122</v>
      </c>
      <c r="B406" s="2">
        <v>77224.196760309802</v>
      </c>
      <c r="C406" s="3">
        <f>chart_9[[#This Row],[MSCI Japan]]/B405-1</f>
        <v>-3.2975351928984598E-2</v>
      </c>
    </row>
    <row r="407" spans="1:3" x14ac:dyDescent="0.3">
      <c r="A407" s="1">
        <v>41153</v>
      </c>
      <c r="B407" s="2">
        <v>77126.556711422803</v>
      </c>
      <c r="C407" s="3">
        <f>chart_9[[#This Row],[MSCI Japan]]/B406-1</f>
        <v>-1.2643711813546954E-3</v>
      </c>
    </row>
    <row r="408" spans="1:3" x14ac:dyDescent="0.3">
      <c r="A408" s="1">
        <v>41183</v>
      </c>
      <c r="B408" s="2">
        <v>75314.863928965104</v>
      </c>
      <c r="C408" s="3">
        <f>chart_9[[#This Row],[MSCI Japan]]/B407-1</f>
        <v>-2.3489869893146387E-2</v>
      </c>
    </row>
    <row r="409" spans="1:3" x14ac:dyDescent="0.3">
      <c r="A409" s="1">
        <v>41214</v>
      </c>
      <c r="B409" s="2">
        <v>77145.149102555093</v>
      </c>
      <c r="C409" s="3">
        <f>chart_9[[#This Row],[MSCI Japan]]/B408-1</f>
        <v>2.4301778933256246E-2</v>
      </c>
    </row>
    <row r="410" spans="1:3" x14ac:dyDescent="0.3">
      <c r="A410" s="1">
        <v>41244</v>
      </c>
      <c r="B410" s="2">
        <v>79958.549330429698</v>
      </c>
      <c r="C410" s="3">
        <f>chart_9[[#This Row],[MSCI Japan]]/B409-1</f>
        <v>3.6468919440864944E-2</v>
      </c>
    </row>
    <row r="411" spans="1:3" x14ac:dyDescent="0.3">
      <c r="A411" s="1">
        <v>41275</v>
      </c>
      <c r="B411" s="2">
        <v>80716.582505676095</v>
      </c>
      <c r="C411" s="3">
        <f>chart_9[[#This Row],[MSCI Japan]]/B410-1</f>
        <v>9.4803267642316058E-3</v>
      </c>
    </row>
    <row r="412" spans="1:3" x14ac:dyDescent="0.3">
      <c r="A412" s="1">
        <v>41306</v>
      </c>
      <c r="B412" s="2">
        <v>85528.011858714395</v>
      </c>
      <c r="C412" s="3">
        <f>chart_9[[#This Row],[MSCI Japan]]/B411-1</f>
        <v>5.960893293146996E-2</v>
      </c>
    </row>
    <row r="413" spans="1:3" x14ac:dyDescent="0.3">
      <c r="A413" s="1">
        <v>41334</v>
      </c>
      <c r="B413" s="2">
        <v>92028.864615885905</v>
      </c>
      <c r="C413" s="3">
        <f>chart_9[[#This Row],[MSCI Japan]]/B412-1</f>
        <v>7.600846337817857E-2</v>
      </c>
    </row>
    <row r="414" spans="1:3" x14ac:dyDescent="0.3">
      <c r="A414" s="1">
        <v>41365</v>
      </c>
      <c r="B414" s="2">
        <v>98058.097032898193</v>
      </c>
      <c r="C414" s="3">
        <f>chart_9[[#This Row],[MSCI Japan]]/B413-1</f>
        <v>6.5514580041570181E-2</v>
      </c>
    </row>
    <row r="415" spans="1:3" x14ac:dyDescent="0.3">
      <c r="A415" s="1">
        <v>41395</v>
      </c>
      <c r="B415" s="2">
        <v>92976.977174911895</v>
      </c>
      <c r="C415" s="3">
        <f>chart_9[[#This Row],[MSCI Japan]]/B414-1</f>
        <v>-5.1817443043806977E-2</v>
      </c>
    </row>
    <row r="416" spans="1:3" x14ac:dyDescent="0.3">
      <c r="A416" s="1">
        <v>41426</v>
      </c>
      <c r="B416" s="2">
        <v>94073.489534840395</v>
      </c>
      <c r="C416" s="3">
        <f>chart_9[[#This Row],[MSCI Japan]]/B415-1</f>
        <v>1.1793375018696262E-2</v>
      </c>
    </row>
    <row r="417" spans="1:3" x14ac:dyDescent="0.3">
      <c r="A417" s="1">
        <v>41456</v>
      </c>
      <c r="B417" s="2">
        <v>93250.765148302293</v>
      </c>
      <c r="C417" s="3">
        <f>chart_9[[#This Row],[MSCI Japan]]/B416-1</f>
        <v>-8.7455497888531131E-3</v>
      </c>
    </row>
    <row r="418" spans="1:3" x14ac:dyDescent="0.3">
      <c r="A418" s="1">
        <v>41487</v>
      </c>
      <c r="B418" s="2">
        <v>91522.035462684595</v>
      </c>
      <c r="C418" s="3">
        <f>chart_9[[#This Row],[MSCI Japan]]/B417-1</f>
        <v>-1.853850403123658E-2</v>
      </c>
    </row>
    <row r="419" spans="1:3" x14ac:dyDescent="0.3">
      <c r="A419" s="1">
        <v>41518</v>
      </c>
      <c r="B419" s="2">
        <v>97230.420550360199</v>
      </c>
      <c r="C419" s="3">
        <f>chart_9[[#This Row],[MSCI Japan]]/B418-1</f>
        <v>6.2371701621551257E-2</v>
      </c>
    </row>
    <row r="420" spans="1:3" x14ac:dyDescent="0.3">
      <c r="A420" s="1">
        <v>41548</v>
      </c>
      <c r="B420" s="2">
        <v>96261.720382959</v>
      </c>
      <c r="C420" s="3">
        <f>chart_9[[#This Row],[MSCI Japan]]/B419-1</f>
        <v>-9.9629330195014631E-3</v>
      </c>
    </row>
    <row r="421" spans="1:3" x14ac:dyDescent="0.3">
      <c r="A421" s="1">
        <v>41579</v>
      </c>
      <c r="B421" s="2">
        <v>97912.636461101298</v>
      </c>
      <c r="C421" s="3">
        <f>chart_9[[#This Row],[MSCI Japan]]/B420-1</f>
        <v>1.7150286443816221E-2</v>
      </c>
    </row>
    <row r="422" spans="1:3" x14ac:dyDescent="0.3">
      <c r="A422" s="1">
        <v>41609</v>
      </c>
      <c r="B422" s="2">
        <v>97416.851480873796</v>
      </c>
      <c r="C422" s="3">
        <f>chart_9[[#This Row],[MSCI Japan]]/B421-1</f>
        <v>-5.0635443814697201E-3</v>
      </c>
    </row>
    <row r="423" spans="1:3" x14ac:dyDescent="0.3">
      <c r="A423" s="1">
        <v>41640</v>
      </c>
      <c r="B423" s="2">
        <v>95564.662122003399</v>
      </c>
      <c r="C423" s="3">
        <f>chart_9[[#This Row],[MSCI Japan]]/B422-1</f>
        <v>-1.9013028348940697E-2</v>
      </c>
    </row>
    <row r="424" spans="1:3" x14ac:dyDescent="0.3">
      <c r="A424" s="1">
        <v>41671</v>
      </c>
      <c r="B424" s="2">
        <v>93012.954156378095</v>
      </c>
      <c r="C424" s="3">
        <f>chart_9[[#This Row],[MSCI Japan]]/B423-1</f>
        <v>-2.6701375895282764E-2</v>
      </c>
    </row>
    <row r="425" spans="1:3" x14ac:dyDescent="0.3">
      <c r="A425" s="1">
        <v>41699</v>
      </c>
      <c r="B425" s="2">
        <v>92107.615328645494</v>
      </c>
      <c r="C425" s="3">
        <f>chart_9[[#This Row],[MSCI Japan]]/B424-1</f>
        <v>-9.7334703100656617E-3</v>
      </c>
    </row>
    <row r="426" spans="1:3" x14ac:dyDescent="0.3">
      <c r="A426" s="1">
        <v>41730</v>
      </c>
      <c r="B426" s="2">
        <v>89329.398509660095</v>
      </c>
      <c r="C426" s="3">
        <f>chart_9[[#This Row],[MSCI Japan]]/B425-1</f>
        <v>-3.0162726600537315E-2</v>
      </c>
    </row>
    <row r="427" spans="1:3" x14ac:dyDescent="0.3">
      <c r="A427" s="1">
        <v>41760</v>
      </c>
      <c r="B427" s="2">
        <v>94616.033871428095</v>
      </c>
      <c r="C427" s="3">
        <f>chart_9[[#This Row],[MSCI Japan]]/B426-1</f>
        <v>5.9181360783441272E-2</v>
      </c>
    </row>
    <row r="428" spans="1:3" x14ac:dyDescent="0.3">
      <c r="A428" s="1">
        <v>41791</v>
      </c>
      <c r="B428" s="2">
        <v>99205.309796902293</v>
      </c>
      <c r="C428" s="3">
        <f>chart_9[[#This Row],[MSCI Japan]]/B427-1</f>
        <v>4.8504209463170689E-2</v>
      </c>
    </row>
    <row r="429" spans="1:3" x14ac:dyDescent="0.3">
      <c r="A429" s="1">
        <v>41821</v>
      </c>
      <c r="B429" s="2">
        <v>101861.230058349</v>
      </c>
      <c r="C429" s="3">
        <f>chart_9[[#This Row],[MSCI Japan]]/B428-1</f>
        <v>2.6771956731792113E-2</v>
      </c>
    </row>
    <row r="430" spans="1:3" x14ac:dyDescent="0.3">
      <c r="A430" s="1">
        <v>41852</v>
      </c>
      <c r="B430" s="2">
        <v>101096.989445165</v>
      </c>
      <c r="C430" s="3">
        <f>chart_9[[#This Row],[MSCI Japan]]/B429-1</f>
        <v>-7.502762461696344E-3</v>
      </c>
    </row>
    <row r="431" spans="1:3" x14ac:dyDescent="0.3">
      <c r="A431" s="1">
        <v>41883</v>
      </c>
      <c r="B431" s="2">
        <v>105321.843956561</v>
      </c>
      <c r="C431" s="3">
        <f>chart_9[[#This Row],[MSCI Japan]]/B430-1</f>
        <v>4.1790111996238721E-2</v>
      </c>
    </row>
    <row r="432" spans="1:3" x14ac:dyDescent="0.3">
      <c r="A432" s="1">
        <v>41913</v>
      </c>
      <c r="B432" s="2">
        <v>104440.194435265</v>
      </c>
      <c r="C432" s="3">
        <f>chart_9[[#This Row],[MSCI Japan]]/B431-1</f>
        <v>-8.3710034706535597E-3</v>
      </c>
    </row>
    <row r="433" spans="1:3" x14ac:dyDescent="0.3">
      <c r="A433" s="1">
        <v>41944</v>
      </c>
      <c r="B433" s="2">
        <v>105108.83096265999</v>
      </c>
      <c r="C433" s="3">
        <f>chart_9[[#This Row],[MSCI Japan]]/B432-1</f>
        <v>6.4020996036102673E-3</v>
      </c>
    </row>
    <row r="434" spans="1:3" x14ac:dyDescent="0.3">
      <c r="A434" s="1">
        <v>41974</v>
      </c>
      <c r="B434" s="2">
        <v>106538.281358626</v>
      </c>
      <c r="C434" s="3">
        <f>chart_9[[#This Row],[MSCI Japan]]/B433-1</f>
        <v>1.3599717386960863E-2</v>
      </c>
    </row>
    <row r="435" spans="1:3" x14ac:dyDescent="0.3">
      <c r="A435" s="1">
        <v>42005</v>
      </c>
      <c r="B435" s="2">
        <v>117089.82404194601</v>
      </c>
      <c r="C435" s="3">
        <f>chart_9[[#This Row],[MSCI Japan]]/B434-1</f>
        <v>9.9039918316325304E-2</v>
      </c>
    </row>
    <row r="436" spans="1:3" x14ac:dyDescent="0.3">
      <c r="A436" s="1">
        <v>42036</v>
      </c>
      <c r="B436" s="2">
        <v>124919.179047645</v>
      </c>
      <c r="C436" s="3">
        <f>chart_9[[#This Row],[MSCI Japan]]/B435-1</f>
        <v>6.686622915151208E-2</v>
      </c>
    </row>
    <row r="437" spans="1:3" x14ac:dyDescent="0.3">
      <c r="A437" s="1">
        <v>42064</v>
      </c>
      <c r="B437" s="2">
        <v>132658.31302999999</v>
      </c>
      <c r="C437" s="3">
        <f>chart_9[[#This Row],[MSCI Japan]]/B436-1</f>
        <v>6.1953128745772856E-2</v>
      </c>
    </row>
    <row r="438" spans="1:3" x14ac:dyDescent="0.3">
      <c r="A438" s="1">
        <v>42095</v>
      </c>
      <c r="B438" s="2">
        <v>131777.845700957</v>
      </c>
      <c r="C438" s="3">
        <f>chart_9[[#This Row],[MSCI Japan]]/B437-1</f>
        <v>-6.6371063292798294E-3</v>
      </c>
    </row>
    <row r="439" spans="1:3" x14ac:dyDescent="0.3">
      <c r="A439" s="1">
        <v>42125</v>
      </c>
      <c r="B439" s="2">
        <v>136489.35995579101</v>
      </c>
      <c r="C439" s="3">
        <f>chart_9[[#This Row],[MSCI Japan]]/B438-1</f>
        <v>3.5753462425890836E-2</v>
      </c>
    </row>
    <row r="440" spans="1:3" x14ac:dyDescent="0.3">
      <c r="A440" s="1">
        <v>42156</v>
      </c>
      <c r="B440" s="2">
        <v>131542.65393291801</v>
      </c>
      <c r="C440" s="3">
        <f>chart_9[[#This Row],[MSCI Japan]]/B439-1</f>
        <v>-3.6242429625834904E-2</v>
      </c>
    </row>
    <row r="441" spans="1:3" x14ac:dyDescent="0.3">
      <c r="A441" s="1">
        <v>42186</v>
      </c>
      <c r="B441" s="2">
        <v>134838.700587089</v>
      </c>
      <c r="C441" s="3">
        <f>chart_9[[#This Row],[MSCI Japan]]/B440-1</f>
        <v>2.5056866009802725E-2</v>
      </c>
    </row>
    <row r="442" spans="1:3" x14ac:dyDescent="0.3">
      <c r="A442" s="1">
        <v>42217</v>
      </c>
      <c r="B442" s="2">
        <v>124198.506382974</v>
      </c>
      <c r="C442" s="3">
        <f>chart_9[[#This Row],[MSCI Japan]]/B441-1</f>
        <v>-7.8910536498701722E-2</v>
      </c>
    </row>
    <row r="443" spans="1:3" x14ac:dyDescent="0.3">
      <c r="A443" s="1">
        <v>42248</v>
      </c>
      <c r="B443" s="2">
        <v>116010.974421397</v>
      </c>
      <c r="C443" s="3">
        <f>chart_9[[#This Row],[MSCI Japan]]/B442-1</f>
        <v>-6.5922950283558324E-2</v>
      </c>
    </row>
    <row r="444" spans="1:3" x14ac:dyDescent="0.3">
      <c r="A444" s="1">
        <v>42278</v>
      </c>
      <c r="B444" s="2">
        <v>129876.56457038</v>
      </c>
      <c r="C444" s="3">
        <f>chart_9[[#This Row],[MSCI Japan]]/B443-1</f>
        <v>0.11951964215573074</v>
      </c>
    </row>
    <row r="445" spans="1:3" x14ac:dyDescent="0.3">
      <c r="A445" s="1">
        <v>42309</v>
      </c>
      <c r="B445" s="2">
        <v>133910.71615484901</v>
      </c>
      <c r="C445" s="3">
        <f>chart_9[[#This Row],[MSCI Japan]]/B444-1</f>
        <v>3.1061428193867258E-2</v>
      </c>
    </row>
    <row r="446" spans="1:3" x14ac:dyDescent="0.3">
      <c r="A446" s="1">
        <v>42339</v>
      </c>
      <c r="B446" s="2">
        <v>130570.615695833</v>
      </c>
      <c r="C446" s="3">
        <f>chart_9[[#This Row],[MSCI Japan]]/B445-1</f>
        <v>-2.4942742111495053E-2</v>
      </c>
    </row>
    <row r="447" spans="1:3" x14ac:dyDescent="0.3">
      <c r="A447" s="1">
        <v>42370</v>
      </c>
      <c r="B447" s="2">
        <v>119469.28812380999</v>
      </c>
      <c r="C447" s="3">
        <f>chart_9[[#This Row],[MSCI Japan]]/B446-1</f>
        <v>-8.5021637623918234E-2</v>
      </c>
    </row>
    <row r="448" spans="1:3" x14ac:dyDescent="0.3">
      <c r="A448" s="1">
        <v>42401</v>
      </c>
      <c r="B448" s="2">
        <v>116541.481863971</v>
      </c>
      <c r="C448" s="3">
        <f>chart_9[[#This Row],[MSCI Japan]]/B447-1</f>
        <v>-2.4506769110441251E-2</v>
      </c>
    </row>
    <row r="449" spans="1:3" x14ac:dyDescent="0.3">
      <c r="A449" s="1">
        <v>42430</v>
      </c>
      <c r="B449" s="2">
        <v>116898.867458607</v>
      </c>
      <c r="C449" s="3">
        <f>chart_9[[#This Row],[MSCI Japan]]/B448-1</f>
        <v>3.0665955925730515E-3</v>
      </c>
    </row>
    <row r="450" spans="1:3" x14ac:dyDescent="0.3">
      <c r="A450" s="1">
        <v>42461</v>
      </c>
      <c r="B450" s="2">
        <v>122141.760994633</v>
      </c>
      <c r="C450" s="3">
        <f>chart_9[[#This Row],[MSCI Japan]]/B449-1</f>
        <v>4.4849823184835103E-2</v>
      </c>
    </row>
    <row r="451" spans="1:3" x14ac:dyDescent="0.3">
      <c r="A451" s="1">
        <v>42491</v>
      </c>
      <c r="B451" s="2">
        <v>123568.31282904799</v>
      </c>
      <c r="C451" s="3">
        <f>chart_9[[#This Row],[MSCI Japan]]/B450-1</f>
        <v>1.1679476559026236E-2</v>
      </c>
    </row>
    <row r="452" spans="1:3" x14ac:dyDescent="0.3">
      <c r="A452" s="1">
        <v>42522</v>
      </c>
      <c r="B452" s="2">
        <v>121117.690222395</v>
      </c>
      <c r="C452" s="3">
        <f>chart_9[[#This Row],[MSCI Japan]]/B451-1</f>
        <v>-1.9832128079982247E-2</v>
      </c>
    </row>
    <row r="453" spans="1:3" x14ac:dyDescent="0.3">
      <c r="A453" s="1">
        <v>42552</v>
      </c>
      <c r="B453" s="2">
        <v>128843.33365990499</v>
      </c>
      <c r="C453" s="3">
        <f>chart_9[[#This Row],[MSCI Japan]]/B452-1</f>
        <v>6.378625139997518E-2</v>
      </c>
    </row>
    <row r="454" spans="1:3" x14ac:dyDescent="0.3">
      <c r="A454" s="1">
        <v>42583</v>
      </c>
      <c r="B454" s="2">
        <v>129122.03644865</v>
      </c>
      <c r="C454" s="3">
        <f>chart_9[[#This Row],[MSCI Japan]]/B453-1</f>
        <v>2.1631137663720157E-3</v>
      </c>
    </row>
    <row r="455" spans="1:3" x14ac:dyDescent="0.3">
      <c r="A455" s="1">
        <v>42614</v>
      </c>
      <c r="B455" s="2">
        <v>131026.80172737699</v>
      </c>
      <c r="C455" s="3">
        <f>chart_9[[#This Row],[MSCI Japan]]/B454-1</f>
        <v>1.4751666958757292E-2</v>
      </c>
    </row>
    <row r="456" spans="1:3" x14ac:dyDescent="0.3">
      <c r="A456" s="1">
        <v>42644</v>
      </c>
      <c r="B456" s="2">
        <v>135362.712611025</v>
      </c>
      <c r="C456" s="3">
        <f>chart_9[[#This Row],[MSCI Japan]]/B455-1</f>
        <v>3.3091786004741053E-2</v>
      </c>
    </row>
    <row r="457" spans="1:3" x14ac:dyDescent="0.3">
      <c r="A457" s="1">
        <v>42675</v>
      </c>
      <c r="B457" s="2">
        <v>135961.23323767001</v>
      </c>
      <c r="C457" s="3">
        <f>chart_9[[#This Row],[MSCI Japan]]/B456-1</f>
        <v>4.4216063279176598E-3</v>
      </c>
    </row>
    <row r="458" spans="1:3" x14ac:dyDescent="0.3">
      <c r="A458" s="1">
        <v>42705</v>
      </c>
      <c r="B458" s="2">
        <v>138533.87319532101</v>
      </c>
      <c r="C458" s="3">
        <f>chart_9[[#This Row],[MSCI Japan]]/B457-1</f>
        <v>1.8921863948923257E-2</v>
      </c>
    </row>
    <row r="459" spans="1:3" x14ac:dyDescent="0.3">
      <c r="A459" s="1">
        <v>42736</v>
      </c>
      <c r="B459" s="2">
        <v>140830.28242987499</v>
      </c>
      <c r="C459" s="3">
        <f>chart_9[[#This Row],[MSCI Japan]]/B458-1</f>
        <v>1.6576517941689461E-2</v>
      </c>
    </row>
    <row r="460" spans="1:3" x14ac:dyDescent="0.3">
      <c r="A460" s="1">
        <v>42767</v>
      </c>
      <c r="B460" s="2">
        <v>144536.472553386</v>
      </c>
      <c r="C460" s="3">
        <f>chart_9[[#This Row],[MSCI Japan]]/B459-1</f>
        <v>2.6316712993574187E-2</v>
      </c>
    </row>
    <row r="461" spans="1:3" x14ac:dyDescent="0.3">
      <c r="A461" s="1">
        <v>42795</v>
      </c>
      <c r="B461" s="2">
        <v>142931.32692464101</v>
      </c>
      <c r="C461" s="3">
        <f>chart_9[[#This Row],[MSCI Japan]]/B460-1</f>
        <v>-1.110547116854621E-2</v>
      </c>
    </row>
    <row r="462" spans="1:3" x14ac:dyDescent="0.3">
      <c r="A462" s="1">
        <v>42826</v>
      </c>
      <c r="B462" s="2">
        <v>141273.397135754</v>
      </c>
      <c r="C462" s="3">
        <f>chart_9[[#This Row],[MSCI Japan]]/B461-1</f>
        <v>-1.1599485043339297E-2</v>
      </c>
    </row>
    <row r="463" spans="1:3" x14ac:dyDescent="0.3">
      <c r="A463" s="1">
        <v>42856</v>
      </c>
      <c r="B463" s="2">
        <v>141764.06456659501</v>
      </c>
      <c r="C463" s="3">
        <f>chart_9[[#This Row],[MSCI Japan]]/B462-1</f>
        <v>3.4731764138828947E-3</v>
      </c>
    </row>
    <row r="464" spans="1:3" x14ac:dyDescent="0.3">
      <c r="A464" s="1">
        <v>42887</v>
      </c>
      <c r="B464" s="2">
        <v>140897.460810007</v>
      </c>
      <c r="C464" s="3">
        <f>chart_9[[#This Row],[MSCI Japan]]/B463-1</f>
        <v>-6.1130002108603643E-3</v>
      </c>
    </row>
    <row r="465" spans="1:3" x14ac:dyDescent="0.3">
      <c r="A465" s="1">
        <v>42917</v>
      </c>
      <c r="B465" s="2">
        <v>139888.017895798</v>
      </c>
      <c r="C465" s="3">
        <f>chart_9[[#This Row],[MSCI Japan]]/B464-1</f>
        <v>-7.1643797440054113E-3</v>
      </c>
    </row>
    <row r="466" spans="1:3" x14ac:dyDescent="0.3">
      <c r="A466" s="1">
        <v>42948</v>
      </c>
      <c r="B466" s="2">
        <v>138664.44178626101</v>
      </c>
      <c r="C466" s="3">
        <f>chart_9[[#This Row],[MSCI Japan]]/B465-1</f>
        <v>-8.7468256963110225E-3</v>
      </c>
    </row>
    <row r="467" spans="1:3" x14ac:dyDescent="0.3">
      <c r="A467" s="1">
        <v>42979</v>
      </c>
      <c r="B467" s="2">
        <v>141782.63432400199</v>
      </c>
      <c r="C467" s="3">
        <f>chart_9[[#This Row],[MSCI Japan]]/B466-1</f>
        <v>2.2487326221291903E-2</v>
      </c>
    </row>
    <row r="468" spans="1:3" x14ac:dyDescent="0.3">
      <c r="A468" s="1">
        <v>43009</v>
      </c>
      <c r="B468" s="2">
        <v>150462.890244468</v>
      </c>
      <c r="C468" s="3">
        <f>chart_9[[#This Row],[MSCI Japan]]/B467-1</f>
        <v>6.1222278467685021E-2</v>
      </c>
    </row>
    <row r="469" spans="1:3" x14ac:dyDescent="0.3">
      <c r="A469" s="1">
        <v>43040</v>
      </c>
      <c r="B469" s="2">
        <v>152208.66439517599</v>
      </c>
      <c r="C469" s="3">
        <f>chart_9[[#This Row],[MSCI Japan]]/B468-1</f>
        <v>1.1602689193803917E-2</v>
      </c>
    </row>
    <row r="470" spans="1:3" x14ac:dyDescent="0.3">
      <c r="A470" s="1">
        <v>43070</v>
      </c>
      <c r="B470" s="2">
        <v>151459.50029162699</v>
      </c>
      <c r="C470" s="3">
        <f>chart_9[[#This Row],[MSCI Japan]]/B469-1</f>
        <v>-4.9219543875896887E-3</v>
      </c>
    </row>
    <row r="471" spans="1:3" x14ac:dyDescent="0.3">
      <c r="A471" s="1">
        <v>43101</v>
      </c>
      <c r="B471" s="2">
        <v>152502.09001998999</v>
      </c>
      <c r="C471" s="3">
        <f>chart_9[[#This Row],[MSCI Japan]]/B470-1</f>
        <v>6.8836205477738055E-3</v>
      </c>
    </row>
    <row r="472" spans="1:3" x14ac:dyDescent="0.3">
      <c r="A472" s="1">
        <v>43132</v>
      </c>
      <c r="B472" s="2">
        <v>153202.662145718</v>
      </c>
      <c r="C472" s="3">
        <f>chart_9[[#This Row],[MSCI Japan]]/B471-1</f>
        <v>4.5938526195685725E-3</v>
      </c>
    </row>
    <row r="473" spans="1:3" x14ac:dyDescent="0.3">
      <c r="A473" s="1">
        <v>43160</v>
      </c>
      <c r="B473" s="2">
        <v>148874.19426139499</v>
      </c>
      <c r="C473" s="3">
        <f>chart_9[[#This Row],[MSCI Japan]]/B472-1</f>
        <v>-2.8253215862567793E-2</v>
      </c>
    </row>
    <row r="474" spans="1:3" x14ac:dyDescent="0.3">
      <c r="A474" s="1">
        <v>43191</v>
      </c>
      <c r="B474" s="2">
        <v>152870.517343032</v>
      </c>
      <c r="C474" s="3">
        <f>chart_9[[#This Row],[MSCI Japan]]/B473-1</f>
        <v>2.6843625259997728E-2</v>
      </c>
    </row>
    <row r="475" spans="1:3" x14ac:dyDescent="0.3">
      <c r="A475" s="1">
        <v>43221</v>
      </c>
      <c r="B475" s="2">
        <v>156300.39706978301</v>
      </c>
      <c r="C475" s="3">
        <f>chart_9[[#This Row],[MSCI Japan]]/B474-1</f>
        <v>2.2436502383612389E-2</v>
      </c>
    </row>
    <row r="476" spans="1:3" x14ac:dyDescent="0.3">
      <c r="A476" s="1">
        <v>43252</v>
      </c>
      <c r="B476" s="2">
        <v>152930.12090117999</v>
      </c>
      <c r="C476" s="3">
        <f>chart_9[[#This Row],[MSCI Japan]]/B475-1</f>
        <v>-2.1562812582608393E-2</v>
      </c>
    </row>
    <row r="477" spans="1:3" x14ac:dyDescent="0.3">
      <c r="A477" s="1">
        <v>43282</v>
      </c>
      <c r="B477" s="2">
        <v>152522.227773188</v>
      </c>
      <c r="C477" s="3">
        <f>chart_9[[#This Row],[MSCI Japan]]/B476-1</f>
        <v>-2.6671863305173238E-3</v>
      </c>
    </row>
    <row r="478" spans="1:3" x14ac:dyDescent="0.3">
      <c r="A478" s="1">
        <v>43313</v>
      </c>
      <c r="B478" s="2">
        <v>153983.624129929</v>
      </c>
      <c r="C478" s="3">
        <f>chart_9[[#This Row],[MSCI Japan]]/B477-1</f>
        <v>9.5815303649655625E-3</v>
      </c>
    </row>
    <row r="479" spans="1:3" x14ac:dyDescent="0.3">
      <c r="A479" s="1">
        <v>43344</v>
      </c>
      <c r="B479" s="2">
        <v>159888.42645509201</v>
      </c>
      <c r="C479" s="3">
        <f>chart_9[[#This Row],[MSCI Japan]]/B478-1</f>
        <v>3.8346949933978802E-2</v>
      </c>
    </row>
    <row r="480" spans="1:3" x14ac:dyDescent="0.3">
      <c r="A480" s="1">
        <v>43374</v>
      </c>
      <c r="B480" s="2">
        <v>149711.635978512</v>
      </c>
      <c r="C480" s="3">
        <f>chart_9[[#This Row],[MSCI Japan]]/B479-1</f>
        <v>-6.3649325359008246E-2</v>
      </c>
    </row>
    <row r="481" spans="1:3" x14ac:dyDescent="0.3">
      <c r="A481" s="1">
        <v>43405</v>
      </c>
      <c r="B481" s="2">
        <v>149768.42907465901</v>
      </c>
      <c r="C481" s="3">
        <f>chart_9[[#This Row],[MSCI Japan]]/B480-1</f>
        <v>3.7934991342392088E-4</v>
      </c>
    </row>
    <row r="482" spans="1:3" x14ac:dyDescent="0.3">
      <c r="A482" s="1">
        <v>43435</v>
      </c>
      <c r="B482" s="2">
        <v>138689.60703717099</v>
      </c>
      <c r="C482" s="3">
        <f>chart_9[[#This Row],[MSCI Japan]]/B481-1</f>
        <v>-7.3973013577950164E-2</v>
      </c>
    </row>
    <row r="483" spans="1:3" x14ac:dyDescent="0.3">
      <c r="A483" s="1">
        <v>43466</v>
      </c>
      <c r="B483" s="2">
        <v>146664.46771458999</v>
      </c>
      <c r="C483" s="3">
        <f>chart_9[[#This Row],[MSCI Japan]]/B482-1</f>
        <v>5.7501501718738135E-2</v>
      </c>
    </row>
    <row r="484" spans="1:3" x14ac:dyDescent="0.3">
      <c r="A484" s="1">
        <v>43497</v>
      </c>
      <c r="B484" s="2">
        <v>147551.25466380999</v>
      </c>
      <c r="C484" s="3">
        <f>chart_9[[#This Row],[MSCI Japan]]/B483-1</f>
        <v>6.0463653060514044E-3</v>
      </c>
    </row>
    <row r="485" spans="1:3" x14ac:dyDescent="0.3">
      <c r="A485" s="1">
        <v>43525</v>
      </c>
      <c r="B485" s="2">
        <v>151022.17869620901</v>
      </c>
      <c r="C485" s="3">
        <f>chart_9[[#This Row],[MSCI Japan]]/B484-1</f>
        <v>2.3523514187035577E-2</v>
      </c>
    </row>
    <row r="486" spans="1:3" x14ac:dyDescent="0.3">
      <c r="A486" s="1">
        <v>43556</v>
      </c>
      <c r="B486" s="2">
        <v>153350.51324377101</v>
      </c>
      <c r="C486" s="3">
        <f>chart_9[[#This Row],[MSCI Japan]]/B485-1</f>
        <v>1.5417169634703853E-2</v>
      </c>
    </row>
    <row r="487" spans="1:3" x14ac:dyDescent="0.3">
      <c r="A487" s="1">
        <v>43586</v>
      </c>
      <c r="B487" s="2">
        <v>148171.868281954</v>
      </c>
      <c r="C487" s="3">
        <f>chart_9[[#This Row],[MSCI Japan]]/B486-1</f>
        <v>-3.3769987802941825E-2</v>
      </c>
    </row>
    <row r="488" spans="1:3" x14ac:dyDescent="0.3">
      <c r="A488" s="1">
        <v>43617</v>
      </c>
      <c r="B488" s="2">
        <v>150659.513331239</v>
      </c>
      <c r="C488" s="3">
        <f>chart_9[[#This Row],[MSCI Japan]]/B487-1</f>
        <v>1.6788915994170317E-2</v>
      </c>
    </row>
    <row r="489" spans="1:3" x14ac:dyDescent="0.3">
      <c r="A489" s="1">
        <v>43647</v>
      </c>
      <c r="B489" s="2">
        <v>153969.64002886499</v>
      </c>
      <c r="C489" s="3">
        <f>chart_9[[#This Row],[MSCI Japan]]/B488-1</f>
        <v>2.1970910594595994E-2</v>
      </c>
    </row>
    <row r="490" spans="1:3" x14ac:dyDescent="0.3">
      <c r="A490" s="1">
        <v>43678</v>
      </c>
      <c r="B490" s="2">
        <v>154006.957492752</v>
      </c>
      <c r="C490" s="3">
        <f>chart_9[[#This Row],[MSCI Japan]]/B489-1</f>
        <v>2.4236897533835844E-4</v>
      </c>
    </row>
    <row r="491" spans="1:3" x14ac:dyDescent="0.3">
      <c r="A491" s="1">
        <v>43709</v>
      </c>
      <c r="B491" s="2">
        <v>162638.25107312901</v>
      </c>
      <c r="C491" s="3">
        <f>chart_9[[#This Row],[MSCI Japan]]/B490-1</f>
        <v>5.6044828888871523E-2</v>
      </c>
    </row>
    <row r="492" spans="1:3" x14ac:dyDescent="0.3">
      <c r="A492" s="1">
        <v>43739</v>
      </c>
      <c r="B492" s="2">
        <v>166480.501859196</v>
      </c>
      <c r="C492" s="3">
        <f>chart_9[[#This Row],[MSCI Japan]]/B491-1</f>
        <v>2.3624521050336078E-2</v>
      </c>
    </row>
    <row r="493" spans="1:3" x14ac:dyDescent="0.3">
      <c r="A493" s="1">
        <v>43770</v>
      </c>
      <c r="B493" s="2">
        <v>170040.47485540801</v>
      </c>
      <c r="C493" s="3">
        <f>chart_9[[#This Row],[MSCI Japan]]/B492-1</f>
        <v>2.1383723357723428E-2</v>
      </c>
    </row>
    <row r="494" spans="1:3" x14ac:dyDescent="0.3">
      <c r="A494" s="1">
        <v>43800</v>
      </c>
      <c r="B494" s="2">
        <v>169731.60643919901</v>
      </c>
      <c r="C494" s="3">
        <f>chart_9[[#This Row],[MSCI Japan]]/B493-1</f>
        <v>-1.8164405649399029E-3</v>
      </c>
    </row>
    <row r="495" spans="1:3" x14ac:dyDescent="0.3">
      <c r="A495" s="1">
        <v>43831</v>
      </c>
      <c r="B495" s="2">
        <v>170181.359919479</v>
      </c>
      <c r="C495" s="3">
        <f>chart_9[[#This Row],[MSCI Japan]]/B494-1</f>
        <v>2.6497921613739539E-3</v>
      </c>
    </row>
    <row r="496" spans="1:3" x14ac:dyDescent="0.3">
      <c r="A496" s="1">
        <v>43862</v>
      </c>
      <c r="B496" s="2">
        <v>155686.202313363</v>
      </c>
      <c r="C496" s="3">
        <f>chart_9[[#This Row],[MSCI Japan]]/B495-1</f>
        <v>-8.5174766572404637E-2</v>
      </c>
    </row>
    <row r="497" spans="1:3" x14ac:dyDescent="0.3">
      <c r="A497" s="1">
        <v>43891</v>
      </c>
      <c r="B497" s="2">
        <v>145097.148594481</v>
      </c>
      <c r="C497" s="3">
        <f>chart_9[[#This Row],[MSCI Japan]]/B496-1</f>
        <v>-6.8015363992041555E-2</v>
      </c>
    </row>
    <row r="498" spans="1:3" x14ac:dyDescent="0.3">
      <c r="A498" s="1">
        <v>43922</v>
      </c>
      <c r="B498" s="2">
        <v>154040.01821200299</v>
      </c>
      <c r="C498" s="3">
        <f>chart_9[[#This Row],[MSCI Japan]]/B497-1</f>
        <v>6.1633668918716022E-2</v>
      </c>
    </row>
    <row r="499" spans="1:3" x14ac:dyDescent="0.3">
      <c r="A499" s="1">
        <v>43952</v>
      </c>
      <c r="B499" s="2">
        <v>159354.10403005499</v>
      </c>
      <c r="C499" s="3">
        <f>chart_9[[#This Row],[MSCI Japan]]/B498-1</f>
        <v>3.4498086144980178E-2</v>
      </c>
    </row>
    <row r="500" spans="1:3" x14ac:dyDescent="0.3">
      <c r="A500" s="1">
        <v>43983</v>
      </c>
      <c r="B500" s="2">
        <v>158486.71020745399</v>
      </c>
      <c r="C500" s="3">
        <f>chart_9[[#This Row],[MSCI Japan]]/B499-1</f>
        <v>-5.4431847104321474E-3</v>
      </c>
    </row>
    <row r="501" spans="1:3" x14ac:dyDescent="0.3">
      <c r="A501" s="1">
        <v>44013</v>
      </c>
      <c r="B501" s="2">
        <v>147413.50585764201</v>
      </c>
      <c r="C501" s="3">
        <f>chart_9[[#This Row],[MSCI Japan]]/B500-1</f>
        <v>-6.986834628163785E-2</v>
      </c>
    </row>
    <row r="502" spans="1:3" x14ac:dyDescent="0.3">
      <c r="A502" s="1">
        <v>44044</v>
      </c>
      <c r="B502" s="2">
        <v>157417.885772104</v>
      </c>
      <c r="C502" s="3">
        <f>chart_9[[#This Row],[MSCI Japan]]/B501-1</f>
        <v>6.7866101252101352E-2</v>
      </c>
    </row>
    <row r="503" spans="1:3" x14ac:dyDescent="0.3">
      <c r="A503" s="1">
        <v>44075</v>
      </c>
      <c r="B503" s="2">
        <v>162318.621702159</v>
      </c>
      <c r="C503" s="3">
        <f>chart_9[[#This Row],[MSCI Japan]]/B502-1</f>
        <v>3.1132014675574249E-2</v>
      </c>
    </row>
    <row r="504" spans="1:3" x14ac:dyDescent="0.3">
      <c r="A504" s="1">
        <v>44105</v>
      </c>
      <c r="B504" s="2">
        <v>159864.47929344501</v>
      </c>
      <c r="C504" s="3">
        <f>chart_9[[#This Row],[MSCI Japan]]/B503-1</f>
        <v>-1.5119290584028833E-2</v>
      </c>
    </row>
    <row r="505" spans="1:3" x14ac:dyDescent="0.3">
      <c r="A505" s="1">
        <v>44136</v>
      </c>
      <c r="B505" s="2">
        <v>175610.274881691</v>
      </c>
      <c r="C505" s="3">
        <f>chart_9[[#This Row],[MSCI Japan]]/B504-1</f>
        <v>9.8494647828197168E-2</v>
      </c>
    </row>
    <row r="506" spans="1:3" x14ac:dyDescent="0.3">
      <c r="A506" s="1">
        <v>44166</v>
      </c>
      <c r="B506" s="2">
        <v>178554.28009761401</v>
      </c>
      <c r="C506" s="3">
        <f>chart_9[[#This Row],[MSCI Japan]]/B505-1</f>
        <v>1.6764424620976159E-2</v>
      </c>
    </row>
    <row r="507" spans="1:3" x14ac:dyDescent="0.3">
      <c r="A507" s="1">
        <v>44197</v>
      </c>
      <c r="B507" s="2">
        <v>178734.930177345</v>
      </c>
      <c r="C507" s="3">
        <f>chart_9[[#This Row],[MSCI Japan]]/B506-1</f>
        <v>1.0117376051261839E-3</v>
      </c>
    </row>
    <row r="508" spans="1:3" x14ac:dyDescent="0.3">
      <c r="A508" s="1">
        <v>44228</v>
      </c>
      <c r="B508" s="2">
        <v>181678.14840145101</v>
      </c>
      <c r="C508" s="3">
        <f>chart_9[[#This Row],[MSCI Japan]]/B507-1</f>
        <v>1.6466944772270731E-2</v>
      </c>
    </row>
    <row r="509" spans="1:3" x14ac:dyDescent="0.3">
      <c r="A509" s="1">
        <v>44256</v>
      </c>
      <c r="B509" s="2">
        <v>190052.16312095299</v>
      </c>
      <c r="C509" s="3">
        <f>chart_9[[#This Row],[MSCI Japan]]/B508-1</f>
        <v>4.6092580715860532E-2</v>
      </c>
    </row>
    <row r="510" spans="1:3" x14ac:dyDescent="0.3">
      <c r="A510" s="1">
        <v>44287</v>
      </c>
      <c r="B510" s="2">
        <v>181628.68917636</v>
      </c>
      <c r="C510" s="3">
        <f>chart_9[[#This Row],[MSCI Japan]]/B509-1</f>
        <v>-4.4321905135234485E-2</v>
      </c>
    </row>
    <row r="511" spans="1:3" x14ac:dyDescent="0.3">
      <c r="A511" s="1">
        <v>44317</v>
      </c>
      <c r="B511" s="2">
        <v>182680.65870367101</v>
      </c>
      <c r="C511" s="3">
        <f>chart_9[[#This Row],[MSCI Japan]]/B510-1</f>
        <v>5.7918687410090097E-3</v>
      </c>
    </row>
    <row r="512" spans="1:3" x14ac:dyDescent="0.3">
      <c r="A512" s="1">
        <v>44348</v>
      </c>
      <c r="B512" s="2">
        <v>187043.83474946799</v>
      </c>
      <c r="C512" s="3">
        <f>chart_9[[#This Row],[MSCI Japan]]/B511-1</f>
        <v>2.3884170753262657E-2</v>
      </c>
    </row>
    <row r="513" spans="1:3" x14ac:dyDescent="0.3">
      <c r="A513" s="1">
        <v>44378</v>
      </c>
      <c r="B513" s="2">
        <v>184569.447551091</v>
      </c>
      <c r="C513" s="3">
        <f>chart_9[[#This Row],[MSCI Japan]]/B512-1</f>
        <v>-1.3228916107773658E-2</v>
      </c>
    </row>
    <row r="514" spans="1:3" x14ac:dyDescent="0.3">
      <c r="A514" s="1">
        <v>44409</v>
      </c>
      <c r="B514" s="2">
        <v>191164.287428732</v>
      </c>
      <c r="C514" s="3">
        <f>chart_9[[#This Row],[MSCI Japan]]/B513-1</f>
        <v>3.573094011572775E-2</v>
      </c>
    </row>
    <row r="515" spans="1:3" x14ac:dyDescent="0.3">
      <c r="A515" s="1">
        <v>44440</v>
      </c>
      <c r="B515" s="2">
        <v>200992.899502657</v>
      </c>
      <c r="C515" s="3">
        <f>chart_9[[#This Row],[MSCI Japan]]/B514-1</f>
        <v>5.141447812311295E-2</v>
      </c>
    </row>
    <row r="516" spans="1:3" x14ac:dyDescent="0.3">
      <c r="A516" s="1">
        <v>44470</v>
      </c>
      <c r="B516" s="2">
        <v>193133.96258607999</v>
      </c>
      <c r="C516" s="3">
        <f>chart_9[[#This Row],[MSCI Japan]]/B515-1</f>
        <v>-3.9100569900844317E-2</v>
      </c>
    </row>
    <row r="517" spans="1:3" x14ac:dyDescent="0.3">
      <c r="A517" s="1">
        <v>44501</v>
      </c>
      <c r="B517" s="2">
        <v>193057.75356266901</v>
      </c>
      <c r="C517" s="3">
        <f>chart_9[[#This Row],[MSCI Japan]]/B516-1</f>
        <v>-3.9459151767262668E-4</v>
      </c>
    </row>
    <row r="518" spans="1:3" x14ac:dyDescent="0.3">
      <c r="A518" s="1">
        <v>44531</v>
      </c>
      <c r="B518" s="2">
        <v>197394.56165710301</v>
      </c>
      <c r="C518" s="3">
        <f>chart_9[[#This Row],[MSCI Japan]]/B517-1</f>
        <v>2.2463786169697686E-2</v>
      </c>
    </row>
    <row r="519" spans="1:3" x14ac:dyDescent="0.3">
      <c r="A519" s="1">
        <v>44562</v>
      </c>
      <c r="B519" s="2">
        <v>190238.20413618401</v>
      </c>
      <c r="C519" s="3">
        <f>chart_9[[#This Row],[MSCI Japan]]/B518-1</f>
        <v>-3.6254076408398839E-2</v>
      </c>
    </row>
    <row r="520" spans="1:3" x14ac:dyDescent="0.3">
      <c r="A520" s="1">
        <v>44593</v>
      </c>
      <c r="B520" s="2">
        <v>187402.06029774001</v>
      </c>
      <c r="C520" s="3">
        <f>chart_9[[#This Row],[MSCI Japan]]/B519-1</f>
        <v>-1.4908382106118445E-2</v>
      </c>
    </row>
    <row r="521" spans="1:3" x14ac:dyDescent="0.3">
      <c r="A521" s="1">
        <v>44621</v>
      </c>
      <c r="B521" s="2">
        <v>188414.364491616</v>
      </c>
      <c r="C521" s="3">
        <f>chart_9[[#This Row],[MSCI Japan]]/B520-1</f>
        <v>5.4017772924570551E-3</v>
      </c>
    </row>
    <row r="522" spans="1:3" x14ac:dyDescent="0.3">
      <c r="A522" s="1">
        <v>44652</v>
      </c>
      <c r="B522" s="2">
        <v>180971.81234304199</v>
      </c>
      <c r="C522" s="3">
        <f>chart_9[[#This Row],[MSCI Japan]]/B521-1</f>
        <v>-3.950098055769613E-2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2"/>
  <sheetViews>
    <sheetView workbookViewId="0">
      <selection activeCell="I4" sqref="I4"/>
    </sheetView>
  </sheetViews>
  <sheetFormatPr defaultRowHeight="14.4" x14ac:dyDescent="0.3"/>
  <cols>
    <col min="1" max="1" width="10.109375" bestFit="1" customWidth="1"/>
    <col min="2" max="2" width="21.6640625" bestFit="1" customWidth="1"/>
    <col min="3" max="3" width="8.88671875" style="3"/>
  </cols>
  <sheetData>
    <row r="1" spans="1:3" x14ac:dyDescent="0.3">
      <c r="A1" t="s">
        <v>0</v>
      </c>
      <c r="B1" t="s">
        <v>8</v>
      </c>
      <c r="C1" s="3" t="s">
        <v>3</v>
      </c>
    </row>
    <row r="2" spans="1:3" x14ac:dyDescent="0.3">
      <c r="A2" s="1">
        <v>28825</v>
      </c>
      <c r="B2" s="2" t="s">
        <v>2</v>
      </c>
      <c r="C2" s="3" t="e">
        <f>chart_8[[#This Row],[MSCI Pacific ex-Japan]]/B1-1</f>
        <v>#VALUE!</v>
      </c>
    </row>
    <row r="3" spans="1:3" x14ac:dyDescent="0.3">
      <c r="A3" s="1">
        <v>28856</v>
      </c>
      <c r="B3" s="2">
        <v>10860.5383433155</v>
      </c>
      <c r="C3" s="3">
        <f>chart_8[[#This Row],[MSCI Pacific ex-Japan]]/B2-1</f>
        <v>8.6053834331550005E-2</v>
      </c>
    </row>
    <row r="4" spans="1:3" x14ac:dyDescent="0.3">
      <c r="A4" s="1">
        <v>28887</v>
      </c>
      <c r="B4" s="2">
        <v>10880.3798075591</v>
      </c>
      <c r="C4" s="3">
        <f>chart_8[[#This Row],[MSCI Pacific ex-Japan]]/B3-1</f>
        <v>1.8269319269805795E-3</v>
      </c>
    </row>
    <row r="5" spans="1:3" x14ac:dyDescent="0.3">
      <c r="A5" s="1">
        <v>28915</v>
      </c>
      <c r="B5" s="2">
        <v>11059.254393917699</v>
      </c>
      <c r="C5" s="3">
        <f>chart_8[[#This Row],[MSCI Pacific ex-Japan]]/B4-1</f>
        <v>1.6440104989196014E-2</v>
      </c>
    </row>
    <row r="6" spans="1:3" x14ac:dyDescent="0.3">
      <c r="A6" s="1">
        <v>28946</v>
      </c>
      <c r="B6" s="2">
        <v>11010.4441884147</v>
      </c>
      <c r="C6" s="3">
        <f>chart_8[[#This Row],[MSCI Pacific ex-Japan]]/B5-1</f>
        <v>-4.4135168397829716E-3</v>
      </c>
    </row>
    <row r="7" spans="1:3" x14ac:dyDescent="0.3">
      <c r="A7" s="1">
        <v>28976</v>
      </c>
      <c r="B7" s="2">
        <v>11532.120678023801</v>
      </c>
      <c r="C7" s="3">
        <f>chart_8[[#This Row],[MSCI Pacific ex-Japan]]/B6-1</f>
        <v>4.7380149309327102E-2</v>
      </c>
    </row>
    <row r="8" spans="1:3" x14ac:dyDescent="0.3">
      <c r="A8" s="1">
        <v>29007</v>
      </c>
      <c r="B8" s="2">
        <v>11104.329643196499</v>
      </c>
      <c r="C8" s="3">
        <f>chart_8[[#This Row],[MSCI Pacific ex-Japan]]/B7-1</f>
        <v>-3.7095608585030027E-2</v>
      </c>
    </row>
    <row r="9" spans="1:3" x14ac:dyDescent="0.3">
      <c r="A9" s="1">
        <v>29037</v>
      </c>
      <c r="B9" s="2">
        <v>11285.1577881045</v>
      </c>
      <c r="C9" s="3">
        <f>chart_8[[#This Row],[MSCI Pacific ex-Japan]]/B8-1</f>
        <v>1.6284471977900283E-2</v>
      </c>
    </row>
    <row r="10" spans="1:3" x14ac:dyDescent="0.3">
      <c r="A10" s="1">
        <v>29068</v>
      </c>
      <c r="B10" s="2">
        <v>12117.049021934499</v>
      </c>
      <c r="C10" s="3">
        <f>chart_8[[#This Row],[MSCI Pacific ex-Japan]]/B9-1</f>
        <v>7.3715516384439184E-2</v>
      </c>
    </row>
    <row r="11" spans="1:3" x14ac:dyDescent="0.3">
      <c r="A11" s="1">
        <v>29099</v>
      </c>
      <c r="B11" s="2">
        <v>13225.2473040861</v>
      </c>
      <c r="C11" s="3">
        <f>chart_8[[#This Row],[MSCI Pacific ex-Japan]]/B10-1</f>
        <v>9.1457769969034652E-2</v>
      </c>
    </row>
    <row r="12" spans="1:3" x14ac:dyDescent="0.3">
      <c r="A12" s="1">
        <v>29129</v>
      </c>
      <c r="B12" s="2">
        <v>12993.7756804171</v>
      </c>
      <c r="C12" s="3">
        <f>chart_8[[#This Row],[MSCI Pacific ex-Japan]]/B11-1</f>
        <v>-1.75022529520098E-2</v>
      </c>
    </row>
    <row r="13" spans="1:3" x14ac:dyDescent="0.3">
      <c r="A13" s="1">
        <v>29160</v>
      </c>
      <c r="B13" s="2">
        <v>13265.720900877001</v>
      </c>
      <c r="C13" s="3">
        <f>chart_8[[#This Row],[MSCI Pacific ex-Japan]]/B12-1</f>
        <v>2.0928883732366454E-2</v>
      </c>
    </row>
    <row r="14" spans="1:3" x14ac:dyDescent="0.3">
      <c r="A14" s="1">
        <v>29190</v>
      </c>
      <c r="B14" s="2">
        <v>14658.2193677741</v>
      </c>
      <c r="C14" s="3">
        <f>chart_8[[#This Row],[MSCI Pacific ex-Japan]]/B13-1</f>
        <v>0.1049696791679855</v>
      </c>
    </row>
    <row r="15" spans="1:3" x14ac:dyDescent="0.3">
      <c r="A15" s="1">
        <v>29221</v>
      </c>
      <c r="B15" s="2">
        <v>16610.0175136506</v>
      </c>
      <c r="C15" s="3">
        <f>chart_8[[#This Row],[MSCI Pacific ex-Japan]]/B14-1</f>
        <v>0.13315383655449331</v>
      </c>
    </row>
    <row r="16" spans="1:3" x14ac:dyDescent="0.3">
      <c r="A16" s="1">
        <v>29252</v>
      </c>
      <c r="B16" s="2">
        <v>17087.896668491099</v>
      </c>
      <c r="C16" s="3">
        <f>chart_8[[#This Row],[MSCI Pacific ex-Japan]]/B15-1</f>
        <v>2.8770538890026121E-2</v>
      </c>
    </row>
    <row r="17" spans="1:3" x14ac:dyDescent="0.3">
      <c r="A17" s="1">
        <v>29281</v>
      </c>
      <c r="B17" s="2">
        <v>14918.8671471792</v>
      </c>
      <c r="C17" s="3">
        <f>chart_8[[#This Row],[MSCI Pacific ex-Japan]]/B16-1</f>
        <v>-0.12693367495084629</v>
      </c>
    </row>
    <row r="18" spans="1:3" x14ac:dyDescent="0.3">
      <c r="A18" s="1">
        <v>29312</v>
      </c>
      <c r="B18" s="2">
        <v>16538.368443635201</v>
      </c>
      <c r="C18" s="3">
        <f>chart_8[[#This Row],[MSCI Pacific ex-Japan]]/B17-1</f>
        <v>0.10855390563365996</v>
      </c>
    </row>
    <row r="19" spans="1:3" x14ac:dyDescent="0.3">
      <c r="A19" s="1">
        <v>29342</v>
      </c>
      <c r="B19" s="2">
        <v>17523.848513876801</v>
      </c>
      <c r="C19" s="3">
        <f>chart_8[[#This Row],[MSCI Pacific ex-Japan]]/B18-1</f>
        <v>5.9587502455289876E-2</v>
      </c>
    </row>
    <row r="20" spans="1:3" x14ac:dyDescent="0.3">
      <c r="A20" s="1">
        <v>29373</v>
      </c>
      <c r="B20" s="2">
        <v>19121.7400135516</v>
      </c>
      <c r="C20" s="3">
        <f>chart_8[[#This Row],[MSCI Pacific ex-Japan]]/B19-1</f>
        <v>9.1183822914781443E-2</v>
      </c>
    </row>
    <row r="21" spans="1:3" x14ac:dyDescent="0.3">
      <c r="A21" s="1">
        <v>29403</v>
      </c>
      <c r="B21" s="2">
        <v>19657.767249241399</v>
      </c>
      <c r="C21" s="3">
        <f>chart_8[[#This Row],[MSCI Pacific ex-Japan]]/B20-1</f>
        <v>2.8032346183449519E-2</v>
      </c>
    </row>
    <row r="22" spans="1:3" x14ac:dyDescent="0.3">
      <c r="A22" s="1">
        <v>29434</v>
      </c>
      <c r="B22" s="2">
        <v>21242.408285403701</v>
      </c>
      <c r="C22" s="3">
        <f>chart_8[[#This Row],[MSCI Pacific ex-Japan]]/B21-1</f>
        <v>8.0611445647442714E-2</v>
      </c>
    </row>
    <row r="23" spans="1:3" x14ac:dyDescent="0.3">
      <c r="A23" s="1">
        <v>29465</v>
      </c>
      <c r="B23" s="2">
        <v>21606.0869234889</v>
      </c>
      <c r="C23" s="3">
        <f>chart_8[[#This Row],[MSCI Pacific ex-Japan]]/B22-1</f>
        <v>1.7120405238378433E-2</v>
      </c>
    </row>
    <row r="24" spans="1:3" x14ac:dyDescent="0.3">
      <c r="A24" s="1">
        <v>29495</v>
      </c>
      <c r="B24" s="2">
        <v>24978.171323292499</v>
      </c>
      <c r="C24" s="3">
        <f>chart_8[[#This Row],[MSCI Pacific ex-Japan]]/B23-1</f>
        <v>0.15607103737686367</v>
      </c>
    </row>
    <row r="25" spans="1:3" x14ac:dyDescent="0.3">
      <c r="A25" s="1">
        <v>29526</v>
      </c>
      <c r="B25" s="2">
        <v>25261.708571221701</v>
      </c>
      <c r="C25" s="3">
        <f>chart_8[[#This Row],[MSCI Pacific ex-Japan]]/B24-1</f>
        <v>1.135140135998669E-2</v>
      </c>
    </row>
    <row r="26" spans="1:3" x14ac:dyDescent="0.3">
      <c r="A26" s="1">
        <v>29556</v>
      </c>
      <c r="B26" s="2">
        <v>26169.2365712479</v>
      </c>
      <c r="C26" s="3">
        <f>chart_8[[#This Row],[MSCI Pacific ex-Japan]]/B25-1</f>
        <v>3.5925044320242794E-2</v>
      </c>
    </row>
    <row r="27" spans="1:3" x14ac:dyDescent="0.3">
      <c r="A27" s="1">
        <v>29587</v>
      </c>
      <c r="B27" s="2">
        <v>25698.260729679499</v>
      </c>
      <c r="C27" s="3">
        <f>chart_8[[#This Row],[MSCI Pacific ex-Japan]]/B26-1</f>
        <v>-1.7997309179659471E-2</v>
      </c>
    </row>
    <row r="28" spans="1:3" x14ac:dyDescent="0.3">
      <c r="A28" s="1">
        <v>29618</v>
      </c>
      <c r="B28" s="2">
        <v>26611.444685579201</v>
      </c>
      <c r="C28" s="3">
        <f>chart_8[[#This Row],[MSCI Pacific ex-Japan]]/B27-1</f>
        <v>3.5534854498734392E-2</v>
      </c>
    </row>
    <row r="29" spans="1:3" x14ac:dyDescent="0.3">
      <c r="A29" s="1">
        <v>29646</v>
      </c>
      <c r="B29" s="2">
        <v>27189.429092883402</v>
      </c>
      <c r="C29" s="3">
        <f>chart_8[[#This Row],[MSCI Pacific ex-Japan]]/B28-1</f>
        <v>2.1719392319102804E-2</v>
      </c>
    </row>
    <row r="30" spans="1:3" x14ac:dyDescent="0.3">
      <c r="A30" s="1">
        <v>29677</v>
      </c>
      <c r="B30" s="2">
        <v>28398.815089803</v>
      </c>
      <c r="C30" s="3">
        <f>chart_8[[#This Row],[MSCI Pacific ex-Japan]]/B29-1</f>
        <v>4.4480007019939372E-2</v>
      </c>
    </row>
    <row r="31" spans="1:3" x14ac:dyDescent="0.3">
      <c r="A31" s="1">
        <v>29707</v>
      </c>
      <c r="B31" s="2">
        <v>31451.3771900912</v>
      </c>
      <c r="C31" s="3">
        <f>chart_8[[#This Row],[MSCI Pacific ex-Japan]]/B30-1</f>
        <v>0.10748906567528826</v>
      </c>
    </row>
    <row r="32" spans="1:3" x14ac:dyDescent="0.3">
      <c r="A32" s="1">
        <v>29738</v>
      </c>
      <c r="B32" s="2">
        <v>33111.9217404472</v>
      </c>
      <c r="C32" s="3">
        <f>chart_8[[#This Row],[MSCI Pacific ex-Japan]]/B31-1</f>
        <v>5.2797196775191013E-2</v>
      </c>
    </row>
    <row r="33" spans="1:3" x14ac:dyDescent="0.3">
      <c r="A33" s="1">
        <v>29768</v>
      </c>
      <c r="B33" s="2">
        <v>30745.743847781399</v>
      </c>
      <c r="C33" s="3">
        <f>chart_8[[#This Row],[MSCI Pacific ex-Japan]]/B32-1</f>
        <v>-7.1459998945800907E-2</v>
      </c>
    </row>
    <row r="34" spans="1:3" x14ac:dyDescent="0.3">
      <c r="A34" s="1">
        <v>29799</v>
      </c>
      <c r="B34" s="2">
        <v>29855.317262899898</v>
      </c>
      <c r="C34" s="3">
        <f>chart_8[[#This Row],[MSCI Pacific ex-Japan]]/B33-1</f>
        <v>-2.896097064003067E-2</v>
      </c>
    </row>
    <row r="35" spans="1:3" x14ac:dyDescent="0.3">
      <c r="A35" s="1">
        <v>29830</v>
      </c>
      <c r="B35" s="2">
        <v>24320.104941452901</v>
      </c>
      <c r="C35" s="3">
        <f>chart_8[[#This Row],[MSCI Pacific ex-Japan]]/B34-1</f>
        <v>-0.18540122259311587</v>
      </c>
    </row>
    <row r="36" spans="1:3" x14ac:dyDescent="0.3">
      <c r="A36" s="1">
        <v>29860</v>
      </c>
      <c r="B36" s="2">
        <v>23398.3885235913</v>
      </c>
      <c r="C36" s="3">
        <f>chart_8[[#This Row],[MSCI Pacific ex-Japan]]/B35-1</f>
        <v>-3.7899360223999756E-2</v>
      </c>
    </row>
    <row r="37" spans="1:3" x14ac:dyDescent="0.3">
      <c r="A37" s="1">
        <v>29891</v>
      </c>
      <c r="B37" s="2">
        <v>26486.9281310552</v>
      </c>
      <c r="C37" s="3">
        <f>chart_8[[#This Row],[MSCI Pacific ex-Japan]]/B36-1</f>
        <v>0.13199796235325767</v>
      </c>
    </row>
    <row r="38" spans="1:3" x14ac:dyDescent="0.3">
      <c r="A38" s="1">
        <v>29921</v>
      </c>
      <c r="B38" s="2">
        <v>26395.418443828799</v>
      </c>
      <c r="C38" s="3">
        <f>chart_8[[#This Row],[MSCI Pacific ex-Japan]]/B37-1</f>
        <v>-3.4548999707938455E-3</v>
      </c>
    </row>
    <row r="39" spans="1:3" x14ac:dyDescent="0.3">
      <c r="A39" s="1">
        <v>29952</v>
      </c>
      <c r="B39" s="2">
        <v>25220.2874176566</v>
      </c>
      <c r="C39" s="3">
        <f>chart_8[[#This Row],[MSCI Pacific ex-Japan]]/B38-1</f>
        <v>-4.4520265085888133E-2</v>
      </c>
    </row>
    <row r="40" spans="1:3" x14ac:dyDescent="0.3">
      <c r="A40" s="1">
        <v>29983</v>
      </c>
      <c r="B40" s="2">
        <v>23208.242937377199</v>
      </c>
      <c r="C40" s="3">
        <f>chart_8[[#This Row],[MSCI Pacific ex-Japan]]/B39-1</f>
        <v>-7.9778808502823706E-2</v>
      </c>
    </row>
    <row r="41" spans="1:3" x14ac:dyDescent="0.3">
      <c r="A41" s="1">
        <v>30011</v>
      </c>
      <c r="B41" s="2">
        <v>22175.962310840601</v>
      </c>
      <c r="C41" s="3">
        <f>chart_8[[#This Row],[MSCI Pacific ex-Japan]]/B40-1</f>
        <v>-4.4479051228565658E-2</v>
      </c>
    </row>
    <row r="42" spans="1:3" x14ac:dyDescent="0.3">
      <c r="A42" s="1">
        <v>30042</v>
      </c>
      <c r="B42" s="2">
        <v>25359.367382749901</v>
      </c>
      <c r="C42" s="3">
        <f>chart_8[[#This Row],[MSCI Pacific ex-Japan]]/B41-1</f>
        <v>0.14355205998673215</v>
      </c>
    </row>
    <row r="43" spans="1:3" x14ac:dyDescent="0.3">
      <c r="A43" s="1">
        <v>30072</v>
      </c>
      <c r="B43" s="2">
        <v>25109.510827721399</v>
      </c>
      <c r="C43" s="3">
        <f>chart_8[[#This Row],[MSCI Pacific ex-Japan]]/B42-1</f>
        <v>-9.852633595207938E-3</v>
      </c>
    </row>
    <row r="44" spans="1:3" x14ac:dyDescent="0.3">
      <c r="A44" s="1">
        <v>30103</v>
      </c>
      <c r="B44" s="2">
        <v>23788.980242202499</v>
      </c>
      <c r="C44" s="3">
        <f>chart_8[[#This Row],[MSCI Pacific ex-Japan]]/B43-1</f>
        <v>-5.2590852708329416E-2</v>
      </c>
    </row>
    <row r="45" spans="1:3" x14ac:dyDescent="0.3">
      <c r="A45" s="1">
        <v>30133</v>
      </c>
      <c r="B45" s="2">
        <v>22824.0368980229</v>
      </c>
      <c r="C45" s="3">
        <f>chart_8[[#This Row],[MSCI Pacific ex-Japan]]/B44-1</f>
        <v>-4.0562619093178043E-2</v>
      </c>
    </row>
    <row r="46" spans="1:3" x14ac:dyDescent="0.3">
      <c r="A46" s="1">
        <v>30164</v>
      </c>
      <c r="B46" s="2">
        <v>21879.472599252</v>
      </c>
      <c r="C46" s="3">
        <f>chart_8[[#This Row],[MSCI Pacific ex-Japan]]/B45-1</f>
        <v>-4.1384628976512072E-2</v>
      </c>
    </row>
    <row r="47" spans="1:3" x14ac:dyDescent="0.3">
      <c r="A47" s="1">
        <v>30195</v>
      </c>
      <c r="B47" s="2">
        <v>21522.807385983499</v>
      </c>
      <c r="C47" s="3">
        <f>chart_8[[#This Row],[MSCI Pacific ex-Japan]]/B46-1</f>
        <v>-1.630136245974656E-2</v>
      </c>
    </row>
    <row r="48" spans="1:3" x14ac:dyDescent="0.3">
      <c r="A48" s="1">
        <v>30225</v>
      </c>
      <c r="B48" s="2">
        <v>20876.1826279089</v>
      </c>
      <c r="C48" s="3">
        <f>chart_8[[#This Row],[MSCI Pacific ex-Japan]]/B47-1</f>
        <v>-3.0043699526656864E-2</v>
      </c>
    </row>
    <row r="49" spans="1:3" x14ac:dyDescent="0.3">
      <c r="A49" s="1">
        <v>30256</v>
      </c>
      <c r="B49" s="2">
        <v>20933.565533010998</v>
      </c>
      <c r="C49" s="3">
        <f>chart_8[[#This Row],[MSCI Pacific ex-Japan]]/B48-1</f>
        <v>2.7487259584222379E-3</v>
      </c>
    </row>
    <row r="50" spans="1:3" x14ac:dyDescent="0.3">
      <c r="A50" s="1">
        <v>30286</v>
      </c>
      <c r="B50" s="2">
        <v>21522.732684811101</v>
      </c>
      <c r="C50" s="3">
        <f>chart_8[[#This Row],[MSCI Pacific ex-Japan]]/B49-1</f>
        <v>2.8144615444082977E-2</v>
      </c>
    </row>
    <row r="51" spans="1:3" x14ac:dyDescent="0.3">
      <c r="A51" s="1">
        <v>30317</v>
      </c>
      <c r="B51" s="2">
        <v>23538.180597565701</v>
      </c>
      <c r="C51" s="3">
        <f>chart_8[[#This Row],[MSCI Pacific ex-Japan]]/B50-1</f>
        <v>9.3642751702107452E-2</v>
      </c>
    </row>
    <row r="52" spans="1:3" x14ac:dyDescent="0.3">
      <c r="A52" s="1">
        <v>30348</v>
      </c>
      <c r="B52" s="2">
        <v>24500.088385105999</v>
      </c>
      <c r="C52" s="3">
        <f>chart_8[[#This Row],[MSCI Pacific ex-Japan]]/B51-1</f>
        <v>4.0865851273134357E-2</v>
      </c>
    </row>
    <row r="53" spans="1:3" x14ac:dyDescent="0.3">
      <c r="A53" s="1">
        <v>30376</v>
      </c>
      <c r="B53" s="2">
        <v>23953.490601150301</v>
      </c>
      <c r="C53" s="3">
        <f>chart_8[[#This Row],[MSCI Pacific ex-Japan]]/B52-1</f>
        <v>-2.231003314616542E-2</v>
      </c>
    </row>
    <row r="54" spans="1:3" x14ac:dyDescent="0.3">
      <c r="A54" s="1">
        <v>30407</v>
      </c>
      <c r="B54" s="2">
        <v>26601.211365427</v>
      </c>
      <c r="C54" s="3">
        <f>chart_8[[#This Row],[MSCI Pacific ex-Japan]]/B53-1</f>
        <v>0.11053590511562228</v>
      </c>
    </row>
    <row r="55" spans="1:3" x14ac:dyDescent="0.3">
      <c r="A55" s="1">
        <v>30437</v>
      </c>
      <c r="B55" s="2">
        <v>26490.993195661998</v>
      </c>
      <c r="C55" s="3">
        <f>chart_8[[#This Row],[MSCI Pacific ex-Japan]]/B54-1</f>
        <v>-4.1433515282784938E-3</v>
      </c>
    </row>
    <row r="56" spans="1:3" x14ac:dyDescent="0.3">
      <c r="A56" s="1">
        <v>30468</v>
      </c>
      <c r="B56" s="2">
        <v>27455.015949994999</v>
      </c>
      <c r="C56" s="3">
        <f>chart_8[[#This Row],[MSCI Pacific ex-Japan]]/B55-1</f>
        <v>3.6390585555352573E-2</v>
      </c>
    </row>
    <row r="57" spans="1:3" x14ac:dyDescent="0.3">
      <c r="A57" s="1">
        <v>30498</v>
      </c>
      <c r="B57" s="2">
        <v>29468.1263687713</v>
      </c>
      <c r="C57" s="3">
        <f>chart_8[[#This Row],[MSCI Pacific ex-Japan]]/B56-1</f>
        <v>7.3323957357841918E-2</v>
      </c>
    </row>
    <row r="58" spans="1:3" x14ac:dyDescent="0.3">
      <c r="A58" s="1">
        <v>30529</v>
      </c>
      <c r="B58" s="2">
        <v>30251.181551385202</v>
      </c>
      <c r="C58" s="3">
        <f>chart_8[[#This Row],[MSCI Pacific ex-Japan]]/B57-1</f>
        <v>2.6572954548061745E-2</v>
      </c>
    </row>
    <row r="59" spans="1:3" x14ac:dyDescent="0.3">
      <c r="A59" s="1">
        <v>30560</v>
      </c>
      <c r="B59" s="2">
        <v>29146.730622454601</v>
      </c>
      <c r="C59" s="3">
        <f>chart_8[[#This Row],[MSCI Pacific ex-Japan]]/B58-1</f>
        <v>-3.6509348471383207E-2</v>
      </c>
    </row>
    <row r="60" spans="1:3" x14ac:dyDescent="0.3">
      <c r="A60" s="1">
        <v>30590</v>
      </c>
      <c r="B60" s="2">
        <v>29122.856441706801</v>
      </c>
      <c r="C60" s="3">
        <f>chart_8[[#This Row],[MSCI Pacific ex-Japan]]/B59-1</f>
        <v>-8.1910321459544022E-4</v>
      </c>
    </row>
    <row r="61" spans="1:3" x14ac:dyDescent="0.3">
      <c r="A61" s="1">
        <v>30621</v>
      </c>
      <c r="B61" s="2">
        <v>31334.885770837998</v>
      </c>
      <c r="C61" s="3">
        <f>chart_8[[#This Row],[MSCI Pacific ex-Japan]]/B60-1</f>
        <v>7.5955095049102139E-2</v>
      </c>
    </row>
    <row r="62" spans="1:3" x14ac:dyDescent="0.3">
      <c r="A62" s="1">
        <v>30651</v>
      </c>
      <c r="B62" s="2">
        <v>33511.915052318604</v>
      </c>
      <c r="C62" s="3">
        <f>chart_8[[#This Row],[MSCI Pacific ex-Japan]]/B61-1</f>
        <v>6.9476215659502127E-2</v>
      </c>
    </row>
    <row r="63" spans="1:3" x14ac:dyDescent="0.3">
      <c r="A63" s="1">
        <v>30682</v>
      </c>
      <c r="B63" s="2">
        <v>36112.3879113656</v>
      </c>
      <c r="C63" s="3">
        <f>chart_8[[#This Row],[MSCI Pacific ex-Japan]]/B62-1</f>
        <v>7.7598455802575073E-2</v>
      </c>
    </row>
    <row r="64" spans="1:3" x14ac:dyDescent="0.3">
      <c r="A64" s="1">
        <v>30713</v>
      </c>
      <c r="B64" s="2">
        <v>33788.661975008697</v>
      </c>
      <c r="C64" s="3">
        <f>chart_8[[#This Row],[MSCI Pacific ex-Japan]]/B63-1</f>
        <v>-6.4347058468143037E-2</v>
      </c>
    </row>
    <row r="65" spans="1:3" x14ac:dyDescent="0.3">
      <c r="A65" s="1">
        <v>30742</v>
      </c>
      <c r="B65" s="2">
        <v>32776.820474662702</v>
      </c>
      <c r="C65" s="3">
        <f>chart_8[[#This Row],[MSCI Pacific ex-Japan]]/B64-1</f>
        <v>-2.9946184347115934E-2</v>
      </c>
    </row>
    <row r="66" spans="1:3" x14ac:dyDescent="0.3">
      <c r="A66" s="1">
        <v>30773</v>
      </c>
      <c r="B66" s="2">
        <v>33337.015073942101</v>
      </c>
      <c r="C66" s="3">
        <f>chart_8[[#This Row],[MSCI Pacific ex-Japan]]/B65-1</f>
        <v>1.709118185250591E-2</v>
      </c>
    </row>
    <row r="67" spans="1:3" x14ac:dyDescent="0.3">
      <c r="A67" s="1">
        <v>30803</v>
      </c>
      <c r="B67" s="2">
        <v>30367.269857520801</v>
      </c>
      <c r="C67" s="3">
        <f>chart_8[[#This Row],[MSCI Pacific ex-Japan]]/B66-1</f>
        <v>-8.908251713101345E-2</v>
      </c>
    </row>
    <row r="68" spans="1:3" x14ac:dyDescent="0.3">
      <c r="A68" s="1">
        <v>30834</v>
      </c>
      <c r="B68" s="2">
        <v>29415.7603845556</v>
      </c>
      <c r="C68" s="3">
        <f>chart_8[[#This Row],[MSCI Pacific ex-Japan]]/B67-1</f>
        <v>-3.1333388790943606E-2</v>
      </c>
    </row>
    <row r="69" spans="1:3" x14ac:dyDescent="0.3">
      <c r="A69" s="1">
        <v>30864</v>
      </c>
      <c r="B69" s="2">
        <v>30127.5560562672</v>
      </c>
      <c r="C69" s="3">
        <f>chart_8[[#This Row],[MSCI Pacific ex-Japan]]/B68-1</f>
        <v>2.419776549734598E-2</v>
      </c>
    </row>
    <row r="70" spans="1:3" x14ac:dyDescent="0.3">
      <c r="A70" s="1">
        <v>30895</v>
      </c>
      <c r="B70" s="2">
        <v>32929.744962958597</v>
      </c>
      <c r="C70" s="3">
        <f>chart_8[[#This Row],[MSCI Pacific ex-Japan]]/B69-1</f>
        <v>9.3010827079964109E-2</v>
      </c>
    </row>
    <row r="71" spans="1:3" x14ac:dyDescent="0.3">
      <c r="A71" s="1">
        <v>30926</v>
      </c>
      <c r="B71" s="2">
        <v>34467.649207674898</v>
      </c>
      <c r="C71" s="3">
        <f>chart_8[[#This Row],[MSCI Pacific ex-Japan]]/B70-1</f>
        <v>4.6702585958264597E-2</v>
      </c>
    </row>
    <row r="72" spans="1:3" x14ac:dyDescent="0.3">
      <c r="A72" s="1">
        <v>30956</v>
      </c>
      <c r="B72" s="2">
        <v>35207.347522854703</v>
      </c>
      <c r="C72" s="3">
        <f>chart_8[[#This Row],[MSCI Pacific ex-Japan]]/B71-1</f>
        <v>2.1460654619146258E-2</v>
      </c>
    </row>
    <row r="73" spans="1:3" x14ac:dyDescent="0.3">
      <c r="A73" s="1">
        <v>30987</v>
      </c>
      <c r="B73" s="2">
        <v>34941.931065087403</v>
      </c>
      <c r="C73" s="3">
        <f>chart_8[[#This Row],[MSCI Pacific ex-Japan]]/B72-1</f>
        <v>-7.5386666829986293E-3</v>
      </c>
    </row>
    <row r="74" spans="1:3" x14ac:dyDescent="0.3">
      <c r="A74" s="1">
        <v>31017</v>
      </c>
      <c r="B74" s="2">
        <v>35545.2732410225</v>
      </c>
      <c r="C74" s="3">
        <f>chart_8[[#This Row],[MSCI Pacific ex-Japan]]/B73-1</f>
        <v>1.7266995771104687E-2</v>
      </c>
    </row>
    <row r="75" spans="1:3" x14ac:dyDescent="0.3">
      <c r="A75" s="1">
        <v>31048</v>
      </c>
      <c r="B75" s="2">
        <v>39138.008605071998</v>
      </c>
      <c r="C75" s="3">
        <f>chart_8[[#This Row],[MSCI Pacific ex-Japan]]/B74-1</f>
        <v>0.10107491197741458</v>
      </c>
    </row>
    <row r="76" spans="1:3" x14ac:dyDescent="0.3">
      <c r="A76" s="1">
        <v>31079</v>
      </c>
      <c r="B76" s="2">
        <v>38614.360241852402</v>
      </c>
      <c r="C76" s="3">
        <f>chart_8[[#This Row],[MSCI Pacific ex-Japan]]/B75-1</f>
        <v>-1.3379535185439551E-2</v>
      </c>
    </row>
    <row r="77" spans="1:3" x14ac:dyDescent="0.3">
      <c r="A77" s="1">
        <v>31107</v>
      </c>
      <c r="B77" s="2">
        <v>39183.998523523398</v>
      </c>
      <c r="C77" s="3">
        <f>chart_8[[#This Row],[MSCI Pacific ex-Japan]]/B76-1</f>
        <v>1.4751980302229351E-2</v>
      </c>
    </row>
    <row r="78" spans="1:3" x14ac:dyDescent="0.3">
      <c r="A78" s="1">
        <v>31138</v>
      </c>
      <c r="B78" s="2">
        <v>37079.4628663404</v>
      </c>
      <c r="C78" s="3">
        <f>chart_8[[#This Row],[MSCI Pacific ex-Japan]]/B77-1</f>
        <v>-5.3709058199345794E-2</v>
      </c>
    </row>
    <row r="79" spans="1:3" x14ac:dyDescent="0.3">
      <c r="A79" s="1">
        <v>31168</v>
      </c>
      <c r="B79" s="2">
        <v>38649.847207686202</v>
      </c>
      <c r="C79" s="3">
        <f>chart_8[[#This Row],[MSCI Pacific ex-Japan]]/B78-1</f>
        <v>4.2351863267451773E-2</v>
      </c>
    </row>
    <row r="80" spans="1:3" x14ac:dyDescent="0.3">
      <c r="A80" s="1">
        <v>31199</v>
      </c>
      <c r="B80" s="2">
        <v>37483.545066196501</v>
      </c>
      <c r="C80" s="3">
        <f>chart_8[[#This Row],[MSCI Pacific ex-Japan]]/B79-1</f>
        <v>-3.0176112604599403E-2</v>
      </c>
    </row>
    <row r="81" spans="1:3" x14ac:dyDescent="0.3">
      <c r="A81" s="1">
        <v>31229</v>
      </c>
      <c r="B81" s="2">
        <v>39342.776092472697</v>
      </c>
      <c r="C81" s="3">
        <f>chart_8[[#This Row],[MSCI Pacific ex-Japan]]/B80-1</f>
        <v>4.9601258978913654E-2</v>
      </c>
    </row>
    <row r="82" spans="1:3" x14ac:dyDescent="0.3">
      <c r="A82" s="1">
        <v>31260</v>
      </c>
      <c r="B82" s="2">
        <v>36671.770381367998</v>
      </c>
      <c r="C82" s="3">
        <f>chart_8[[#This Row],[MSCI Pacific ex-Japan]]/B81-1</f>
        <v>-6.7890626345905813E-2</v>
      </c>
    </row>
    <row r="83" spans="1:3" x14ac:dyDescent="0.3">
      <c r="A83" s="1">
        <v>31291</v>
      </c>
      <c r="B83" s="2">
        <v>38416.041344841797</v>
      </c>
      <c r="C83" s="3">
        <f>chart_8[[#This Row],[MSCI Pacific ex-Japan]]/B82-1</f>
        <v>4.7564405681379984E-2</v>
      </c>
    </row>
    <row r="84" spans="1:3" x14ac:dyDescent="0.3">
      <c r="A84" s="1">
        <v>31321</v>
      </c>
      <c r="B84" s="2">
        <v>37585.542439626697</v>
      </c>
      <c r="C84" s="3">
        <f>chart_8[[#This Row],[MSCI Pacific ex-Japan]]/B83-1</f>
        <v>-2.1618544653264071E-2</v>
      </c>
    </row>
    <row r="85" spans="1:3" x14ac:dyDescent="0.3">
      <c r="A85" s="1">
        <v>31352</v>
      </c>
      <c r="B85" s="2">
        <v>35536.546727866502</v>
      </c>
      <c r="C85" s="3">
        <f>chart_8[[#This Row],[MSCI Pacific ex-Japan]]/B84-1</f>
        <v>-5.4515528545357017E-2</v>
      </c>
    </row>
    <row r="86" spans="1:3" x14ac:dyDescent="0.3">
      <c r="A86" s="1">
        <v>31382</v>
      </c>
      <c r="B86" s="2">
        <v>34347.309275562096</v>
      </c>
      <c r="C86" s="3">
        <f>chart_8[[#This Row],[MSCI Pacific ex-Japan]]/B85-1</f>
        <v>-3.3465194618132355E-2</v>
      </c>
    </row>
    <row r="87" spans="1:3" x14ac:dyDescent="0.3">
      <c r="A87" s="1">
        <v>31413</v>
      </c>
      <c r="B87" s="2">
        <v>35530.521957035198</v>
      </c>
      <c r="C87" s="3">
        <f>chart_8[[#This Row],[MSCI Pacific ex-Japan]]/B86-1</f>
        <v>3.4448482470065045E-2</v>
      </c>
    </row>
    <row r="88" spans="1:3" x14ac:dyDescent="0.3">
      <c r="A88" s="1">
        <v>31444</v>
      </c>
      <c r="B88" s="2">
        <v>33318.295223972404</v>
      </c>
      <c r="C88" s="3">
        <f>chart_8[[#This Row],[MSCI Pacific ex-Japan]]/B87-1</f>
        <v>-6.2262714173968559E-2</v>
      </c>
    </row>
    <row r="89" spans="1:3" x14ac:dyDescent="0.3">
      <c r="A89" s="1">
        <v>31472</v>
      </c>
      <c r="B89" s="2">
        <v>33444.139680655702</v>
      </c>
      <c r="C89" s="3">
        <f>chart_8[[#This Row],[MSCI Pacific ex-Japan]]/B88-1</f>
        <v>3.7770376856722798E-3</v>
      </c>
    </row>
    <row r="90" spans="1:3" x14ac:dyDescent="0.3">
      <c r="A90" s="1">
        <v>31503</v>
      </c>
      <c r="B90" s="2">
        <v>36590.4358544602</v>
      </c>
      <c r="C90" s="3">
        <f>chart_8[[#This Row],[MSCI Pacific ex-Japan]]/B89-1</f>
        <v>9.407615815049164E-2</v>
      </c>
    </row>
    <row r="91" spans="1:3" x14ac:dyDescent="0.3">
      <c r="A91" s="1">
        <v>31533</v>
      </c>
      <c r="B91" s="2">
        <v>36321.290817858797</v>
      </c>
      <c r="C91" s="3">
        <f>chart_8[[#This Row],[MSCI Pacific ex-Japan]]/B90-1</f>
        <v>-7.3556116596134036E-3</v>
      </c>
    </row>
    <row r="92" spans="1:3" x14ac:dyDescent="0.3">
      <c r="A92" s="1">
        <v>31564</v>
      </c>
      <c r="B92" s="2">
        <v>34980.516910269303</v>
      </c>
      <c r="C92" s="3">
        <f>chart_8[[#This Row],[MSCI Pacific ex-Japan]]/B91-1</f>
        <v>-3.691426921782881E-2</v>
      </c>
    </row>
    <row r="93" spans="1:3" x14ac:dyDescent="0.3">
      <c r="A93" s="1">
        <v>31594</v>
      </c>
      <c r="B93" s="2">
        <v>32019.064805357499</v>
      </c>
      <c r="C93" s="3">
        <f>chart_8[[#This Row],[MSCI Pacific ex-Japan]]/B92-1</f>
        <v>-8.4660044118513467E-2</v>
      </c>
    </row>
    <row r="94" spans="1:3" x14ac:dyDescent="0.3">
      <c r="A94" s="1">
        <v>31625</v>
      </c>
      <c r="B94" s="2">
        <v>33256.4932598913</v>
      </c>
      <c r="C94" s="3">
        <f>chart_8[[#This Row],[MSCI Pacific ex-Japan]]/B93-1</f>
        <v>3.864661451095075E-2</v>
      </c>
    </row>
    <row r="95" spans="1:3" x14ac:dyDescent="0.3">
      <c r="A95" s="1">
        <v>31656</v>
      </c>
      <c r="B95" s="2">
        <v>35028.204887454704</v>
      </c>
      <c r="C95" s="3">
        <f>chart_8[[#This Row],[MSCI Pacific ex-Japan]]/B94-1</f>
        <v>5.3274156529911743E-2</v>
      </c>
    </row>
    <row r="96" spans="1:3" x14ac:dyDescent="0.3">
      <c r="A96" s="1">
        <v>31686</v>
      </c>
      <c r="B96" s="2">
        <v>39725.180873407298</v>
      </c>
      <c r="C96" s="3">
        <f>chart_8[[#This Row],[MSCI Pacific ex-Japan]]/B95-1</f>
        <v>0.13409125591916382</v>
      </c>
    </row>
    <row r="97" spans="1:3" x14ac:dyDescent="0.3">
      <c r="A97" s="1">
        <v>31717</v>
      </c>
      <c r="B97" s="2">
        <v>40290.8484505093</v>
      </c>
      <c r="C97" s="3">
        <f>chart_8[[#This Row],[MSCI Pacific ex-Japan]]/B96-1</f>
        <v>1.4239521750816442E-2</v>
      </c>
    </row>
    <row r="98" spans="1:3" x14ac:dyDescent="0.3">
      <c r="A98" s="1">
        <v>31747</v>
      </c>
      <c r="B98" s="2">
        <v>42620.580308732802</v>
      </c>
      <c r="C98" s="3">
        <f>chart_8[[#This Row],[MSCI Pacific ex-Japan]]/B97-1</f>
        <v>5.7822854266402324E-2</v>
      </c>
    </row>
    <row r="99" spans="1:3" x14ac:dyDescent="0.3">
      <c r="A99" s="1">
        <v>31778</v>
      </c>
      <c r="B99" s="2">
        <v>41227.554412649697</v>
      </c>
      <c r="C99" s="3">
        <f>chart_8[[#This Row],[MSCI Pacific ex-Japan]]/B98-1</f>
        <v>-3.2684348406154418E-2</v>
      </c>
    </row>
    <row r="100" spans="1:3" x14ac:dyDescent="0.3">
      <c r="A100" s="1">
        <v>31809</v>
      </c>
      <c r="B100" s="2">
        <v>45792.246461021903</v>
      </c>
      <c r="C100" s="3">
        <f>chart_8[[#This Row],[MSCI Pacific ex-Japan]]/B99-1</f>
        <v>0.11071944754917684</v>
      </c>
    </row>
    <row r="101" spans="1:3" x14ac:dyDescent="0.3">
      <c r="A101" s="1">
        <v>31837</v>
      </c>
      <c r="B101" s="2">
        <v>47221.733986873303</v>
      </c>
      <c r="C101" s="3">
        <f>chart_8[[#This Row],[MSCI Pacific ex-Japan]]/B100-1</f>
        <v>3.1216802763065488E-2</v>
      </c>
    </row>
    <row r="102" spans="1:3" x14ac:dyDescent="0.3">
      <c r="A102" s="1">
        <v>31868</v>
      </c>
      <c r="B102" s="2">
        <v>47731.432319045802</v>
      </c>
      <c r="C102" s="3">
        <f>chart_8[[#This Row],[MSCI Pacific ex-Japan]]/B101-1</f>
        <v>1.0793723337524819E-2</v>
      </c>
    </row>
    <row r="103" spans="1:3" x14ac:dyDescent="0.3">
      <c r="A103" s="1">
        <v>31898</v>
      </c>
      <c r="B103" s="2">
        <v>50493.393136842897</v>
      </c>
      <c r="C103" s="3">
        <f>chart_8[[#This Row],[MSCI Pacific ex-Japan]]/B102-1</f>
        <v>5.7864612135157145E-2</v>
      </c>
    </row>
    <row r="104" spans="1:3" x14ac:dyDescent="0.3">
      <c r="A104" s="1">
        <v>31929</v>
      </c>
      <c r="B104" s="2">
        <v>53535.998229267199</v>
      </c>
      <c r="C104" s="3">
        <f>chart_8[[#This Row],[MSCI Pacific ex-Japan]]/B103-1</f>
        <v>6.0257489216034577E-2</v>
      </c>
    </row>
    <row r="105" spans="1:3" x14ac:dyDescent="0.3">
      <c r="A105" s="1">
        <v>31959</v>
      </c>
      <c r="B105" s="2">
        <v>60137.5688440003</v>
      </c>
      <c r="C105" s="3">
        <f>chart_8[[#This Row],[MSCI Pacific ex-Japan]]/B104-1</f>
        <v>0.12331087180745115</v>
      </c>
    </row>
    <row r="106" spans="1:3" x14ac:dyDescent="0.3">
      <c r="A106" s="1">
        <v>31990</v>
      </c>
      <c r="B106" s="2">
        <v>64349.045636374402</v>
      </c>
      <c r="C106" s="3">
        <f>chart_8[[#This Row],[MSCI Pacific ex-Japan]]/B105-1</f>
        <v>7.0030712470250833E-2</v>
      </c>
    </row>
    <row r="107" spans="1:3" x14ac:dyDescent="0.3">
      <c r="A107" s="1">
        <v>32021</v>
      </c>
      <c r="B107" s="2">
        <v>65137.328032792298</v>
      </c>
      <c r="C107" s="3">
        <f>chart_8[[#This Row],[MSCI Pacific ex-Japan]]/B106-1</f>
        <v>1.2250102369386395E-2</v>
      </c>
    </row>
    <row r="108" spans="1:3" x14ac:dyDescent="0.3">
      <c r="A108" s="1">
        <v>32051</v>
      </c>
      <c r="B108" s="2">
        <v>36510.000149425301</v>
      </c>
      <c r="C108" s="3">
        <f>chart_8[[#This Row],[MSCI Pacific ex-Japan]]/B107-1</f>
        <v>-0.43949189731815597</v>
      </c>
    </row>
    <row r="109" spans="1:3" x14ac:dyDescent="0.3">
      <c r="A109" s="1">
        <v>32082</v>
      </c>
      <c r="B109" s="2">
        <v>35772.600201783098</v>
      </c>
      <c r="C109" s="3">
        <f>chart_8[[#This Row],[MSCI Pacific ex-Japan]]/B108-1</f>
        <v>-2.0197204728135576E-2</v>
      </c>
    </row>
    <row r="110" spans="1:3" x14ac:dyDescent="0.3">
      <c r="A110" s="1">
        <v>32112</v>
      </c>
      <c r="B110" s="2">
        <v>36649.420835947501</v>
      </c>
      <c r="C110" s="3">
        <f>chart_8[[#This Row],[MSCI Pacific ex-Japan]]/B109-1</f>
        <v>2.4510956128950934E-2</v>
      </c>
    </row>
    <row r="111" spans="1:3" x14ac:dyDescent="0.3">
      <c r="A111" s="1">
        <v>32143</v>
      </c>
      <c r="B111" s="2">
        <v>36680.8500356894</v>
      </c>
      <c r="C111" s="3">
        <f>chart_8[[#This Row],[MSCI Pacific ex-Japan]]/B110-1</f>
        <v>8.5756334002073942E-4</v>
      </c>
    </row>
    <row r="112" spans="1:3" x14ac:dyDescent="0.3">
      <c r="A112" s="1">
        <v>32174</v>
      </c>
      <c r="B112" s="2">
        <v>37587.240161851398</v>
      </c>
      <c r="C112" s="3">
        <f>chart_8[[#This Row],[MSCI Pacific ex-Japan]]/B111-1</f>
        <v>2.4710172345518311E-2</v>
      </c>
    </row>
    <row r="113" spans="1:3" x14ac:dyDescent="0.3">
      <c r="A113" s="1">
        <v>32203</v>
      </c>
      <c r="B113" s="2">
        <v>41574.694519045799</v>
      </c>
      <c r="C113" s="3">
        <f>chart_8[[#This Row],[MSCI Pacific ex-Japan]]/B112-1</f>
        <v>0.10608531884821404</v>
      </c>
    </row>
    <row r="114" spans="1:3" x14ac:dyDescent="0.3">
      <c r="A114" s="1">
        <v>32234</v>
      </c>
      <c r="B114" s="2">
        <v>43342.581556657198</v>
      </c>
      <c r="C114" s="3">
        <f>chart_8[[#This Row],[MSCI Pacific ex-Japan]]/B113-1</f>
        <v>4.2523151596496112E-2</v>
      </c>
    </row>
    <row r="115" spans="1:3" x14ac:dyDescent="0.3">
      <c r="A115" s="1">
        <v>32264</v>
      </c>
      <c r="B115" s="2">
        <v>46880.418367477003</v>
      </c>
      <c r="C115" s="3">
        <f>chart_8[[#This Row],[MSCI Pacific ex-Japan]]/B114-1</f>
        <v>8.1624967497498035E-2</v>
      </c>
    </row>
    <row r="116" spans="1:3" x14ac:dyDescent="0.3">
      <c r="A116" s="1">
        <v>32295</v>
      </c>
      <c r="B116" s="2">
        <v>49486.5512509213</v>
      </c>
      <c r="C116" s="3">
        <f>chart_8[[#This Row],[MSCI Pacific ex-Japan]]/B115-1</f>
        <v>5.5591075638784959E-2</v>
      </c>
    </row>
    <row r="117" spans="1:3" x14ac:dyDescent="0.3">
      <c r="A117" s="1">
        <v>32325</v>
      </c>
      <c r="B117" s="2">
        <v>54091.341689444198</v>
      </c>
      <c r="C117" s="3">
        <f>chart_8[[#This Row],[MSCI Pacific ex-Japan]]/B116-1</f>
        <v>9.3051350763449392E-2</v>
      </c>
    </row>
    <row r="118" spans="1:3" x14ac:dyDescent="0.3">
      <c r="A118" s="1">
        <v>32356</v>
      </c>
      <c r="B118" s="2">
        <v>52326.2180265274</v>
      </c>
      <c r="C118" s="3">
        <f>chart_8[[#This Row],[MSCI Pacific ex-Japan]]/B117-1</f>
        <v>-3.2632277325471803E-2</v>
      </c>
    </row>
    <row r="119" spans="1:3" x14ac:dyDescent="0.3">
      <c r="A119" s="1">
        <v>32387</v>
      </c>
      <c r="B119" s="2">
        <v>51073.185632886001</v>
      </c>
      <c r="C119" s="3">
        <f>chart_8[[#This Row],[MSCI Pacific ex-Japan]]/B118-1</f>
        <v>-2.3946549949514062E-2</v>
      </c>
    </row>
    <row r="120" spans="1:3" x14ac:dyDescent="0.3">
      <c r="A120" s="1">
        <v>32417</v>
      </c>
      <c r="B120" s="2">
        <v>53099.568007544302</v>
      </c>
      <c r="C120" s="3">
        <f>chart_8[[#This Row],[MSCI Pacific ex-Japan]]/B119-1</f>
        <v>3.9676052111257354E-2</v>
      </c>
    </row>
    <row r="121" spans="1:3" x14ac:dyDescent="0.3">
      <c r="A121" s="1">
        <v>32448</v>
      </c>
      <c r="B121" s="2">
        <v>50793.526218935702</v>
      </c>
      <c r="C121" s="3">
        <f>chart_8[[#This Row],[MSCI Pacific ex-Japan]]/B120-1</f>
        <v>-4.342863558289134E-2</v>
      </c>
    </row>
    <row r="122" spans="1:3" x14ac:dyDescent="0.3">
      <c r="A122" s="1">
        <v>32478</v>
      </c>
      <c r="B122" s="2">
        <v>51124.959537387302</v>
      </c>
      <c r="C122" s="3">
        <f>chart_8[[#This Row],[MSCI Pacific ex-Japan]]/B121-1</f>
        <v>6.525109460268963E-3</v>
      </c>
    </row>
    <row r="123" spans="1:3" x14ac:dyDescent="0.3">
      <c r="A123" s="1">
        <v>32509</v>
      </c>
      <c r="B123" s="2">
        <v>58718.719564777799</v>
      </c>
      <c r="C123" s="3">
        <f>chart_8[[#This Row],[MSCI Pacific ex-Japan]]/B122-1</f>
        <v>0.14853332102565742</v>
      </c>
    </row>
    <row r="124" spans="1:3" x14ac:dyDescent="0.3">
      <c r="A124" s="1">
        <v>32540</v>
      </c>
      <c r="B124" s="2">
        <v>54858.594965734999</v>
      </c>
      <c r="C124" s="3">
        <f>chart_8[[#This Row],[MSCI Pacific ex-Japan]]/B123-1</f>
        <v>-6.5739250236619307E-2</v>
      </c>
    </row>
    <row r="125" spans="1:3" x14ac:dyDescent="0.3">
      <c r="A125" s="1">
        <v>32568</v>
      </c>
      <c r="B125" s="2">
        <v>56175.874602765201</v>
      </c>
      <c r="C125" s="3">
        <f>chart_8[[#This Row],[MSCI Pacific ex-Japan]]/B124-1</f>
        <v>2.4012274427607672E-2</v>
      </c>
    </row>
    <row r="126" spans="1:3" x14ac:dyDescent="0.3">
      <c r="A126" s="1">
        <v>32599</v>
      </c>
      <c r="B126" s="2">
        <v>58380.357191989198</v>
      </c>
      <c r="C126" s="3">
        <f>chart_8[[#This Row],[MSCI Pacific ex-Japan]]/B125-1</f>
        <v>3.9242514777250825E-2</v>
      </c>
    </row>
    <row r="127" spans="1:3" x14ac:dyDescent="0.3">
      <c r="A127" s="1">
        <v>32629</v>
      </c>
      <c r="B127" s="2">
        <v>58145.499147109003</v>
      </c>
      <c r="C127" s="3">
        <f>chart_8[[#This Row],[MSCI Pacific ex-Japan]]/B126-1</f>
        <v>-4.0228949629040889E-3</v>
      </c>
    </row>
    <row r="128" spans="1:3" x14ac:dyDescent="0.3">
      <c r="A128" s="1">
        <v>32660</v>
      </c>
      <c r="B128" s="2">
        <v>56781.739136031902</v>
      </c>
      <c r="C128" s="3">
        <f>chart_8[[#This Row],[MSCI Pacific ex-Japan]]/B127-1</f>
        <v>-2.3454266126889167E-2</v>
      </c>
    </row>
    <row r="129" spans="1:3" x14ac:dyDescent="0.3">
      <c r="A129" s="1">
        <v>32690</v>
      </c>
      <c r="B129" s="2">
        <v>59201.1705775839</v>
      </c>
      <c r="C129" s="3">
        <f>chart_8[[#This Row],[MSCI Pacific ex-Japan]]/B128-1</f>
        <v>4.2609322616127931E-2</v>
      </c>
    </row>
    <row r="130" spans="1:3" x14ac:dyDescent="0.3">
      <c r="A130" s="1">
        <v>32721</v>
      </c>
      <c r="B130" s="2">
        <v>62730.225017737299</v>
      </c>
      <c r="C130" s="3">
        <f>chart_8[[#This Row],[MSCI Pacific ex-Japan]]/B129-1</f>
        <v>5.9611227374778419E-2</v>
      </c>
    </row>
    <row r="131" spans="1:3" x14ac:dyDescent="0.3">
      <c r="A131" s="1">
        <v>32752</v>
      </c>
      <c r="B131" s="2">
        <v>65473.6025575772</v>
      </c>
      <c r="C131" s="3">
        <f>chart_8[[#This Row],[MSCI Pacific ex-Japan]]/B130-1</f>
        <v>4.3732945945342827E-2</v>
      </c>
    </row>
    <row r="132" spans="1:3" x14ac:dyDescent="0.3">
      <c r="A132" s="1">
        <v>32782</v>
      </c>
      <c r="B132" s="2">
        <v>60895.145883948302</v>
      </c>
      <c r="C132" s="3">
        <f>chart_8[[#This Row],[MSCI Pacific ex-Japan]]/B131-1</f>
        <v>-6.9928283992050422E-2</v>
      </c>
    </row>
    <row r="133" spans="1:3" x14ac:dyDescent="0.3">
      <c r="A133" s="1">
        <v>32813</v>
      </c>
      <c r="B133" s="2">
        <v>60094.134922137302</v>
      </c>
      <c r="C133" s="3">
        <f>chart_8[[#This Row],[MSCI Pacific ex-Japan]]/B132-1</f>
        <v>-1.3153937808730087E-2</v>
      </c>
    </row>
    <row r="134" spans="1:3" x14ac:dyDescent="0.3">
      <c r="A134" s="1">
        <v>32843</v>
      </c>
      <c r="B134" s="2">
        <v>60179.998040980201</v>
      </c>
      <c r="C134" s="3">
        <f>chart_8[[#This Row],[MSCI Pacific ex-Japan]]/B133-1</f>
        <v>1.4288102982786821E-3</v>
      </c>
    </row>
    <row r="135" spans="1:3" x14ac:dyDescent="0.3">
      <c r="A135" s="1">
        <v>32874</v>
      </c>
      <c r="B135" s="2">
        <v>58060.751940893002</v>
      </c>
      <c r="C135" s="3">
        <f>chart_8[[#This Row],[MSCI Pacific ex-Japan]]/B134-1</f>
        <v>-3.5215124112235374E-2</v>
      </c>
    </row>
    <row r="136" spans="1:3" x14ac:dyDescent="0.3">
      <c r="A136" s="1">
        <v>32905</v>
      </c>
      <c r="B136" s="2">
        <v>56568.140448537699</v>
      </c>
      <c r="C136" s="3">
        <f>chart_8[[#This Row],[MSCI Pacific ex-Japan]]/B135-1</f>
        <v>-2.5707753386914667E-2</v>
      </c>
    </row>
    <row r="137" spans="1:3" x14ac:dyDescent="0.3">
      <c r="A137" s="1">
        <v>32933</v>
      </c>
      <c r="B137" s="2">
        <v>56818.973486590403</v>
      </c>
      <c r="C137" s="3">
        <f>chart_8[[#This Row],[MSCI Pacific ex-Japan]]/B136-1</f>
        <v>4.4341750685776837E-3</v>
      </c>
    </row>
    <row r="138" spans="1:3" x14ac:dyDescent="0.3">
      <c r="A138" s="1">
        <v>32964</v>
      </c>
      <c r="B138" s="2">
        <v>53204.303826275704</v>
      </c>
      <c r="C138" s="3">
        <f>chart_8[[#This Row],[MSCI Pacific ex-Japan]]/B137-1</f>
        <v>-6.3617299618547007E-2</v>
      </c>
    </row>
    <row r="139" spans="1:3" x14ac:dyDescent="0.3">
      <c r="A139" s="1">
        <v>32994</v>
      </c>
      <c r="B139" s="2">
        <v>57300.773966277302</v>
      </c>
      <c r="C139" s="3">
        <f>chart_8[[#This Row],[MSCI Pacific ex-Japan]]/B138-1</f>
        <v>7.6995089596088251E-2</v>
      </c>
    </row>
    <row r="140" spans="1:3" x14ac:dyDescent="0.3">
      <c r="A140" s="1">
        <v>33025</v>
      </c>
      <c r="B140" s="2">
        <v>59519.776228903604</v>
      </c>
      <c r="C140" s="3">
        <f>chart_8[[#This Row],[MSCI Pacific ex-Japan]]/B139-1</f>
        <v>3.872551990191675E-2</v>
      </c>
    </row>
    <row r="141" spans="1:3" x14ac:dyDescent="0.3">
      <c r="A141" s="1">
        <v>33055</v>
      </c>
      <c r="B141" s="2">
        <v>60820.058430119199</v>
      </c>
      <c r="C141" s="3">
        <f>chart_8[[#This Row],[MSCI Pacific ex-Japan]]/B140-1</f>
        <v>2.1846221266271559E-2</v>
      </c>
    </row>
    <row r="142" spans="1:3" x14ac:dyDescent="0.3">
      <c r="A142" s="1">
        <v>33086</v>
      </c>
      <c r="B142" s="2">
        <v>53710.410042991898</v>
      </c>
      <c r="C142" s="3">
        <f>chart_8[[#This Row],[MSCI Pacific ex-Japan]]/B141-1</f>
        <v>-0.11689644125048182</v>
      </c>
    </row>
    <row r="143" spans="1:3" x14ac:dyDescent="0.3">
      <c r="A143" s="1">
        <v>33117</v>
      </c>
      <c r="B143" s="2">
        <v>48882.2617770094</v>
      </c>
      <c r="C143" s="3">
        <f>chart_8[[#This Row],[MSCI Pacific ex-Japan]]/B142-1</f>
        <v>-8.989222502896288E-2</v>
      </c>
    </row>
    <row r="144" spans="1:3" x14ac:dyDescent="0.3">
      <c r="A144" s="1">
        <v>33147</v>
      </c>
      <c r="B144" s="2">
        <v>46865.765921047299</v>
      </c>
      <c r="C144" s="3">
        <f>chart_8[[#This Row],[MSCI Pacific ex-Japan]]/B143-1</f>
        <v>-4.1252098054728514E-2</v>
      </c>
    </row>
    <row r="145" spans="1:3" x14ac:dyDescent="0.3">
      <c r="A145" s="1">
        <v>33178</v>
      </c>
      <c r="B145" s="2">
        <v>45533.757417620604</v>
      </c>
      <c r="C145" s="3">
        <f>chart_8[[#This Row],[MSCI Pacific ex-Japan]]/B144-1</f>
        <v>-2.8421780317655965E-2</v>
      </c>
    </row>
    <row r="146" spans="1:3" x14ac:dyDescent="0.3">
      <c r="A146" s="1">
        <v>33208</v>
      </c>
      <c r="B146" s="2">
        <v>46074.530806869101</v>
      </c>
      <c r="C146" s="3">
        <f>chart_8[[#This Row],[MSCI Pacific ex-Japan]]/B145-1</f>
        <v>1.1876318141037734E-2</v>
      </c>
    </row>
    <row r="147" spans="1:3" x14ac:dyDescent="0.3">
      <c r="A147" s="1">
        <v>33239</v>
      </c>
      <c r="B147" s="2">
        <v>48964.4825659138</v>
      </c>
      <c r="C147" s="3">
        <f>chart_8[[#This Row],[MSCI Pacific ex-Japan]]/B146-1</f>
        <v>6.2723411577613852E-2</v>
      </c>
    </row>
    <row r="148" spans="1:3" x14ac:dyDescent="0.3">
      <c r="A148" s="1">
        <v>33270</v>
      </c>
      <c r="B148" s="2">
        <v>52749.139638058397</v>
      </c>
      <c r="C148" s="3">
        <f>chart_8[[#This Row],[MSCI Pacific ex-Japan]]/B147-1</f>
        <v>7.7293925592900159E-2</v>
      </c>
    </row>
    <row r="149" spans="1:3" x14ac:dyDescent="0.3">
      <c r="A149" s="1">
        <v>33298</v>
      </c>
      <c r="B149" s="2">
        <v>58828.1030055472</v>
      </c>
      <c r="C149" s="3">
        <f>chart_8[[#This Row],[MSCI Pacific ex-Japan]]/B148-1</f>
        <v>0.11524289133813359</v>
      </c>
    </row>
    <row r="150" spans="1:3" x14ac:dyDescent="0.3">
      <c r="A150" s="1">
        <v>33329</v>
      </c>
      <c r="B150" s="2">
        <v>64057.174595263197</v>
      </c>
      <c r="C150" s="3">
        <f>chart_8[[#This Row],[MSCI Pacific ex-Japan]]/B149-1</f>
        <v>8.8887305939865602E-2</v>
      </c>
    </row>
    <row r="151" spans="1:3" x14ac:dyDescent="0.3">
      <c r="A151" s="1">
        <v>33359</v>
      </c>
      <c r="B151" s="2">
        <v>65151.742638893003</v>
      </c>
      <c r="C151" s="3">
        <f>chart_8[[#This Row],[MSCI Pacific ex-Japan]]/B150-1</f>
        <v>1.7087360635958282E-2</v>
      </c>
    </row>
    <row r="152" spans="1:3" x14ac:dyDescent="0.3">
      <c r="A152" s="1">
        <v>33390</v>
      </c>
      <c r="B152" s="2">
        <v>67323.573291898007</v>
      </c>
      <c r="C152" s="3">
        <f>chart_8[[#This Row],[MSCI Pacific ex-Japan]]/B151-1</f>
        <v>3.3334958744580145E-2</v>
      </c>
    </row>
    <row r="153" spans="1:3" x14ac:dyDescent="0.3">
      <c r="A153" s="1">
        <v>33420</v>
      </c>
      <c r="B153" s="2">
        <v>71341.349581557399</v>
      </c>
      <c r="C153" s="3">
        <f>chart_8[[#This Row],[MSCI Pacific ex-Japan]]/B152-1</f>
        <v>5.9678595374599741E-2</v>
      </c>
    </row>
    <row r="154" spans="1:3" x14ac:dyDescent="0.3">
      <c r="A154" s="1">
        <v>33451</v>
      </c>
      <c r="B154" s="2">
        <v>68903.421409059505</v>
      </c>
      <c r="C154" s="3">
        <f>chart_8[[#This Row],[MSCI Pacific ex-Japan]]/B153-1</f>
        <v>-3.4172722927127364E-2</v>
      </c>
    </row>
    <row r="155" spans="1:3" x14ac:dyDescent="0.3">
      <c r="A155" s="1">
        <v>33482</v>
      </c>
      <c r="B155" s="2">
        <v>67701.230451663301</v>
      </c>
      <c r="C155" s="3">
        <f>chart_8[[#This Row],[MSCI Pacific ex-Japan]]/B154-1</f>
        <v>-1.7447478409804207E-2</v>
      </c>
    </row>
    <row r="156" spans="1:3" x14ac:dyDescent="0.3">
      <c r="A156" s="1">
        <v>33512</v>
      </c>
      <c r="B156" s="2">
        <v>70144.093565450996</v>
      </c>
      <c r="C156" s="3">
        <f>chart_8[[#This Row],[MSCI Pacific ex-Japan]]/B155-1</f>
        <v>3.6082994319162731E-2</v>
      </c>
    </row>
    <row r="157" spans="1:3" x14ac:dyDescent="0.3">
      <c r="A157" s="1">
        <v>33543</v>
      </c>
      <c r="B157" s="2">
        <v>66870.330193386006</v>
      </c>
      <c r="C157" s="3">
        <f>chart_8[[#This Row],[MSCI Pacific ex-Japan]]/B156-1</f>
        <v>-4.6671974868564892E-2</v>
      </c>
    </row>
    <row r="158" spans="1:3" x14ac:dyDescent="0.3">
      <c r="A158" s="1">
        <v>33573</v>
      </c>
      <c r="B158" s="2">
        <v>66283.020567602405</v>
      </c>
      <c r="C158" s="3">
        <f>chart_8[[#This Row],[MSCI Pacific ex-Japan]]/B157-1</f>
        <v>-8.7828133057684665E-3</v>
      </c>
    </row>
    <row r="159" spans="1:3" x14ac:dyDescent="0.3">
      <c r="A159" s="1">
        <v>33604</v>
      </c>
      <c r="B159" s="2">
        <v>68274.603155351695</v>
      </c>
      <c r="C159" s="3">
        <f>chart_8[[#This Row],[MSCI Pacific ex-Japan]]/B158-1</f>
        <v>3.0046648005699561E-2</v>
      </c>
    </row>
    <row r="160" spans="1:3" x14ac:dyDescent="0.3">
      <c r="A160" s="1">
        <v>33635</v>
      </c>
      <c r="B160" s="2">
        <v>71990.914848437998</v>
      </c>
      <c r="C160" s="3">
        <f>chart_8[[#This Row],[MSCI Pacific ex-Japan]]/B159-1</f>
        <v>5.4431831476635884E-2</v>
      </c>
    </row>
    <row r="161" spans="1:3" x14ac:dyDescent="0.3">
      <c r="A161" s="1">
        <v>33664</v>
      </c>
      <c r="B161" s="2">
        <v>73402.199174548907</v>
      </c>
      <c r="C161" s="3">
        <f>chart_8[[#This Row],[MSCI Pacific ex-Japan]]/B160-1</f>
        <v>1.9603644836047485E-2</v>
      </c>
    </row>
    <row r="162" spans="1:3" x14ac:dyDescent="0.3">
      <c r="A162" s="1">
        <v>33695</v>
      </c>
      <c r="B162" s="2">
        <v>76191.595186735402</v>
      </c>
      <c r="C162" s="3">
        <f>chart_8[[#This Row],[MSCI Pacific ex-Japan]]/B161-1</f>
        <v>3.8001531882626116E-2</v>
      </c>
    </row>
    <row r="163" spans="1:3" x14ac:dyDescent="0.3">
      <c r="A163" s="1">
        <v>33725</v>
      </c>
      <c r="B163" s="2">
        <v>79811.456815137004</v>
      </c>
      <c r="C163" s="3">
        <f>chart_8[[#This Row],[MSCI Pacific ex-Japan]]/B162-1</f>
        <v>4.7509986101876622E-2</v>
      </c>
    </row>
    <row r="164" spans="1:3" x14ac:dyDescent="0.3">
      <c r="A164" s="1">
        <v>33756</v>
      </c>
      <c r="B164" s="2">
        <v>76751.089941908402</v>
      </c>
      <c r="C164" s="3">
        <f>chart_8[[#This Row],[MSCI Pacific ex-Japan]]/B163-1</f>
        <v>-3.8344956919119544E-2</v>
      </c>
    </row>
    <row r="165" spans="1:3" x14ac:dyDescent="0.3">
      <c r="A165" s="1">
        <v>33786</v>
      </c>
      <c r="B165" s="2">
        <v>71255.184614870304</v>
      </c>
      <c r="C165" s="3">
        <f>chart_8[[#This Row],[MSCI Pacific ex-Japan]]/B164-1</f>
        <v>-7.1606870093934183E-2</v>
      </c>
    </row>
    <row r="166" spans="1:3" x14ac:dyDescent="0.3">
      <c r="A166" s="1">
        <v>33817</v>
      </c>
      <c r="B166" s="2">
        <v>65500.884151696599</v>
      </c>
      <c r="C166" s="3">
        <f>chart_8[[#This Row],[MSCI Pacific ex-Japan]]/B165-1</f>
        <v>-8.0756235413259159E-2</v>
      </c>
    </row>
    <row r="167" spans="1:3" x14ac:dyDescent="0.3">
      <c r="A167" s="1">
        <v>33848</v>
      </c>
      <c r="B167" s="2">
        <v>65931.856424992598</v>
      </c>
      <c r="C167" s="3">
        <f>chart_8[[#This Row],[MSCI Pacific ex-Japan]]/B166-1</f>
        <v>6.5796405480251785E-3</v>
      </c>
    </row>
    <row r="168" spans="1:3" x14ac:dyDescent="0.3">
      <c r="A168" s="1">
        <v>33878</v>
      </c>
      <c r="B168" s="2">
        <v>70826.126539911696</v>
      </c>
      <c r="C168" s="3">
        <f>chart_8[[#This Row],[MSCI Pacific ex-Japan]]/B167-1</f>
        <v>7.4232250998226723E-2</v>
      </c>
    </row>
    <row r="169" spans="1:3" x14ac:dyDescent="0.3">
      <c r="A169" s="1">
        <v>33909</v>
      </c>
      <c r="B169" s="2">
        <v>74010.960116278904</v>
      </c>
      <c r="C169" s="3">
        <f>chart_8[[#This Row],[MSCI Pacific ex-Japan]]/B168-1</f>
        <v>4.496693144121755E-2</v>
      </c>
    </row>
    <row r="170" spans="1:3" x14ac:dyDescent="0.3">
      <c r="A170" s="1">
        <v>33939</v>
      </c>
      <c r="B170" s="2">
        <v>74567.399489519506</v>
      </c>
      <c r="C170" s="3">
        <f>chart_8[[#This Row],[MSCI Pacific ex-Japan]]/B169-1</f>
        <v>7.5183374511880174E-3</v>
      </c>
    </row>
    <row r="171" spans="1:3" x14ac:dyDescent="0.3">
      <c r="A171" s="1">
        <v>33970</v>
      </c>
      <c r="B171" s="2">
        <v>76590.9305371753</v>
      </c>
      <c r="C171" s="3">
        <f>chart_8[[#This Row],[MSCI Pacific ex-Japan]]/B170-1</f>
        <v>2.7136940023504641E-2</v>
      </c>
    </row>
    <row r="172" spans="1:3" x14ac:dyDescent="0.3">
      <c r="A172" s="1">
        <v>34001</v>
      </c>
      <c r="B172" s="2">
        <v>84538.672195240302</v>
      </c>
      <c r="C172" s="3">
        <f>chart_8[[#This Row],[MSCI Pacific ex-Japan]]/B171-1</f>
        <v>0.10376870475816147</v>
      </c>
    </row>
    <row r="173" spans="1:3" x14ac:dyDescent="0.3">
      <c r="A173" s="1">
        <v>34029</v>
      </c>
      <c r="B173" s="2">
        <v>86401.173611129299</v>
      </c>
      <c r="C173" s="3">
        <f>chart_8[[#This Row],[MSCI Pacific ex-Japan]]/B172-1</f>
        <v>2.2031354024435013E-2</v>
      </c>
    </row>
    <row r="174" spans="1:3" x14ac:dyDescent="0.3">
      <c r="A174" s="1">
        <v>34060</v>
      </c>
      <c r="B174" s="2">
        <v>87739.106452593798</v>
      </c>
      <c r="C174" s="3">
        <f>chart_8[[#This Row],[MSCI Pacific ex-Japan]]/B173-1</f>
        <v>1.548512347165798E-2</v>
      </c>
    </row>
    <row r="175" spans="1:3" x14ac:dyDescent="0.3">
      <c r="A175" s="1">
        <v>34090</v>
      </c>
      <c r="B175" s="2">
        <v>91323.498655602394</v>
      </c>
      <c r="C175" s="3">
        <f>chart_8[[#This Row],[MSCI Pacific ex-Japan]]/B174-1</f>
        <v>4.0852845987726871E-2</v>
      </c>
    </row>
    <row r="176" spans="1:3" x14ac:dyDescent="0.3">
      <c r="A176" s="1">
        <v>34121</v>
      </c>
      <c r="B176" s="2">
        <v>91136.398140669495</v>
      </c>
      <c r="C176" s="3">
        <f>chart_8[[#This Row],[MSCI Pacific ex-Japan]]/B175-1</f>
        <v>-2.0487663929574795E-3</v>
      </c>
    </row>
    <row r="177" spans="1:3" x14ac:dyDescent="0.3">
      <c r="A177" s="1">
        <v>34151</v>
      </c>
      <c r="B177" s="2">
        <v>98357.592369250604</v>
      </c>
      <c r="C177" s="3">
        <f>chart_8[[#This Row],[MSCI Pacific ex-Japan]]/B176-1</f>
        <v>7.9235018893715425E-2</v>
      </c>
    </row>
    <row r="178" spans="1:3" x14ac:dyDescent="0.3">
      <c r="A178" s="1">
        <v>34182</v>
      </c>
      <c r="B178" s="2">
        <v>106598.51656626</v>
      </c>
      <c r="C178" s="3">
        <f>chart_8[[#This Row],[MSCI Pacific ex-Japan]]/B177-1</f>
        <v>8.3785338767460082E-2</v>
      </c>
    </row>
    <row r="179" spans="1:3" x14ac:dyDescent="0.3">
      <c r="A179" s="1">
        <v>34213</v>
      </c>
      <c r="B179" s="2">
        <v>104338.186684268</v>
      </c>
      <c r="C179" s="3">
        <f>chart_8[[#This Row],[MSCI Pacific ex-Japan]]/B178-1</f>
        <v>-2.1204140121284132E-2</v>
      </c>
    </row>
    <row r="180" spans="1:3" x14ac:dyDescent="0.3">
      <c r="A180" s="1">
        <v>34243</v>
      </c>
      <c r="B180" s="2">
        <v>122633.987260829</v>
      </c>
      <c r="C180" s="3">
        <f>chart_8[[#This Row],[MSCI Pacific ex-Japan]]/B179-1</f>
        <v>0.17535095402726242</v>
      </c>
    </row>
    <row r="181" spans="1:3" x14ac:dyDescent="0.3">
      <c r="A181" s="1">
        <v>34274</v>
      </c>
      <c r="B181" s="2">
        <v>122168.656108827</v>
      </c>
      <c r="C181" s="3">
        <f>chart_8[[#This Row],[MSCI Pacific ex-Japan]]/B180-1</f>
        <v>-3.7944713565604138E-3</v>
      </c>
    </row>
    <row r="182" spans="1:3" x14ac:dyDescent="0.3">
      <c r="A182" s="1">
        <v>34304</v>
      </c>
      <c r="B182" s="2">
        <v>147470.36776488001</v>
      </c>
      <c r="C182" s="3">
        <f>chart_8[[#This Row],[MSCI Pacific ex-Japan]]/B181-1</f>
        <v>0.20710477189430998</v>
      </c>
    </row>
    <row r="183" spans="1:3" x14ac:dyDescent="0.3">
      <c r="A183" s="1">
        <v>34335</v>
      </c>
      <c r="B183" s="2">
        <v>145367.23118819</v>
      </c>
      <c r="C183" s="3">
        <f>chart_8[[#This Row],[MSCI Pacific ex-Japan]]/B182-1</f>
        <v>-1.426141813142523E-2</v>
      </c>
    </row>
    <row r="184" spans="1:3" x14ac:dyDescent="0.3">
      <c r="A184" s="1">
        <v>34366</v>
      </c>
      <c r="B184" s="2">
        <v>137760.28642826699</v>
      </c>
      <c r="C184" s="3">
        <f>chart_8[[#This Row],[MSCI Pacific ex-Japan]]/B183-1</f>
        <v>-5.2329157663291936E-2</v>
      </c>
    </row>
    <row r="185" spans="1:3" x14ac:dyDescent="0.3">
      <c r="A185" s="1">
        <v>34394</v>
      </c>
      <c r="B185" s="2">
        <v>120587.28194012999</v>
      </c>
      <c r="C185" s="3">
        <f>chart_8[[#This Row],[MSCI Pacific ex-Japan]]/B184-1</f>
        <v>-0.12465860033674603</v>
      </c>
    </row>
    <row r="186" spans="1:3" x14ac:dyDescent="0.3">
      <c r="A186" s="1">
        <v>34425</v>
      </c>
      <c r="B186" s="2">
        <v>126551.671542546</v>
      </c>
      <c r="C186" s="3">
        <f>chart_8[[#This Row],[MSCI Pacific ex-Japan]]/B185-1</f>
        <v>4.946118285821588E-2</v>
      </c>
    </row>
    <row r="187" spans="1:3" x14ac:dyDescent="0.3">
      <c r="A187" s="1">
        <v>34455</v>
      </c>
      <c r="B187" s="2">
        <v>127921.886959241</v>
      </c>
      <c r="C187" s="3">
        <f>chart_8[[#This Row],[MSCI Pacific ex-Japan]]/B186-1</f>
        <v>1.0827319781661959E-2</v>
      </c>
    </row>
    <row r="188" spans="1:3" x14ac:dyDescent="0.3">
      <c r="A188" s="1">
        <v>34486</v>
      </c>
      <c r="B188" s="2">
        <v>120269.207214472</v>
      </c>
      <c r="C188" s="3">
        <f>chart_8[[#This Row],[MSCI Pacific ex-Japan]]/B187-1</f>
        <v>-5.9823068019684067E-2</v>
      </c>
    </row>
    <row r="189" spans="1:3" x14ac:dyDescent="0.3">
      <c r="A189" s="1">
        <v>34516</v>
      </c>
      <c r="B189" s="2">
        <v>122704.744504609</v>
      </c>
      <c r="C189" s="3">
        <f>chart_8[[#This Row],[MSCI Pacific ex-Japan]]/B188-1</f>
        <v>2.0250713765775474E-2</v>
      </c>
    </row>
    <row r="190" spans="1:3" x14ac:dyDescent="0.3">
      <c r="A190" s="1">
        <v>34547</v>
      </c>
      <c r="B190" s="2">
        <v>131100.59139589401</v>
      </c>
      <c r="C190" s="3">
        <f>chart_8[[#This Row],[MSCI Pacific ex-Japan]]/B189-1</f>
        <v>6.8423164280902338E-2</v>
      </c>
    </row>
    <row r="191" spans="1:3" x14ac:dyDescent="0.3">
      <c r="A191" s="1">
        <v>34578</v>
      </c>
      <c r="B191" s="2">
        <v>126290.758490867</v>
      </c>
      <c r="C191" s="3">
        <f>chart_8[[#This Row],[MSCI Pacific ex-Japan]]/B190-1</f>
        <v>-3.668810989953819E-2</v>
      </c>
    </row>
    <row r="192" spans="1:3" x14ac:dyDescent="0.3">
      <c r="A192" s="1">
        <v>34608</v>
      </c>
      <c r="B192" s="2">
        <v>125874.137240399</v>
      </c>
      <c r="C192" s="3">
        <f>chart_8[[#This Row],[MSCI Pacific ex-Japan]]/B191-1</f>
        <v>-3.2989052837000266E-3</v>
      </c>
    </row>
    <row r="193" spans="1:3" x14ac:dyDescent="0.3">
      <c r="A193" s="1">
        <v>34639</v>
      </c>
      <c r="B193" s="2">
        <v>117508.94697818</v>
      </c>
      <c r="C193" s="3">
        <f>chart_8[[#This Row],[MSCI Pacific ex-Japan]]/B192-1</f>
        <v>-6.6456783304443601E-2</v>
      </c>
    </row>
    <row r="194" spans="1:3" x14ac:dyDescent="0.3">
      <c r="A194" s="1">
        <v>34669</v>
      </c>
      <c r="B194" s="2">
        <v>118063.269349109</v>
      </c>
      <c r="C194" s="3">
        <f>chart_8[[#This Row],[MSCI Pacific ex-Japan]]/B193-1</f>
        <v>4.7172780046436102E-3</v>
      </c>
    </row>
    <row r="195" spans="1:3" x14ac:dyDescent="0.3">
      <c r="A195" s="1">
        <v>34700</v>
      </c>
      <c r="B195" s="2">
        <v>105670.77721594099</v>
      </c>
      <c r="C195" s="3">
        <f>chart_8[[#This Row],[MSCI Pacific ex-Japan]]/B194-1</f>
        <v>-0.10496483962784253</v>
      </c>
    </row>
    <row r="196" spans="1:3" x14ac:dyDescent="0.3">
      <c r="A196" s="1">
        <v>34731</v>
      </c>
      <c r="B196" s="2">
        <v>114276.809895169</v>
      </c>
      <c r="C196" s="3">
        <f>chart_8[[#This Row],[MSCI Pacific ex-Japan]]/B195-1</f>
        <v>8.1441936039150731E-2</v>
      </c>
    </row>
    <row r="197" spans="1:3" x14ac:dyDescent="0.3">
      <c r="A197" s="1">
        <v>34759</v>
      </c>
      <c r="B197" s="2">
        <v>110995.366679889</v>
      </c>
      <c r="C197" s="3">
        <f>chart_8[[#This Row],[MSCI Pacific ex-Japan]]/B196-1</f>
        <v>-2.8714865406990309E-2</v>
      </c>
    </row>
    <row r="198" spans="1:3" x14ac:dyDescent="0.3">
      <c r="A198" s="1">
        <v>34790</v>
      </c>
      <c r="B198" s="2">
        <v>110315.46547562499</v>
      </c>
      <c r="C198" s="3">
        <f>chart_8[[#This Row],[MSCI Pacific ex-Japan]]/B197-1</f>
        <v>-6.1254917624160576E-3</v>
      </c>
    </row>
    <row r="199" spans="1:3" x14ac:dyDescent="0.3">
      <c r="A199" s="1">
        <v>34820</v>
      </c>
      <c r="B199" s="2">
        <v>119624.513788778</v>
      </c>
      <c r="C199" s="3">
        <f>chart_8[[#This Row],[MSCI Pacific ex-Japan]]/B198-1</f>
        <v>8.4385704878432444E-2</v>
      </c>
    </row>
    <row r="200" spans="1:3" x14ac:dyDescent="0.3">
      <c r="A200" s="1">
        <v>34851</v>
      </c>
      <c r="B200" s="2">
        <v>116384.679714392</v>
      </c>
      <c r="C200" s="3">
        <f>chart_8[[#This Row],[MSCI Pacific ex-Japan]]/B199-1</f>
        <v>-2.7083362529745414E-2</v>
      </c>
    </row>
    <row r="201" spans="1:3" x14ac:dyDescent="0.3">
      <c r="A201" s="1">
        <v>34881</v>
      </c>
      <c r="B201" s="2">
        <v>119782.539434042</v>
      </c>
      <c r="C201" s="3">
        <f>chart_8[[#This Row],[MSCI Pacific ex-Japan]]/B200-1</f>
        <v>2.9195077290141258E-2</v>
      </c>
    </row>
    <row r="202" spans="1:3" x14ac:dyDescent="0.3">
      <c r="A202" s="1">
        <v>34912</v>
      </c>
      <c r="B202" s="2">
        <v>120145.42826207601</v>
      </c>
      <c r="C202" s="3">
        <f>chart_8[[#This Row],[MSCI Pacific ex-Japan]]/B201-1</f>
        <v>3.0295636555095484E-3</v>
      </c>
    </row>
    <row r="203" spans="1:3" x14ac:dyDescent="0.3">
      <c r="A203" s="1">
        <v>34943</v>
      </c>
      <c r="B203" s="2">
        <v>123251.574113439</v>
      </c>
      <c r="C203" s="3">
        <f>chart_8[[#This Row],[MSCI Pacific ex-Japan]]/B202-1</f>
        <v>2.5853217190981992E-2</v>
      </c>
    </row>
    <row r="204" spans="1:3" x14ac:dyDescent="0.3">
      <c r="A204" s="1">
        <v>34973</v>
      </c>
      <c r="B204" s="2">
        <v>119201.906710818</v>
      </c>
      <c r="C204" s="3">
        <f>chart_8[[#This Row],[MSCI Pacific ex-Japan]]/B203-1</f>
        <v>-3.285692236996296E-2</v>
      </c>
    </row>
    <row r="205" spans="1:3" x14ac:dyDescent="0.3">
      <c r="A205" s="1">
        <v>35004</v>
      </c>
      <c r="B205" s="2">
        <v>120521.685991575</v>
      </c>
      <c r="C205" s="3">
        <f>chart_8[[#This Row],[MSCI Pacific ex-Japan]]/B204-1</f>
        <v>1.1071796728543637E-2</v>
      </c>
    </row>
    <row r="206" spans="1:3" x14ac:dyDescent="0.3">
      <c r="A206" s="1">
        <v>35034</v>
      </c>
      <c r="B206" s="2">
        <v>127247.314466631</v>
      </c>
      <c r="C206" s="3">
        <f>chart_8[[#This Row],[MSCI Pacific ex-Japan]]/B205-1</f>
        <v>5.5804301273433499E-2</v>
      </c>
    </row>
    <row r="207" spans="1:3" x14ac:dyDescent="0.3">
      <c r="A207" s="1">
        <v>35065</v>
      </c>
      <c r="B207" s="2">
        <v>137352.71101782599</v>
      </c>
      <c r="C207" s="3">
        <f>chart_8[[#This Row],[MSCI Pacific ex-Japan]]/B206-1</f>
        <v>7.941540136664349E-2</v>
      </c>
    </row>
    <row r="208" spans="1:3" x14ac:dyDescent="0.3">
      <c r="A208" s="1">
        <v>35096</v>
      </c>
      <c r="B208" s="2">
        <v>140242.39514870901</v>
      </c>
      <c r="C208" s="3">
        <f>chart_8[[#This Row],[MSCI Pacific ex-Japan]]/B207-1</f>
        <v>2.1038420788854983E-2</v>
      </c>
    </row>
    <row r="209" spans="1:3" x14ac:dyDescent="0.3">
      <c r="A209" s="1">
        <v>35125</v>
      </c>
      <c r="B209" s="2">
        <v>141980.30951100099</v>
      </c>
      <c r="C209" s="3">
        <f>chart_8[[#This Row],[MSCI Pacific ex-Japan]]/B208-1</f>
        <v>1.2392218205123706E-2</v>
      </c>
    </row>
    <row r="210" spans="1:3" x14ac:dyDescent="0.3">
      <c r="A210" s="1">
        <v>35156</v>
      </c>
      <c r="B210" s="2">
        <v>147139.832723831</v>
      </c>
      <c r="C210" s="3">
        <f>chart_8[[#This Row],[MSCI Pacific ex-Japan]]/B209-1</f>
        <v>3.633970957381405E-2</v>
      </c>
    </row>
    <row r="211" spans="1:3" x14ac:dyDescent="0.3">
      <c r="A211" s="1">
        <v>35186</v>
      </c>
      <c r="B211" s="2">
        <v>147433.87913330001</v>
      </c>
      <c r="C211" s="3">
        <f>chart_8[[#This Row],[MSCI Pacific ex-Japan]]/B210-1</f>
        <v>1.9984147326095325E-3</v>
      </c>
    </row>
    <row r="212" spans="1:3" x14ac:dyDescent="0.3">
      <c r="A212" s="1">
        <v>35217</v>
      </c>
      <c r="B212" s="2">
        <v>143571.028565966</v>
      </c>
      <c r="C212" s="3">
        <f>chart_8[[#This Row],[MSCI Pacific ex-Japan]]/B211-1</f>
        <v>-2.6200562516851877E-2</v>
      </c>
    </row>
    <row r="213" spans="1:3" x14ac:dyDescent="0.3">
      <c r="A213" s="1">
        <v>35247</v>
      </c>
      <c r="B213" s="2">
        <v>134300.98025893301</v>
      </c>
      <c r="C213" s="3">
        <f>chart_8[[#This Row],[MSCI Pacific ex-Japan]]/B212-1</f>
        <v>-6.4567680538512806E-2</v>
      </c>
    </row>
    <row r="214" spans="1:3" x14ac:dyDescent="0.3">
      <c r="A214" s="1">
        <v>35278</v>
      </c>
      <c r="B214" s="2">
        <v>139075.07863726199</v>
      </c>
      <c r="C214" s="3">
        <f>chart_8[[#This Row],[MSCI Pacific ex-Japan]]/B213-1</f>
        <v>3.5547755266748693E-2</v>
      </c>
    </row>
    <row r="215" spans="1:3" x14ac:dyDescent="0.3">
      <c r="A215" s="1">
        <v>35309</v>
      </c>
      <c r="B215" s="2">
        <v>143901.97562025199</v>
      </c>
      <c r="C215" s="3">
        <f>chart_8[[#This Row],[MSCI Pacific ex-Japan]]/B214-1</f>
        <v>3.4707131071121555E-2</v>
      </c>
    </row>
    <row r="216" spans="1:3" x14ac:dyDescent="0.3">
      <c r="A216" s="1">
        <v>35339</v>
      </c>
      <c r="B216" s="2">
        <v>148312.61361447099</v>
      </c>
      <c r="C216" s="3">
        <f>chart_8[[#This Row],[MSCI Pacific ex-Japan]]/B215-1</f>
        <v>3.0650294933117328E-2</v>
      </c>
    </row>
    <row r="217" spans="1:3" x14ac:dyDescent="0.3">
      <c r="A217" s="1">
        <v>35370</v>
      </c>
      <c r="B217" s="2">
        <v>154260.355710912</v>
      </c>
      <c r="C217" s="3">
        <f>chart_8[[#This Row],[MSCI Pacific ex-Japan]]/B216-1</f>
        <v>4.01027394197353E-2</v>
      </c>
    </row>
    <row r="218" spans="1:3" x14ac:dyDescent="0.3">
      <c r="A218" s="1">
        <v>35400</v>
      </c>
      <c r="B218" s="2">
        <v>158018.66402792599</v>
      </c>
      <c r="C218" s="3">
        <f>chart_8[[#This Row],[MSCI Pacific ex-Japan]]/B217-1</f>
        <v>2.4363410156120535E-2</v>
      </c>
    </row>
    <row r="219" spans="1:3" x14ac:dyDescent="0.3">
      <c r="A219" s="1">
        <v>35431</v>
      </c>
      <c r="B219" s="2">
        <v>160407.448501865</v>
      </c>
      <c r="C219" s="3">
        <f>chart_8[[#This Row],[MSCI Pacific ex-Japan]]/B218-1</f>
        <v>1.5117103341139915E-2</v>
      </c>
    </row>
    <row r="220" spans="1:3" x14ac:dyDescent="0.3">
      <c r="A220" s="1">
        <v>35462</v>
      </c>
      <c r="B220" s="2">
        <v>169812.21368166499</v>
      </c>
      <c r="C220" s="3">
        <f>chart_8[[#This Row],[MSCI Pacific ex-Japan]]/B219-1</f>
        <v>5.8630476749280458E-2</v>
      </c>
    </row>
    <row r="221" spans="1:3" x14ac:dyDescent="0.3">
      <c r="A221" s="1">
        <v>35490</v>
      </c>
      <c r="B221" s="2">
        <v>163851.62716509699</v>
      </c>
      <c r="C221" s="3">
        <f>chart_8[[#This Row],[MSCI Pacific ex-Japan]]/B220-1</f>
        <v>-3.5101047135171926E-2</v>
      </c>
    </row>
    <row r="222" spans="1:3" x14ac:dyDescent="0.3">
      <c r="A222" s="1">
        <v>35521</v>
      </c>
      <c r="B222" s="2">
        <v>161407.14224407001</v>
      </c>
      <c r="C222" s="3">
        <f>chart_8[[#This Row],[MSCI Pacific ex-Japan]]/B221-1</f>
        <v>-1.4918893167682135E-2</v>
      </c>
    </row>
    <row r="223" spans="1:3" x14ac:dyDescent="0.3">
      <c r="A223" s="1">
        <v>35551</v>
      </c>
      <c r="B223" s="2">
        <v>170961.95485237101</v>
      </c>
      <c r="C223" s="3">
        <f>chart_8[[#This Row],[MSCI Pacific ex-Japan]]/B222-1</f>
        <v>5.9196962881932436E-2</v>
      </c>
    </row>
    <row r="224" spans="1:3" x14ac:dyDescent="0.3">
      <c r="A224" s="1">
        <v>35582</v>
      </c>
      <c r="B224" s="2">
        <v>176703.743578972</v>
      </c>
      <c r="C224" s="3">
        <f>chart_8[[#This Row],[MSCI Pacific ex-Japan]]/B223-1</f>
        <v>3.3585184092912002E-2</v>
      </c>
    </row>
    <row r="225" spans="1:3" x14ac:dyDescent="0.3">
      <c r="A225" s="1">
        <v>35612</v>
      </c>
      <c r="B225" s="2">
        <v>181179.24064942301</v>
      </c>
      <c r="C225" s="3">
        <f>chart_8[[#This Row],[MSCI Pacific ex-Japan]]/B224-1</f>
        <v>2.5327686781297931E-2</v>
      </c>
    </row>
    <row r="226" spans="1:3" x14ac:dyDescent="0.3">
      <c r="A226" s="1">
        <v>35643</v>
      </c>
      <c r="B226" s="2">
        <v>160532.97703600899</v>
      </c>
      <c r="C226" s="3">
        <f>chart_8[[#This Row],[MSCI Pacific ex-Japan]]/B225-1</f>
        <v>-0.11395490752367143</v>
      </c>
    </row>
    <row r="227" spans="1:3" x14ac:dyDescent="0.3">
      <c r="A227" s="1">
        <v>35674</v>
      </c>
      <c r="B227" s="2">
        <v>161692.702124926</v>
      </c>
      <c r="C227" s="3">
        <f>chart_8[[#This Row],[MSCI Pacific ex-Japan]]/B226-1</f>
        <v>7.2242171691418999E-3</v>
      </c>
    </row>
    <row r="228" spans="1:3" x14ac:dyDescent="0.3">
      <c r="A228" s="1">
        <v>35704</v>
      </c>
      <c r="B228" s="2">
        <v>125121.150697718</v>
      </c>
      <c r="C228" s="3">
        <f>chart_8[[#This Row],[MSCI Pacific ex-Japan]]/B227-1</f>
        <v>-0.22617935717935078</v>
      </c>
    </row>
    <row r="229" spans="1:3" x14ac:dyDescent="0.3">
      <c r="A229" s="1">
        <v>35735</v>
      </c>
      <c r="B229" s="2">
        <v>118710.554017227</v>
      </c>
      <c r="C229" s="3">
        <f>chart_8[[#This Row],[MSCI Pacific ex-Japan]]/B228-1</f>
        <v>-5.123511608343867E-2</v>
      </c>
    </row>
    <row r="230" spans="1:3" x14ac:dyDescent="0.3">
      <c r="A230" s="1">
        <v>35765</v>
      </c>
      <c r="B230" s="2">
        <v>122272.41414127999</v>
      </c>
      <c r="C230" s="3">
        <f>chart_8[[#This Row],[MSCI Pacific ex-Japan]]/B229-1</f>
        <v>3.0004578392718972E-2</v>
      </c>
    </row>
    <row r="231" spans="1:3" x14ac:dyDescent="0.3">
      <c r="A231" s="1">
        <v>35796</v>
      </c>
      <c r="B231" s="2">
        <v>117394.304671669</v>
      </c>
      <c r="C231" s="3">
        <f>chart_8[[#This Row],[MSCI Pacific ex-Japan]]/B230-1</f>
        <v>-3.9895421251555319E-2</v>
      </c>
    </row>
    <row r="232" spans="1:3" x14ac:dyDescent="0.3">
      <c r="A232" s="1">
        <v>35827</v>
      </c>
      <c r="B232" s="2">
        <v>135201.232624311</v>
      </c>
      <c r="C232" s="3">
        <f>chart_8[[#This Row],[MSCI Pacific ex-Japan]]/B231-1</f>
        <v>0.15168476871552516</v>
      </c>
    </row>
    <row r="233" spans="1:3" x14ac:dyDescent="0.3">
      <c r="A233" s="1">
        <v>35855</v>
      </c>
      <c r="B233" s="2">
        <v>134139.56654277199</v>
      </c>
      <c r="C233" s="3">
        <f>chart_8[[#This Row],[MSCI Pacific ex-Japan]]/B232-1</f>
        <v>-7.8524881832187088E-3</v>
      </c>
    </row>
    <row r="234" spans="1:3" x14ac:dyDescent="0.3">
      <c r="A234" s="1">
        <v>35886</v>
      </c>
      <c r="B234" s="2">
        <v>123960.041139387</v>
      </c>
      <c r="C234" s="3">
        <f>chart_8[[#This Row],[MSCI Pacific ex-Japan]]/B233-1</f>
        <v>-7.5887567447440074E-2</v>
      </c>
    </row>
    <row r="235" spans="1:3" x14ac:dyDescent="0.3">
      <c r="A235" s="1">
        <v>35916</v>
      </c>
      <c r="B235" s="2">
        <v>108416.427463926</v>
      </c>
      <c r="C235" s="3">
        <f>chart_8[[#This Row],[MSCI Pacific ex-Japan]]/B234-1</f>
        <v>-0.12539213066235577</v>
      </c>
    </row>
    <row r="236" spans="1:3" x14ac:dyDescent="0.3">
      <c r="A236" s="1">
        <v>35947</v>
      </c>
      <c r="B236" s="2">
        <v>102664.781998978</v>
      </c>
      <c r="C236" s="3">
        <f>chart_8[[#This Row],[MSCI Pacific ex-Japan]]/B235-1</f>
        <v>-5.3051420338138144E-2</v>
      </c>
    </row>
    <row r="237" spans="1:3" x14ac:dyDescent="0.3">
      <c r="A237" s="1">
        <v>35977</v>
      </c>
      <c r="B237" s="2">
        <v>99419.372573909903</v>
      </c>
      <c r="C237" s="3">
        <f>chart_8[[#This Row],[MSCI Pacific ex-Japan]]/B236-1</f>
        <v>-3.1611711064660875E-2</v>
      </c>
    </row>
    <row r="238" spans="1:3" x14ac:dyDescent="0.3">
      <c r="A238" s="1">
        <v>36008</v>
      </c>
      <c r="B238" s="2">
        <v>85661.828897790707</v>
      </c>
      <c r="C238" s="3">
        <f>chart_8[[#This Row],[MSCI Pacific ex-Japan]]/B237-1</f>
        <v>-0.13837890262173624</v>
      </c>
    </row>
    <row r="239" spans="1:3" x14ac:dyDescent="0.3">
      <c r="A239" s="1">
        <v>36039</v>
      </c>
      <c r="B239" s="2">
        <v>89160.099270427294</v>
      </c>
      <c r="C239" s="3">
        <f>chart_8[[#This Row],[MSCI Pacific ex-Japan]]/B238-1</f>
        <v>4.0838147137981728E-2</v>
      </c>
    </row>
    <row r="240" spans="1:3" x14ac:dyDescent="0.3">
      <c r="A240" s="1">
        <v>36069</v>
      </c>
      <c r="B240" s="2">
        <v>102485.44849157</v>
      </c>
      <c r="C240" s="3">
        <f>chart_8[[#This Row],[MSCI Pacific ex-Japan]]/B239-1</f>
        <v>0.14945417658998128</v>
      </c>
    </row>
    <row r="241" spans="1:3" x14ac:dyDescent="0.3">
      <c r="A241" s="1">
        <v>36100</v>
      </c>
      <c r="B241" s="2">
        <v>110395.191553254</v>
      </c>
      <c r="C241" s="3">
        <f>chart_8[[#This Row],[MSCI Pacific ex-Japan]]/B240-1</f>
        <v>7.7179181806816377E-2</v>
      </c>
    </row>
    <row r="242" spans="1:3" x14ac:dyDescent="0.3">
      <c r="A242" s="1">
        <v>36130</v>
      </c>
      <c r="B242" s="2">
        <v>108456.77435004</v>
      </c>
      <c r="C242" s="3">
        <f>chart_8[[#This Row],[MSCI Pacific ex-Japan]]/B241-1</f>
        <v>-1.75588916142142E-2</v>
      </c>
    </row>
    <row r="243" spans="1:3" x14ac:dyDescent="0.3">
      <c r="A243" s="1">
        <v>36161</v>
      </c>
      <c r="B243" s="2">
        <v>112812.37322122</v>
      </c>
      <c r="C243" s="3">
        <f>chart_8[[#This Row],[MSCI Pacific ex-Japan]]/B242-1</f>
        <v>4.0159767771835719E-2</v>
      </c>
    </row>
    <row r="244" spans="1:3" x14ac:dyDescent="0.3">
      <c r="A244" s="1">
        <v>36192</v>
      </c>
      <c r="B244" s="2">
        <v>115388.792380245</v>
      </c>
      <c r="C244" s="3">
        <f>chart_8[[#This Row],[MSCI Pacific ex-Japan]]/B243-1</f>
        <v>2.2838090232999209E-2</v>
      </c>
    </row>
    <row r="245" spans="1:3" x14ac:dyDescent="0.3">
      <c r="A245" s="1">
        <v>36220</v>
      </c>
      <c r="B245" s="2">
        <v>127750.837549269</v>
      </c>
      <c r="C245" s="3">
        <f>chart_8[[#This Row],[MSCI Pacific ex-Japan]]/B244-1</f>
        <v>0.10713384648560065</v>
      </c>
    </row>
    <row r="246" spans="1:3" x14ac:dyDescent="0.3">
      <c r="A246" s="1">
        <v>36251</v>
      </c>
      <c r="B246" s="2">
        <v>150935.96174024799</v>
      </c>
      <c r="C246" s="3">
        <f>chart_8[[#This Row],[MSCI Pacific ex-Japan]]/B245-1</f>
        <v>0.18148706212620569</v>
      </c>
    </row>
    <row r="247" spans="1:3" x14ac:dyDescent="0.3">
      <c r="A247" s="1">
        <v>36281</v>
      </c>
      <c r="B247" s="2">
        <v>142157.54746774299</v>
      </c>
      <c r="C247" s="3">
        <f>chart_8[[#This Row],[MSCI Pacific ex-Japan]]/B246-1</f>
        <v>-5.8159859130272329E-2</v>
      </c>
    </row>
    <row r="248" spans="1:3" x14ac:dyDescent="0.3">
      <c r="A248" s="1">
        <v>36312</v>
      </c>
      <c r="B248" s="2">
        <v>155836.44556507701</v>
      </c>
      <c r="C248" s="3">
        <f>chart_8[[#This Row],[MSCI Pacific ex-Japan]]/B247-1</f>
        <v>9.6223509345769287E-2</v>
      </c>
    </row>
    <row r="249" spans="1:3" x14ac:dyDescent="0.3">
      <c r="A249" s="1">
        <v>36342</v>
      </c>
      <c r="B249" s="2">
        <v>149154.134534001</v>
      </c>
      <c r="C249" s="3">
        <f>chart_8[[#This Row],[MSCI Pacific ex-Japan]]/B248-1</f>
        <v>-4.288028392103882E-2</v>
      </c>
    </row>
    <row r="250" spans="1:3" x14ac:dyDescent="0.3">
      <c r="A250" s="1">
        <v>36373</v>
      </c>
      <c r="B250" s="2">
        <v>147448.57794802301</v>
      </c>
      <c r="C250" s="3">
        <f>chart_8[[#This Row],[MSCI Pacific ex-Japan]]/B249-1</f>
        <v>-1.143485959210333E-2</v>
      </c>
    </row>
    <row r="251" spans="1:3" x14ac:dyDescent="0.3">
      <c r="A251" s="1">
        <v>36404</v>
      </c>
      <c r="B251" s="2">
        <v>143530.13823058899</v>
      </c>
      <c r="C251" s="3">
        <f>chart_8[[#This Row],[MSCI Pacific ex-Japan]]/B250-1</f>
        <v>-2.6574957669753263E-2</v>
      </c>
    </row>
    <row r="252" spans="1:3" x14ac:dyDescent="0.3">
      <c r="A252" s="1">
        <v>36434</v>
      </c>
      <c r="B252" s="2">
        <v>149188.29219356601</v>
      </c>
      <c r="C252" s="3">
        <f>chart_8[[#This Row],[MSCI Pacific ex-Japan]]/B251-1</f>
        <v>3.942136496717441E-2</v>
      </c>
    </row>
    <row r="253" spans="1:3" x14ac:dyDescent="0.3">
      <c r="A253" s="1">
        <v>36465</v>
      </c>
      <c r="B253" s="2">
        <v>167322.150962368</v>
      </c>
      <c r="C253" s="3">
        <f>chart_8[[#This Row],[MSCI Pacific ex-Japan]]/B252-1</f>
        <v>0.1215501464771378</v>
      </c>
    </row>
    <row r="254" spans="1:3" x14ac:dyDescent="0.3">
      <c r="A254" s="1">
        <v>36495</v>
      </c>
      <c r="B254" s="2">
        <v>181742.44442125101</v>
      </c>
      <c r="C254" s="3">
        <f>chart_8[[#This Row],[MSCI Pacific ex-Japan]]/B253-1</f>
        <v>8.6182811874838006E-2</v>
      </c>
    </row>
    <row r="255" spans="1:3" x14ac:dyDescent="0.3">
      <c r="A255" s="1">
        <v>36526</v>
      </c>
      <c r="B255" s="2">
        <v>173297.69678193601</v>
      </c>
      <c r="C255" s="3">
        <f>chart_8[[#This Row],[MSCI Pacific ex-Japan]]/B254-1</f>
        <v>-4.6465467470776289E-2</v>
      </c>
    </row>
    <row r="256" spans="1:3" x14ac:dyDescent="0.3">
      <c r="A256" s="1">
        <v>36557</v>
      </c>
      <c r="B256" s="2">
        <v>174162.860770548</v>
      </c>
      <c r="C256" s="3">
        <f>chart_8[[#This Row],[MSCI Pacific ex-Japan]]/B255-1</f>
        <v>4.9923571096310848E-3</v>
      </c>
    </row>
    <row r="257" spans="1:3" x14ac:dyDescent="0.3">
      <c r="A257" s="1">
        <v>36586</v>
      </c>
      <c r="B257" s="2">
        <v>178669.06012664601</v>
      </c>
      <c r="C257" s="3">
        <f>chart_8[[#This Row],[MSCI Pacific ex-Japan]]/B256-1</f>
        <v>2.5873480351443767E-2</v>
      </c>
    </row>
    <row r="258" spans="1:3" x14ac:dyDescent="0.3">
      <c r="A258" s="1">
        <v>36617</v>
      </c>
      <c r="B258" s="2">
        <v>180169.969385495</v>
      </c>
      <c r="C258" s="3">
        <f>chart_8[[#This Row],[MSCI Pacific ex-Japan]]/B257-1</f>
        <v>8.4004989883816883E-3</v>
      </c>
    </row>
    <row r="259" spans="1:3" x14ac:dyDescent="0.3">
      <c r="A259" s="1">
        <v>36647</v>
      </c>
      <c r="B259" s="2">
        <v>159637.10965054901</v>
      </c>
      <c r="C259" s="3">
        <f>chart_8[[#This Row],[MSCI Pacific ex-Japan]]/B258-1</f>
        <v>-0.11396382984898834</v>
      </c>
    </row>
    <row r="260" spans="1:3" x14ac:dyDescent="0.3">
      <c r="A260" s="1">
        <v>36678</v>
      </c>
      <c r="B260" s="2">
        <v>173654.62571881199</v>
      </c>
      <c r="C260" s="3">
        <f>chart_8[[#This Row],[MSCI Pacific ex-Japan]]/B259-1</f>
        <v>8.7808631081756516E-2</v>
      </c>
    </row>
    <row r="261" spans="1:3" x14ac:dyDescent="0.3">
      <c r="A261" s="1">
        <v>36708</v>
      </c>
      <c r="B261" s="2">
        <v>178718.98902433799</v>
      </c>
      <c r="C261" s="3">
        <f>chart_8[[#This Row],[MSCI Pacific ex-Japan]]/B260-1</f>
        <v>2.9163422998742305E-2</v>
      </c>
    </row>
    <row r="262" spans="1:3" x14ac:dyDescent="0.3">
      <c r="A262" s="1">
        <v>36739</v>
      </c>
      <c r="B262" s="2">
        <v>187782.73426789301</v>
      </c>
      <c r="C262" s="3">
        <f>chart_8[[#This Row],[MSCI Pacific ex-Japan]]/B261-1</f>
        <v>5.0715065550872795E-2</v>
      </c>
    </row>
    <row r="263" spans="1:3" x14ac:dyDescent="0.3">
      <c r="A263" s="1">
        <v>36770</v>
      </c>
      <c r="B263" s="2">
        <v>178293.288297705</v>
      </c>
      <c r="C263" s="3">
        <f>chart_8[[#This Row],[MSCI Pacific ex-Japan]]/B262-1</f>
        <v>-5.0534177208487407E-2</v>
      </c>
    </row>
    <row r="264" spans="1:3" x14ac:dyDescent="0.3">
      <c r="A264" s="1">
        <v>36800</v>
      </c>
      <c r="B264" s="2">
        <v>175544.12577384899</v>
      </c>
      <c r="C264" s="3">
        <f>chart_8[[#This Row],[MSCI Pacific ex-Japan]]/B263-1</f>
        <v>-1.5419327054339793E-2</v>
      </c>
    </row>
    <row r="265" spans="1:3" x14ac:dyDescent="0.3">
      <c r="A265" s="1">
        <v>36831</v>
      </c>
      <c r="B265" s="2">
        <v>169417.28898760601</v>
      </c>
      <c r="C265" s="3">
        <f>chart_8[[#This Row],[MSCI Pacific ex-Japan]]/B264-1</f>
        <v>-3.4901975553064624E-2</v>
      </c>
    </row>
    <row r="266" spans="1:3" x14ac:dyDescent="0.3">
      <c r="A266" s="1">
        <v>36861</v>
      </c>
      <c r="B266" s="2">
        <v>166407.19068364101</v>
      </c>
      <c r="C266" s="3">
        <f>chart_8[[#This Row],[MSCI Pacific ex-Japan]]/B265-1</f>
        <v>-1.7767362008638932E-2</v>
      </c>
    </row>
    <row r="267" spans="1:3" x14ac:dyDescent="0.3">
      <c r="A267" s="1">
        <v>36892</v>
      </c>
      <c r="B267" s="2">
        <v>171801.90088164</v>
      </c>
      <c r="C267" s="3">
        <f>chart_8[[#This Row],[MSCI Pacific ex-Japan]]/B266-1</f>
        <v>3.2418732482870638E-2</v>
      </c>
    </row>
    <row r="268" spans="1:3" x14ac:dyDescent="0.3">
      <c r="A268" s="1">
        <v>36923</v>
      </c>
      <c r="B268" s="2">
        <v>166831.67932529101</v>
      </c>
      <c r="C268" s="3">
        <f>chart_8[[#This Row],[MSCI Pacific ex-Japan]]/B267-1</f>
        <v>-2.8929956716678862E-2</v>
      </c>
    </row>
    <row r="269" spans="1:3" x14ac:dyDescent="0.3">
      <c r="A269" s="1">
        <v>36951</v>
      </c>
      <c r="B269" s="2">
        <v>154928.54245180701</v>
      </c>
      <c r="C269" s="3">
        <f>chart_8[[#This Row],[MSCI Pacific ex-Japan]]/B268-1</f>
        <v>-7.1348181122573795E-2</v>
      </c>
    </row>
    <row r="270" spans="1:3" x14ac:dyDescent="0.3">
      <c r="A270" s="1">
        <v>36982</v>
      </c>
      <c r="B270" s="2">
        <v>163021.15034026399</v>
      </c>
      <c r="C270" s="3">
        <f>chart_8[[#This Row],[MSCI Pacific ex-Japan]]/B269-1</f>
        <v>5.2234454416133946E-2</v>
      </c>
    </row>
    <row r="271" spans="1:3" x14ac:dyDescent="0.3">
      <c r="A271" s="1">
        <v>37012</v>
      </c>
      <c r="B271" s="2">
        <v>169094.15487079299</v>
      </c>
      <c r="C271" s="3">
        <f>chart_8[[#This Row],[MSCI Pacific ex-Japan]]/B270-1</f>
        <v>3.725286269820316E-2</v>
      </c>
    </row>
    <row r="272" spans="1:3" x14ac:dyDescent="0.3">
      <c r="A272" s="1">
        <v>37043</v>
      </c>
      <c r="B272" s="2">
        <v>169195.817212289</v>
      </c>
      <c r="C272" s="3">
        <f>chart_8[[#This Row],[MSCI Pacific ex-Japan]]/B271-1</f>
        <v>6.0121736066909293E-4</v>
      </c>
    </row>
    <row r="273" spans="1:3" x14ac:dyDescent="0.3">
      <c r="A273" s="1">
        <v>37073</v>
      </c>
      <c r="B273" s="2">
        <v>159285.78752043599</v>
      </c>
      <c r="C273" s="3">
        <f>chart_8[[#This Row],[MSCI Pacific ex-Japan]]/B272-1</f>
        <v>-5.8571363377257435E-2</v>
      </c>
    </row>
    <row r="274" spans="1:3" x14ac:dyDescent="0.3">
      <c r="A274" s="1">
        <v>37104</v>
      </c>
      <c r="B274" s="2">
        <v>149547.27797072401</v>
      </c>
      <c r="C274" s="3">
        <f>chart_8[[#This Row],[MSCI Pacific ex-Japan]]/B273-1</f>
        <v>-6.11385968661049E-2</v>
      </c>
    </row>
    <row r="275" spans="1:3" x14ac:dyDescent="0.3">
      <c r="A275" s="1">
        <v>37135</v>
      </c>
      <c r="B275" s="2">
        <v>127953.362518632</v>
      </c>
      <c r="C275" s="3">
        <f>chart_8[[#This Row],[MSCI Pacific ex-Japan]]/B274-1</f>
        <v>-0.14439524239497914</v>
      </c>
    </row>
    <row r="276" spans="1:3" x14ac:dyDescent="0.3">
      <c r="A276" s="1">
        <v>37165</v>
      </c>
      <c r="B276" s="2">
        <v>136961.76365507199</v>
      </c>
      <c r="C276" s="3">
        <f>chart_8[[#This Row],[MSCI Pacific ex-Japan]]/B275-1</f>
        <v>7.0403785872592772E-2</v>
      </c>
    </row>
    <row r="277" spans="1:3" x14ac:dyDescent="0.3">
      <c r="A277" s="1">
        <v>37196</v>
      </c>
      <c r="B277" s="2">
        <v>152414.01619313599</v>
      </c>
      <c r="C277" s="3">
        <f>chart_8[[#This Row],[MSCI Pacific ex-Japan]]/B276-1</f>
        <v>0.11282165274228917</v>
      </c>
    </row>
    <row r="278" spans="1:3" x14ac:dyDescent="0.3">
      <c r="A278" s="1">
        <v>37226</v>
      </c>
      <c r="B278" s="2">
        <v>159132.45832675701</v>
      </c>
      <c r="C278" s="3">
        <f>chart_8[[#This Row],[MSCI Pacific ex-Japan]]/B277-1</f>
        <v>4.408021192163547E-2</v>
      </c>
    </row>
    <row r="279" spans="1:3" x14ac:dyDescent="0.3">
      <c r="A279" s="1">
        <v>37257</v>
      </c>
      <c r="B279" s="2">
        <v>164528.663793215</v>
      </c>
      <c r="C279" s="3">
        <f>chart_8[[#This Row],[MSCI Pacific ex-Japan]]/B278-1</f>
        <v>3.391014958983174E-2</v>
      </c>
    </row>
    <row r="280" spans="1:3" x14ac:dyDescent="0.3">
      <c r="A280" s="1">
        <v>37288</v>
      </c>
      <c r="B280" s="2">
        <v>162031.250723896</v>
      </c>
      <c r="C280" s="3">
        <f>chart_8[[#This Row],[MSCI Pacific ex-Japan]]/B279-1</f>
        <v>-1.5179197422145463E-2</v>
      </c>
    </row>
    <row r="281" spans="1:3" x14ac:dyDescent="0.3">
      <c r="A281" s="1">
        <v>37316</v>
      </c>
      <c r="B281" s="2">
        <v>167889.98793260101</v>
      </c>
      <c r="C281" s="3">
        <f>chart_8[[#This Row],[MSCI Pacific ex-Japan]]/B280-1</f>
        <v>3.6158069400380022E-2</v>
      </c>
    </row>
    <row r="282" spans="1:3" x14ac:dyDescent="0.3">
      <c r="A282" s="1">
        <v>37347</v>
      </c>
      <c r="B282" s="2">
        <v>163421.19229561501</v>
      </c>
      <c r="C282" s="3">
        <f>chart_8[[#This Row],[MSCI Pacific ex-Japan]]/B281-1</f>
        <v>-2.6617404003745571E-2</v>
      </c>
    </row>
    <row r="283" spans="1:3" x14ac:dyDescent="0.3">
      <c r="A283" s="1">
        <v>37377</v>
      </c>
      <c r="B283" s="2">
        <v>160287.42559101601</v>
      </c>
      <c r="C283" s="3">
        <f>chart_8[[#This Row],[MSCI Pacific ex-Japan]]/B282-1</f>
        <v>-1.9176011755747568E-2</v>
      </c>
    </row>
    <row r="284" spans="1:3" x14ac:dyDescent="0.3">
      <c r="A284" s="1">
        <v>37408</v>
      </c>
      <c r="B284" s="2">
        <v>143012.69764416001</v>
      </c>
      <c r="C284" s="3">
        <f>chart_8[[#This Row],[MSCI Pacific ex-Japan]]/B283-1</f>
        <v>-0.10777344438068159</v>
      </c>
    </row>
    <row r="285" spans="1:3" x14ac:dyDescent="0.3">
      <c r="A285" s="1">
        <v>37438</v>
      </c>
      <c r="B285" s="2">
        <v>136987.82973925499</v>
      </c>
      <c r="C285" s="3">
        <f>chart_8[[#This Row],[MSCI Pacific ex-Japan]]/B284-1</f>
        <v>-4.2128202629223344E-2</v>
      </c>
    </row>
    <row r="286" spans="1:3" x14ac:dyDescent="0.3">
      <c r="A286" s="1">
        <v>37469</v>
      </c>
      <c r="B286" s="2">
        <v>136932.138651077</v>
      </c>
      <c r="C286" s="3">
        <f>chart_8[[#This Row],[MSCI Pacific ex-Japan]]/B285-1</f>
        <v>-4.0654040788878909E-4</v>
      </c>
    </row>
    <row r="287" spans="1:3" x14ac:dyDescent="0.3">
      <c r="A287" s="1">
        <v>37500</v>
      </c>
      <c r="B287" s="2">
        <v>127754.149124541</v>
      </c>
      <c r="C287" s="3">
        <f>chart_8[[#This Row],[MSCI Pacific ex-Japan]]/B286-1</f>
        <v>-6.7025824740259421E-2</v>
      </c>
    </row>
    <row r="288" spans="1:3" x14ac:dyDescent="0.3">
      <c r="A288" s="1">
        <v>37530</v>
      </c>
      <c r="B288" s="2">
        <v>134785.85650727499</v>
      </c>
      <c r="C288" s="3">
        <f>chart_8[[#This Row],[MSCI Pacific ex-Japan]]/B287-1</f>
        <v>5.5040931593377307E-2</v>
      </c>
    </row>
    <row r="289" spans="1:3" x14ac:dyDescent="0.3">
      <c r="A289" s="1">
        <v>37561</v>
      </c>
      <c r="B289" s="2">
        <v>137284.67762453001</v>
      </c>
      <c r="C289" s="3">
        <f>chart_8[[#This Row],[MSCI Pacific ex-Japan]]/B288-1</f>
        <v>1.8539193814598454E-2</v>
      </c>
    </row>
    <row r="290" spans="1:3" x14ac:dyDescent="0.3">
      <c r="A290" s="1">
        <v>37591</v>
      </c>
      <c r="B290" s="2">
        <v>125996.832389199</v>
      </c>
      <c r="C290" s="3">
        <f>chart_8[[#This Row],[MSCI Pacific ex-Japan]]/B289-1</f>
        <v>-8.2222178255048739E-2</v>
      </c>
    </row>
    <row r="291" spans="1:3" x14ac:dyDescent="0.3">
      <c r="A291" s="1">
        <v>37622</v>
      </c>
      <c r="B291" s="2">
        <v>123255.695112256</v>
      </c>
      <c r="C291" s="3">
        <f>chart_8[[#This Row],[MSCI Pacific ex-Japan]]/B290-1</f>
        <v>-2.1755604684376095E-2</v>
      </c>
    </row>
    <row r="292" spans="1:3" x14ac:dyDescent="0.3">
      <c r="A292" s="1">
        <v>37653</v>
      </c>
      <c r="B292" s="2">
        <v>122132.094501388</v>
      </c>
      <c r="C292" s="3">
        <f>chart_8[[#This Row],[MSCI Pacific ex-Japan]]/B291-1</f>
        <v>-9.1160137456096635E-3</v>
      </c>
    </row>
    <row r="293" spans="1:3" x14ac:dyDescent="0.3">
      <c r="A293" s="1">
        <v>37681</v>
      </c>
      <c r="B293" s="2">
        <v>122311.28144105901</v>
      </c>
      <c r="C293" s="3">
        <f>chart_8[[#This Row],[MSCI Pacific ex-Japan]]/B292-1</f>
        <v>1.4671568550637115E-3</v>
      </c>
    </row>
    <row r="294" spans="1:3" x14ac:dyDescent="0.3">
      <c r="A294" s="1">
        <v>37712</v>
      </c>
      <c r="B294" s="2">
        <v>126252.75585952699</v>
      </c>
      <c r="C294" s="3">
        <f>chart_8[[#This Row],[MSCI Pacific ex-Japan]]/B293-1</f>
        <v>3.2224945826991203E-2</v>
      </c>
    </row>
    <row r="295" spans="1:3" x14ac:dyDescent="0.3">
      <c r="A295" s="1">
        <v>37742</v>
      </c>
      <c r="B295" s="2">
        <v>124969.08661451</v>
      </c>
      <c r="C295" s="3">
        <f>chart_8[[#This Row],[MSCI Pacific ex-Japan]]/B294-1</f>
        <v>-1.0167455247038326E-2</v>
      </c>
    </row>
    <row r="296" spans="1:3" x14ac:dyDescent="0.3">
      <c r="A296" s="1">
        <v>37773</v>
      </c>
      <c r="B296" s="2">
        <v>134164.22936842899</v>
      </c>
      <c r="C296" s="3">
        <f>chart_8[[#This Row],[MSCI Pacific ex-Japan]]/B295-1</f>
        <v>7.3579338723048338E-2</v>
      </c>
    </row>
    <row r="297" spans="1:3" x14ac:dyDescent="0.3">
      <c r="A297" s="1">
        <v>37803</v>
      </c>
      <c r="B297" s="2">
        <v>137787.953046985</v>
      </c>
      <c r="C297" s="3">
        <f>chart_8[[#This Row],[MSCI Pacific ex-Japan]]/B296-1</f>
        <v>2.7009611247457599E-2</v>
      </c>
    </row>
    <row r="298" spans="1:3" x14ac:dyDescent="0.3">
      <c r="A298" s="1">
        <v>37834</v>
      </c>
      <c r="B298" s="2">
        <v>149380.45957947799</v>
      </c>
      <c r="C298" s="3">
        <f>chart_8[[#This Row],[MSCI Pacific ex-Japan]]/B297-1</f>
        <v>8.413294686611672E-2</v>
      </c>
    </row>
    <row r="299" spans="1:3" x14ac:dyDescent="0.3">
      <c r="A299" s="1">
        <v>37865</v>
      </c>
      <c r="B299" s="2">
        <v>146187.01957078499</v>
      </c>
      <c r="C299" s="3">
        <f>chart_8[[#This Row],[MSCI Pacific ex-Japan]]/B298-1</f>
        <v>-2.1377896531332596E-2</v>
      </c>
    </row>
    <row r="300" spans="1:3" x14ac:dyDescent="0.3">
      <c r="A300" s="1">
        <v>37895</v>
      </c>
      <c r="B300" s="2">
        <v>156947.15684476201</v>
      </c>
      <c r="C300" s="3">
        <f>chart_8[[#This Row],[MSCI Pacific ex-Japan]]/B299-1</f>
        <v>7.3605285240574192E-2</v>
      </c>
    </row>
    <row r="301" spans="1:3" x14ac:dyDescent="0.3">
      <c r="A301" s="1">
        <v>37926</v>
      </c>
      <c r="B301" s="2">
        <v>151878.78979581699</v>
      </c>
      <c r="C301" s="3">
        <f>chart_8[[#This Row],[MSCI Pacific ex-Japan]]/B300-1</f>
        <v>-3.2293462021476316E-2</v>
      </c>
    </row>
    <row r="302" spans="1:3" x14ac:dyDescent="0.3">
      <c r="A302" s="1">
        <v>37956</v>
      </c>
      <c r="B302" s="2">
        <v>153815.57598587801</v>
      </c>
      <c r="C302" s="3">
        <f>chart_8[[#This Row],[MSCI Pacific ex-Japan]]/B301-1</f>
        <v>1.2752183452770405E-2</v>
      </c>
    </row>
    <row r="303" spans="1:3" x14ac:dyDescent="0.3">
      <c r="A303" s="1">
        <v>37987</v>
      </c>
      <c r="B303" s="2">
        <v>160909.17147729601</v>
      </c>
      <c r="C303" s="3">
        <f>chart_8[[#This Row],[MSCI Pacific ex-Japan]]/B302-1</f>
        <v>4.6117536835601491E-2</v>
      </c>
    </row>
    <row r="304" spans="1:3" x14ac:dyDescent="0.3">
      <c r="A304" s="1">
        <v>38018</v>
      </c>
      <c r="B304" s="2">
        <v>166775.91173133001</v>
      </c>
      <c r="C304" s="3">
        <f>chart_8[[#This Row],[MSCI Pacific ex-Japan]]/B303-1</f>
        <v>3.6459949424708649E-2</v>
      </c>
    </row>
    <row r="305" spans="1:3" x14ac:dyDescent="0.3">
      <c r="A305" s="1">
        <v>38047</v>
      </c>
      <c r="B305" s="2">
        <v>168902.77783992601</v>
      </c>
      <c r="C305" s="3">
        <f>chart_8[[#This Row],[MSCI Pacific ex-Japan]]/B304-1</f>
        <v>1.2752837544202977E-2</v>
      </c>
    </row>
    <row r="306" spans="1:3" x14ac:dyDescent="0.3">
      <c r="A306" s="1">
        <v>38078</v>
      </c>
      <c r="B306" s="2">
        <v>163813.16138029899</v>
      </c>
      <c r="C306" s="3">
        <f>chart_8[[#This Row],[MSCI Pacific ex-Japan]]/B305-1</f>
        <v>-3.0133408844528309E-2</v>
      </c>
    </row>
    <row r="307" spans="1:3" x14ac:dyDescent="0.3">
      <c r="A307" s="1">
        <v>38108</v>
      </c>
      <c r="B307" s="2">
        <v>160893.356521913</v>
      </c>
      <c r="C307" s="3">
        <f>chart_8[[#This Row],[MSCI Pacific ex-Japan]]/B306-1</f>
        <v>-1.7823994322455849E-2</v>
      </c>
    </row>
    <row r="308" spans="1:3" x14ac:dyDescent="0.3">
      <c r="A308" s="1">
        <v>38139</v>
      </c>
      <c r="B308" s="2">
        <v>161919.15134694101</v>
      </c>
      <c r="C308" s="3">
        <f>chart_8[[#This Row],[MSCI Pacific ex-Japan]]/B307-1</f>
        <v>6.3756195234097035E-3</v>
      </c>
    </row>
    <row r="309" spans="1:3" x14ac:dyDescent="0.3">
      <c r="A309" s="1">
        <v>38169</v>
      </c>
      <c r="B309" s="2">
        <v>164957.623489447</v>
      </c>
      <c r="C309" s="3">
        <f>chart_8[[#This Row],[MSCI Pacific ex-Japan]]/B308-1</f>
        <v>1.8765366031319619E-2</v>
      </c>
    </row>
    <row r="310" spans="1:3" x14ac:dyDescent="0.3">
      <c r="A310" s="1">
        <v>38200</v>
      </c>
      <c r="B310" s="2">
        <v>169080.70257810401</v>
      </c>
      <c r="C310" s="3">
        <f>chart_8[[#This Row],[MSCI Pacific ex-Japan]]/B309-1</f>
        <v>2.4994777455197736E-2</v>
      </c>
    </row>
    <row r="311" spans="1:3" x14ac:dyDescent="0.3">
      <c r="A311" s="1">
        <v>38231</v>
      </c>
      <c r="B311" s="2">
        <v>173935.219481865</v>
      </c>
      <c r="C311" s="3">
        <f>chart_8[[#This Row],[MSCI Pacific ex-Japan]]/B310-1</f>
        <v>2.8711241612676242E-2</v>
      </c>
    </row>
    <row r="312" spans="1:3" x14ac:dyDescent="0.3">
      <c r="A312" s="1">
        <v>38261</v>
      </c>
      <c r="B312" s="2">
        <v>176088.687924978</v>
      </c>
      <c r="C312" s="3">
        <f>chart_8[[#This Row],[MSCI Pacific ex-Japan]]/B311-1</f>
        <v>1.2380864838805961E-2</v>
      </c>
    </row>
    <row r="313" spans="1:3" x14ac:dyDescent="0.3">
      <c r="A313" s="1">
        <v>38292</v>
      </c>
      <c r="B313" s="2">
        <v>182511.054665679</v>
      </c>
      <c r="C313" s="3">
        <f>chart_8[[#This Row],[MSCI Pacific ex-Japan]]/B312-1</f>
        <v>3.6472341388773533E-2</v>
      </c>
    </row>
    <row r="314" spans="1:3" x14ac:dyDescent="0.3">
      <c r="A314" s="1">
        <v>38322</v>
      </c>
      <c r="B314" s="2">
        <v>184774.51798494201</v>
      </c>
      <c r="C314" s="3">
        <f>chart_8[[#This Row],[MSCI Pacific ex-Japan]]/B313-1</f>
        <v>1.2401787515880613E-2</v>
      </c>
    </row>
    <row r="315" spans="1:3" x14ac:dyDescent="0.3">
      <c r="A315" s="1">
        <v>38353</v>
      </c>
      <c r="B315" s="2">
        <v>192511.79811382599</v>
      </c>
      <c r="C315" s="3">
        <f>chart_8[[#This Row],[MSCI Pacific ex-Japan]]/B314-1</f>
        <v>4.1874172982632407E-2</v>
      </c>
    </row>
    <row r="316" spans="1:3" x14ac:dyDescent="0.3">
      <c r="A316" s="1">
        <v>38384</v>
      </c>
      <c r="B316" s="2">
        <v>198138.36703629</v>
      </c>
      <c r="C316" s="3">
        <f>chart_8[[#This Row],[MSCI Pacific ex-Japan]]/B315-1</f>
        <v>2.9227138168109512E-2</v>
      </c>
    </row>
    <row r="317" spans="1:3" x14ac:dyDescent="0.3">
      <c r="A317" s="1">
        <v>38412</v>
      </c>
      <c r="B317" s="2">
        <v>195392.580288895</v>
      </c>
      <c r="C317" s="3">
        <f>chart_8[[#This Row],[MSCI Pacific ex-Japan]]/B316-1</f>
        <v>-1.3857925592432596E-2</v>
      </c>
    </row>
    <row r="318" spans="1:3" x14ac:dyDescent="0.3">
      <c r="A318" s="1">
        <v>38443</v>
      </c>
      <c r="B318" s="2">
        <v>195275.93836181599</v>
      </c>
      <c r="C318" s="3">
        <f>chart_8[[#This Row],[MSCI Pacific ex-Japan]]/B317-1</f>
        <v>-5.9696190564939577E-4</v>
      </c>
    </row>
    <row r="319" spans="1:3" x14ac:dyDescent="0.3">
      <c r="A319" s="1">
        <v>38473</v>
      </c>
      <c r="B319" s="2">
        <v>205159.39473335299</v>
      </c>
      <c r="C319" s="3">
        <f>chart_8[[#This Row],[MSCI Pacific ex-Japan]]/B318-1</f>
        <v>5.0612771109692423E-2</v>
      </c>
    </row>
    <row r="320" spans="1:3" x14ac:dyDescent="0.3">
      <c r="A320" s="1">
        <v>38504</v>
      </c>
      <c r="B320" s="2">
        <v>219437.448163861</v>
      </c>
      <c r="C320" s="3">
        <f>chart_8[[#This Row],[MSCI Pacific ex-Japan]]/B319-1</f>
        <v>6.9594928611800944E-2</v>
      </c>
    </row>
    <row r="321" spans="1:3" x14ac:dyDescent="0.3">
      <c r="A321" s="1">
        <v>38534</v>
      </c>
      <c r="B321" s="2">
        <v>227401.95999033301</v>
      </c>
      <c r="C321" s="3">
        <f>chart_8[[#This Row],[MSCI Pacific ex-Japan]]/B320-1</f>
        <v>3.6295135097108133E-2</v>
      </c>
    </row>
    <row r="322" spans="1:3" x14ac:dyDescent="0.3">
      <c r="A322" s="1">
        <v>38565</v>
      </c>
      <c r="B322" s="2">
        <v>225476.98625036399</v>
      </c>
      <c r="C322" s="3">
        <f>chart_8[[#This Row],[MSCI Pacific ex-Japan]]/B321-1</f>
        <v>-8.465071013683656E-3</v>
      </c>
    </row>
    <row r="323" spans="1:3" x14ac:dyDescent="0.3">
      <c r="A323" s="1">
        <v>38596</v>
      </c>
      <c r="B323" s="2">
        <v>241401.61499954</v>
      </c>
      <c r="C323" s="3">
        <f>chart_8[[#This Row],[MSCI Pacific ex-Japan]]/B322-1</f>
        <v>7.0626404113339092E-2</v>
      </c>
    </row>
    <row r="324" spans="1:3" x14ac:dyDescent="0.3">
      <c r="A324" s="1">
        <v>38626</v>
      </c>
      <c r="B324" s="2">
        <v>227349.317550982</v>
      </c>
      <c r="C324" s="3">
        <f>chart_8[[#This Row],[MSCI Pacific ex-Japan]]/B323-1</f>
        <v>-5.8211281844923746E-2</v>
      </c>
    </row>
    <row r="325" spans="1:3" x14ac:dyDescent="0.3">
      <c r="A325" s="1">
        <v>38657</v>
      </c>
      <c r="B325" s="2">
        <v>240410.844754183</v>
      </c>
      <c r="C325" s="3">
        <f>chart_8[[#This Row],[MSCI Pacific ex-Japan]]/B324-1</f>
        <v>5.7451358745653547E-2</v>
      </c>
    </row>
    <row r="326" spans="1:3" x14ac:dyDescent="0.3">
      <c r="A326" s="1">
        <v>38687</v>
      </c>
      <c r="B326" s="2">
        <v>245003.78017538201</v>
      </c>
      <c r="C326" s="3">
        <f>chart_8[[#This Row],[MSCI Pacific ex-Japan]]/B325-1</f>
        <v>1.9104526777463882E-2</v>
      </c>
    </row>
    <row r="327" spans="1:3" x14ac:dyDescent="0.3">
      <c r="A327" s="1">
        <v>38718</v>
      </c>
      <c r="B327" s="2">
        <v>253767.134659562</v>
      </c>
      <c r="C327" s="3">
        <f>chart_8[[#This Row],[MSCI Pacific ex-Japan]]/B326-1</f>
        <v>3.5768241934499567E-2</v>
      </c>
    </row>
    <row r="328" spans="1:3" x14ac:dyDescent="0.3">
      <c r="A328" s="1">
        <v>38749</v>
      </c>
      <c r="B328" s="2">
        <v>257343.61529482499</v>
      </c>
      <c r="C328" s="3">
        <f>chart_8[[#This Row],[MSCI Pacific ex-Japan]]/B327-1</f>
        <v>1.4093553288770044E-2</v>
      </c>
    </row>
    <row r="329" spans="1:3" x14ac:dyDescent="0.3">
      <c r="A329" s="1">
        <v>38777</v>
      </c>
      <c r="B329" s="2">
        <v>254714.96656032201</v>
      </c>
      <c r="C329" s="3">
        <f>chart_8[[#This Row],[MSCI Pacific ex-Japan]]/B328-1</f>
        <v>-1.0214548091630249E-2</v>
      </c>
    </row>
    <row r="330" spans="1:3" x14ac:dyDescent="0.3">
      <c r="A330" s="1">
        <v>38808</v>
      </c>
      <c r="B330" s="2">
        <v>265786.024243425</v>
      </c>
      <c r="C330" s="3">
        <f>chart_8[[#This Row],[MSCI Pacific ex-Japan]]/B329-1</f>
        <v>4.3464496148800658E-2</v>
      </c>
    </row>
    <row r="331" spans="1:3" x14ac:dyDescent="0.3">
      <c r="A331" s="1">
        <v>38838</v>
      </c>
      <c r="B331" s="2">
        <v>243754.104523349</v>
      </c>
      <c r="C331" s="3">
        <f>chart_8[[#This Row],[MSCI Pacific ex-Japan]]/B330-1</f>
        <v>-8.2893447022999389E-2</v>
      </c>
    </row>
    <row r="332" spans="1:3" x14ac:dyDescent="0.3">
      <c r="A332" s="1">
        <v>38869</v>
      </c>
      <c r="B332" s="2">
        <v>248541.65744700801</v>
      </c>
      <c r="C332" s="3">
        <f>chart_8[[#This Row],[MSCI Pacific ex-Japan]]/B331-1</f>
        <v>1.964091202903373E-2</v>
      </c>
    </row>
    <row r="333" spans="1:3" x14ac:dyDescent="0.3">
      <c r="A333" s="1">
        <v>38899</v>
      </c>
      <c r="B333" s="2">
        <v>250476.885077363</v>
      </c>
      <c r="C333" s="3">
        <f>chart_8[[#This Row],[MSCI Pacific ex-Japan]]/B332-1</f>
        <v>7.7863310731627333E-3</v>
      </c>
    </row>
    <row r="334" spans="1:3" x14ac:dyDescent="0.3">
      <c r="A334" s="1">
        <v>38930</v>
      </c>
      <c r="B334" s="2">
        <v>256912.31886402</v>
      </c>
      <c r="C334" s="3">
        <f>chart_8[[#This Row],[MSCI Pacific ex-Japan]]/B333-1</f>
        <v>2.5692725237577596E-2</v>
      </c>
    </row>
    <row r="335" spans="1:3" x14ac:dyDescent="0.3">
      <c r="A335" s="1">
        <v>38961</v>
      </c>
      <c r="B335" s="2">
        <v>260040.89202219501</v>
      </c>
      <c r="C335" s="3">
        <f>chart_8[[#This Row],[MSCI Pacific ex-Japan]]/B334-1</f>
        <v>1.2177591063007531E-2</v>
      </c>
    </row>
    <row r="336" spans="1:3" x14ac:dyDescent="0.3">
      <c r="A336" s="1">
        <v>38991</v>
      </c>
      <c r="B336" s="2">
        <v>277155.68995994597</v>
      </c>
      <c r="C336" s="3">
        <f>chart_8[[#This Row],[MSCI Pacific ex-Japan]]/B335-1</f>
        <v>6.5815794603143241E-2</v>
      </c>
    </row>
    <row r="337" spans="1:3" x14ac:dyDescent="0.3">
      <c r="A337" s="1">
        <v>39022</v>
      </c>
      <c r="B337" s="2">
        <v>279338.79935920599</v>
      </c>
      <c r="C337" s="3">
        <f>chart_8[[#This Row],[MSCI Pacific ex-Japan]]/B336-1</f>
        <v>7.8768341345454296E-3</v>
      </c>
    </row>
    <row r="338" spans="1:3" x14ac:dyDescent="0.3">
      <c r="A338" s="1">
        <v>39052</v>
      </c>
      <c r="B338" s="2">
        <v>292213.68736187799</v>
      </c>
      <c r="C338" s="3">
        <f>chart_8[[#This Row],[MSCI Pacific ex-Japan]]/B337-1</f>
        <v>4.6090582590770035E-2</v>
      </c>
    </row>
    <row r="339" spans="1:3" x14ac:dyDescent="0.3">
      <c r="A339" s="1">
        <v>39083</v>
      </c>
      <c r="B339" s="2">
        <v>299834.83719636902</v>
      </c>
      <c r="C339" s="3">
        <f>chart_8[[#This Row],[MSCI Pacific ex-Japan]]/B338-1</f>
        <v>2.6080742155835335E-2</v>
      </c>
    </row>
    <row r="340" spans="1:3" x14ac:dyDescent="0.3">
      <c r="A340" s="1">
        <v>39114</v>
      </c>
      <c r="B340" s="2">
        <v>299382.86812019901</v>
      </c>
      <c r="C340" s="3">
        <f>chart_8[[#This Row],[MSCI Pacific ex-Japan]]/B339-1</f>
        <v>-1.5073934716731685E-3</v>
      </c>
    </row>
    <row r="341" spans="1:3" x14ac:dyDescent="0.3">
      <c r="A341" s="1">
        <v>39142</v>
      </c>
      <c r="B341" s="2">
        <v>310895.83220542001</v>
      </c>
      <c r="C341" s="3">
        <f>chart_8[[#This Row],[MSCI Pacific ex-Japan]]/B340-1</f>
        <v>3.8455654318197974E-2</v>
      </c>
    </row>
    <row r="342" spans="1:3" x14ac:dyDescent="0.3">
      <c r="A342" s="1">
        <v>39173</v>
      </c>
      <c r="B342" s="2">
        <v>319787.444222158</v>
      </c>
      <c r="C342" s="3">
        <f>chart_8[[#This Row],[MSCI Pacific ex-Japan]]/B341-1</f>
        <v>2.8599971745079555E-2</v>
      </c>
    </row>
    <row r="343" spans="1:3" x14ac:dyDescent="0.3">
      <c r="A343" s="1">
        <v>39203</v>
      </c>
      <c r="B343" s="2">
        <v>330037.005345941</v>
      </c>
      <c r="C343" s="3">
        <f>chart_8[[#This Row],[MSCI Pacific ex-Japan]]/B342-1</f>
        <v>3.2051168077326331E-2</v>
      </c>
    </row>
    <row r="344" spans="1:3" x14ac:dyDescent="0.3">
      <c r="A344" s="1">
        <v>39234</v>
      </c>
      <c r="B344" s="2">
        <v>336241.10949569999</v>
      </c>
      <c r="C344" s="3">
        <f>chart_8[[#This Row],[MSCI Pacific ex-Japan]]/B343-1</f>
        <v>1.8798207622978236E-2</v>
      </c>
    </row>
    <row r="345" spans="1:3" x14ac:dyDescent="0.3">
      <c r="A345" s="1">
        <v>39264</v>
      </c>
      <c r="B345" s="2">
        <v>332935.98843099602</v>
      </c>
      <c r="C345" s="3">
        <f>chart_8[[#This Row],[MSCI Pacific ex-Japan]]/B344-1</f>
        <v>-9.8296162228974637E-3</v>
      </c>
    </row>
    <row r="346" spans="1:3" x14ac:dyDescent="0.3">
      <c r="A346" s="1">
        <v>39295</v>
      </c>
      <c r="B346" s="2">
        <v>327596.96036538098</v>
      </c>
      <c r="C346" s="3">
        <f>chart_8[[#This Row],[MSCI Pacific ex-Japan]]/B345-1</f>
        <v>-1.6036199903698867E-2</v>
      </c>
    </row>
    <row r="347" spans="1:3" x14ac:dyDescent="0.3">
      <c r="A347" s="1">
        <v>39326</v>
      </c>
      <c r="B347" s="2">
        <v>363030.994610922</v>
      </c>
      <c r="C347" s="3">
        <f>chart_8[[#This Row],[MSCI Pacific ex-Japan]]/B346-1</f>
        <v>0.1081635012914044</v>
      </c>
    </row>
    <row r="348" spans="1:3" x14ac:dyDescent="0.3">
      <c r="A348" s="1">
        <v>39356</v>
      </c>
      <c r="B348" s="2">
        <v>384067.82490635902</v>
      </c>
      <c r="C348" s="3">
        <f>chart_8[[#This Row],[MSCI Pacific ex-Japan]]/B347-1</f>
        <v>5.7947752692530274E-2</v>
      </c>
    </row>
    <row r="349" spans="1:3" x14ac:dyDescent="0.3">
      <c r="A349" s="1">
        <v>39387</v>
      </c>
      <c r="B349" s="2">
        <v>351253.62465150398</v>
      </c>
      <c r="C349" s="3">
        <f>chart_8[[#This Row],[MSCI Pacific ex-Japan]]/B348-1</f>
        <v>-8.5438555710454445E-2</v>
      </c>
    </row>
    <row r="350" spans="1:3" x14ac:dyDescent="0.3">
      <c r="A350" s="1">
        <v>39417</v>
      </c>
      <c r="B350" s="2">
        <v>344363.66163246997</v>
      </c>
      <c r="C350" s="3">
        <f>chart_8[[#This Row],[MSCI Pacific ex-Japan]]/B349-1</f>
        <v>-1.9615350662558706E-2</v>
      </c>
    </row>
    <row r="351" spans="1:3" x14ac:dyDescent="0.3">
      <c r="A351" s="1">
        <v>39448</v>
      </c>
      <c r="B351" s="2">
        <v>306350.31386302703</v>
      </c>
      <c r="C351" s="3">
        <f>chart_8[[#This Row],[MSCI Pacific ex-Japan]]/B350-1</f>
        <v>-0.1103872214310857</v>
      </c>
    </row>
    <row r="352" spans="1:3" x14ac:dyDescent="0.3">
      <c r="A352" s="1">
        <v>39479</v>
      </c>
      <c r="B352" s="2">
        <v>306206.48010413599</v>
      </c>
      <c r="C352" s="3">
        <f>chart_8[[#This Row],[MSCI Pacific ex-Japan]]/B351-1</f>
        <v>-4.6950746378326969E-4</v>
      </c>
    </row>
    <row r="353" spans="1:3" x14ac:dyDescent="0.3">
      <c r="A353" s="1">
        <v>39508</v>
      </c>
      <c r="B353" s="2">
        <v>279614.52314729098</v>
      </c>
      <c r="C353" s="3">
        <f>chart_8[[#This Row],[MSCI Pacific ex-Japan]]/B352-1</f>
        <v>-8.6843220782922392E-2</v>
      </c>
    </row>
    <row r="354" spans="1:3" x14ac:dyDescent="0.3">
      <c r="A354" s="1">
        <v>39539</v>
      </c>
      <c r="B354" s="2">
        <v>307508.84002609202</v>
      </c>
      <c r="C354" s="3">
        <f>chart_8[[#This Row],[MSCI Pacific ex-Japan]]/B353-1</f>
        <v>9.9759900039624538E-2</v>
      </c>
    </row>
    <row r="355" spans="1:3" x14ac:dyDescent="0.3">
      <c r="A355" s="1">
        <v>39569</v>
      </c>
      <c r="B355" s="2">
        <v>312976.26054427598</v>
      </c>
      <c r="C355" s="3">
        <f>chart_8[[#This Row],[MSCI Pacific ex-Japan]]/B354-1</f>
        <v>1.7779718195158445E-2</v>
      </c>
    </row>
    <row r="356" spans="1:3" x14ac:dyDescent="0.3">
      <c r="A356" s="1">
        <v>39600</v>
      </c>
      <c r="B356" s="2">
        <v>285094.77304222801</v>
      </c>
      <c r="C356" s="3">
        <f>chart_8[[#This Row],[MSCI Pacific ex-Japan]]/B355-1</f>
        <v>-8.9084991473670105E-2</v>
      </c>
    </row>
    <row r="357" spans="1:3" x14ac:dyDescent="0.3">
      <c r="A357" s="1">
        <v>39630</v>
      </c>
      <c r="B357" s="2">
        <v>273410.34318614198</v>
      </c>
      <c r="C357" s="3">
        <f>chart_8[[#This Row],[MSCI Pacific ex-Japan]]/B356-1</f>
        <v>-4.098437067576588E-2</v>
      </c>
    </row>
    <row r="358" spans="1:3" x14ac:dyDescent="0.3">
      <c r="A358" s="1">
        <v>39661</v>
      </c>
      <c r="B358" s="2">
        <v>275663.373341767</v>
      </c>
      <c r="C358" s="3">
        <f>chart_8[[#This Row],[MSCI Pacific ex-Japan]]/B357-1</f>
        <v>8.2404715541106732E-3</v>
      </c>
    </row>
    <row r="359" spans="1:3" x14ac:dyDescent="0.3">
      <c r="A359" s="1">
        <v>39692</v>
      </c>
      <c r="B359" s="2">
        <v>235757.00387364699</v>
      </c>
      <c r="C359" s="3">
        <f>chart_8[[#This Row],[MSCI Pacific ex-Japan]]/B358-1</f>
        <v>-0.14476485934402383</v>
      </c>
    </row>
    <row r="360" spans="1:3" x14ac:dyDescent="0.3">
      <c r="A360" s="1">
        <v>39722</v>
      </c>
      <c r="B360" s="2">
        <v>198241.77982723899</v>
      </c>
      <c r="C360" s="3">
        <f>chart_8[[#This Row],[MSCI Pacific ex-Japan]]/B359-1</f>
        <v>-0.15912665766024969</v>
      </c>
    </row>
    <row r="361" spans="1:3" x14ac:dyDescent="0.3">
      <c r="A361" s="1">
        <v>39753</v>
      </c>
      <c r="B361" s="2">
        <v>188109.986757832</v>
      </c>
      <c r="C361" s="3">
        <f>chart_8[[#This Row],[MSCI Pacific ex-Japan]]/B360-1</f>
        <v>-5.110826324418849E-2</v>
      </c>
    </row>
    <row r="362" spans="1:3" x14ac:dyDescent="0.3">
      <c r="A362" s="1">
        <v>39783</v>
      </c>
      <c r="B362" s="2">
        <v>182033.70370860599</v>
      </c>
      <c r="C362" s="3">
        <f>chart_8[[#This Row],[MSCI Pacific ex-Japan]]/B361-1</f>
        <v>-3.2301756828298833E-2</v>
      </c>
    </row>
    <row r="363" spans="1:3" x14ac:dyDescent="0.3">
      <c r="A363" s="1">
        <v>39814</v>
      </c>
      <c r="B363" s="2">
        <v>179386.50481224901</v>
      </c>
      <c r="C363" s="3">
        <f>chart_8[[#This Row],[MSCI Pacific ex-Japan]]/B362-1</f>
        <v>-1.454235585182917E-2</v>
      </c>
    </row>
    <row r="364" spans="1:3" x14ac:dyDescent="0.3">
      <c r="A364" s="1">
        <v>39845</v>
      </c>
      <c r="B364" s="2">
        <v>172816.26440137599</v>
      </c>
      <c r="C364" s="3">
        <f>chart_8[[#This Row],[MSCI Pacific ex-Japan]]/B363-1</f>
        <v>-3.6626168828862715E-2</v>
      </c>
    </row>
    <row r="365" spans="1:3" x14ac:dyDescent="0.3">
      <c r="A365" s="1">
        <v>39873</v>
      </c>
      <c r="B365" s="2">
        <v>186215.40609997101</v>
      </c>
      <c r="C365" s="3">
        <f>chart_8[[#This Row],[MSCI Pacific ex-Japan]]/B364-1</f>
        <v>7.7534031562415562E-2</v>
      </c>
    </row>
    <row r="366" spans="1:3" x14ac:dyDescent="0.3">
      <c r="A366" s="1">
        <v>39904</v>
      </c>
      <c r="B366" s="2">
        <v>211256.46170637701</v>
      </c>
      <c r="C366" s="3">
        <f>chart_8[[#This Row],[MSCI Pacific ex-Japan]]/B365-1</f>
        <v>0.13447359770524336</v>
      </c>
    </row>
    <row r="367" spans="1:3" x14ac:dyDescent="0.3">
      <c r="A367" s="1">
        <v>39934</v>
      </c>
      <c r="B367" s="2">
        <v>225640.22392287801</v>
      </c>
      <c r="C367" s="3">
        <f>chart_8[[#This Row],[MSCI Pacific ex-Japan]]/B366-1</f>
        <v>6.8086732591842836E-2</v>
      </c>
    </row>
    <row r="368" spans="1:3" x14ac:dyDescent="0.3">
      <c r="A368" s="1">
        <v>39965</v>
      </c>
      <c r="B368" s="2">
        <v>231409.05909759601</v>
      </c>
      <c r="C368" s="3">
        <f>chart_8[[#This Row],[MSCI Pacific ex-Japan]]/B367-1</f>
        <v>2.55665194548369E-2</v>
      </c>
    </row>
    <row r="369" spans="1:3" x14ac:dyDescent="0.3">
      <c r="A369" s="1">
        <v>39995</v>
      </c>
      <c r="B369" s="2">
        <v>258255.51552505899</v>
      </c>
      <c r="C369" s="3">
        <f>chart_8[[#This Row],[MSCI Pacific ex-Japan]]/B368-1</f>
        <v>0.11601298813518168</v>
      </c>
    </row>
    <row r="370" spans="1:3" x14ac:dyDescent="0.3">
      <c r="A370" s="1">
        <v>40026</v>
      </c>
      <c r="B370" s="2">
        <v>264861.11184763198</v>
      </c>
      <c r="C370" s="3">
        <f>chart_8[[#This Row],[MSCI Pacific ex-Japan]]/B369-1</f>
        <v>2.5577755073858288E-2</v>
      </c>
    </row>
    <row r="371" spans="1:3" x14ac:dyDescent="0.3">
      <c r="A371" s="1">
        <v>40057</v>
      </c>
      <c r="B371" s="2">
        <v>284615.06304039102</v>
      </c>
      <c r="C371" s="3">
        <f>chart_8[[#This Row],[MSCI Pacific ex-Japan]]/B370-1</f>
        <v>7.45823010971991E-2</v>
      </c>
    </row>
    <row r="372" spans="1:3" x14ac:dyDescent="0.3">
      <c r="A372" s="1">
        <v>40087</v>
      </c>
      <c r="B372" s="2">
        <v>282999.55690072803</v>
      </c>
      <c r="C372" s="3">
        <f>chart_8[[#This Row],[MSCI Pacific ex-Japan]]/B371-1</f>
        <v>-5.6761090660676361E-3</v>
      </c>
    </row>
    <row r="373" spans="1:3" x14ac:dyDescent="0.3">
      <c r="A373" s="1">
        <v>40118</v>
      </c>
      <c r="B373" s="2">
        <v>285418.54190059501</v>
      </c>
      <c r="C373" s="3">
        <f>chart_8[[#This Row],[MSCI Pacific ex-Japan]]/B372-1</f>
        <v>8.5476635594716743E-3</v>
      </c>
    </row>
    <row r="374" spans="1:3" x14ac:dyDescent="0.3">
      <c r="A374" s="1">
        <v>40148</v>
      </c>
      <c r="B374" s="2">
        <v>304303.466567469</v>
      </c>
      <c r="C374" s="3">
        <f>chart_8[[#This Row],[MSCI Pacific ex-Japan]]/B373-1</f>
        <v>6.6165724697210493E-2</v>
      </c>
    </row>
    <row r="375" spans="1:3" x14ac:dyDescent="0.3">
      <c r="A375" s="1">
        <v>40179</v>
      </c>
      <c r="B375" s="2">
        <v>292576.06144331599</v>
      </c>
      <c r="C375" s="3">
        <f>chart_8[[#This Row],[MSCI Pacific ex-Japan]]/B374-1</f>
        <v>-3.853851964434607E-2</v>
      </c>
    </row>
    <row r="376" spans="1:3" x14ac:dyDescent="0.3">
      <c r="A376" s="1">
        <v>40210</v>
      </c>
      <c r="B376" s="2">
        <v>310596.71330068499</v>
      </c>
      <c r="C376" s="3">
        <f>chart_8[[#This Row],[MSCI Pacific ex-Japan]]/B375-1</f>
        <v>6.1593049576478487E-2</v>
      </c>
    </row>
    <row r="377" spans="1:3" x14ac:dyDescent="0.3">
      <c r="A377" s="1">
        <v>40238</v>
      </c>
      <c r="B377" s="2">
        <v>335450.40526879497</v>
      </c>
      <c r="C377" s="3">
        <f>chart_8[[#This Row],[MSCI Pacific ex-Japan]]/B376-1</f>
        <v>8.0019172463198007E-2</v>
      </c>
    </row>
    <row r="378" spans="1:3" x14ac:dyDescent="0.3">
      <c r="A378" s="1">
        <v>40269</v>
      </c>
      <c r="B378" s="2">
        <v>339112.50691138598</v>
      </c>
      <c r="C378" s="3">
        <f>chart_8[[#This Row],[MSCI Pacific ex-Japan]]/B377-1</f>
        <v>1.0916968902322743E-2</v>
      </c>
    </row>
    <row r="379" spans="1:3" x14ac:dyDescent="0.3">
      <c r="A379" s="1">
        <v>40299</v>
      </c>
      <c r="B379" s="2">
        <v>316217.67574189801</v>
      </c>
      <c r="C379" s="3">
        <f>chart_8[[#This Row],[MSCI Pacific ex-Japan]]/B378-1</f>
        <v>-6.7513968676686575E-2</v>
      </c>
    </row>
    <row r="380" spans="1:3" x14ac:dyDescent="0.3">
      <c r="A380" s="1">
        <v>40330</v>
      </c>
      <c r="B380" s="2">
        <v>316068.184394193</v>
      </c>
      <c r="C380" s="3">
        <f>chart_8[[#This Row],[MSCI Pacific ex-Japan]]/B379-1</f>
        <v>-4.7274823380538677E-4</v>
      </c>
    </row>
    <row r="381" spans="1:3" x14ac:dyDescent="0.3">
      <c r="A381" s="1">
        <v>40360</v>
      </c>
      <c r="B381" s="2">
        <v>328242.84982546099</v>
      </c>
      <c r="C381" s="3">
        <f>chart_8[[#This Row],[MSCI Pacific ex-Japan]]/B380-1</f>
        <v>3.8519110851359839E-2</v>
      </c>
    </row>
    <row r="382" spans="1:3" x14ac:dyDescent="0.3">
      <c r="A382" s="1">
        <v>40391</v>
      </c>
      <c r="B382" s="2">
        <v>330733.87752416899</v>
      </c>
      <c r="C382" s="3">
        <f>chart_8[[#This Row],[MSCI Pacific ex-Japan]]/B381-1</f>
        <v>7.5889777950459703E-3</v>
      </c>
    </row>
    <row r="383" spans="1:3" x14ac:dyDescent="0.3">
      <c r="A383" s="1">
        <v>40422</v>
      </c>
      <c r="B383" s="2">
        <v>347148.07295859698</v>
      </c>
      <c r="C383" s="3">
        <f>chart_8[[#This Row],[MSCI Pacific ex-Japan]]/B382-1</f>
        <v>4.9629616286370526E-2</v>
      </c>
    </row>
    <row r="384" spans="1:3" x14ac:dyDescent="0.3">
      <c r="A384" s="1">
        <v>40452</v>
      </c>
      <c r="B384" s="2">
        <v>351576.25031637499</v>
      </c>
      <c r="C384" s="3">
        <f>chart_8[[#This Row],[MSCI Pacific ex-Japan]]/B383-1</f>
        <v>1.2755874805925105E-2</v>
      </c>
    </row>
    <row r="385" spans="1:3" x14ac:dyDescent="0.3">
      <c r="A385" s="1">
        <v>40483</v>
      </c>
      <c r="B385" s="2">
        <v>366996.43407060503</v>
      </c>
      <c r="C385" s="3">
        <f>chart_8[[#This Row],[MSCI Pacific ex-Japan]]/B384-1</f>
        <v>4.386014055373133E-2</v>
      </c>
    </row>
    <row r="386" spans="1:3" x14ac:dyDescent="0.3">
      <c r="A386" s="1">
        <v>40513</v>
      </c>
      <c r="B386" s="2">
        <v>384068.45559738</v>
      </c>
      <c r="C386" s="3">
        <f>chart_8[[#This Row],[MSCI Pacific ex-Japan]]/B385-1</f>
        <v>4.651822181871812E-2</v>
      </c>
    </row>
    <row r="387" spans="1:3" x14ac:dyDescent="0.3">
      <c r="A387" s="1">
        <v>40544</v>
      </c>
      <c r="B387" s="2">
        <v>370505.42344667797</v>
      </c>
      <c r="C387" s="3">
        <f>chart_8[[#This Row],[MSCI Pacific ex-Japan]]/B386-1</f>
        <v>-3.5314100788636948E-2</v>
      </c>
    </row>
    <row r="388" spans="1:3" x14ac:dyDescent="0.3">
      <c r="A388" s="1">
        <v>40575</v>
      </c>
      <c r="B388" s="2">
        <v>372572.17201445199</v>
      </c>
      <c r="C388" s="3">
        <f>chart_8[[#This Row],[MSCI Pacific ex-Japan]]/B387-1</f>
        <v>5.5781870844098247E-3</v>
      </c>
    </row>
    <row r="389" spans="1:3" x14ac:dyDescent="0.3">
      <c r="A389" s="1">
        <v>40603</v>
      </c>
      <c r="B389" s="2">
        <v>371309.15237538598</v>
      </c>
      <c r="C389" s="3">
        <f>chart_8[[#This Row],[MSCI Pacific ex-Japan]]/B388-1</f>
        <v>-3.3899999354138899E-3</v>
      </c>
    </row>
    <row r="390" spans="1:3" x14ac:dyDescent="0.3">
      <c r="A390" s="1">
        <v>40634</v>
      </c>
      <c r="B390" s="2">
        <v>373088.36365501099</v>
      </c>
      <c r="C390" s="3">
        <f>chart_8[[#This Row],[MSCI Pacific ex-Japan]]/B389-1</f>
        <v>4.791724815407461E-3</v>
      </c>
    </row>
    <row r="391" spans="1:3" x14ac:dyDescent="0.3">
      <c r="A391" s="1">
        <v>40664</v>
      </c>
      <c r="B391" s="2">
        <v>372309.272839321</v>
      </c>
      <c r="C391" s="3">
        <f>chart_8[[#This Row],[MSCI Pacific ex-Japan]]/B390-1</f>
        <v>-2.0882206243516555E-3</v>
      </c>
    </row>
    <row r="392" spans="1:3" x14ac:dyDescent="0.3">
      <c r="A392" s="1">
        <v>40695</v>
      </c>
      <c r="B392" s="2">
        <v>364203.89551750198</v>
      </c>
      <c r="C392" s="3">
        <f>chart_8[[#This Row],[MSCI Pacific ex-Japan]]/B391-1</f>
        <v>-2.177054914589005E-2</v>
      </c>
    </row>
    <row r="393" spans="1:3" x14ac:dyDescent="0.3">
      <c r="A393" s="1">
        <v>40725</v>
      </c>
      <c r="B393" s="2">
        <v>367854.23000896798</v>
      </c>
      <c r="C393" s="3">
        <f>chart_8[[#This Row],[MSCI Pacific ex-Japan]]/B392-1</f>
        <v>1.0022777176172726E-2</v>
      </c>
    </row>
    <row r="394" spans="1:3" x14ac:dyDescent="0.3">
      <c r="A394" s="1">
        <v>40756</v>
      </c>
      <c r="B394" s="2">
        <v>343320.48497536901</v>
      </c>
      <c r="C394" s="3">
        <f>chart_8[[#This Row],[MSCI Pacific ex-Japan]]/B393-1</f>
        <v>-6.669420393235892E-2</v>
      </c>
    </row>
    <row r="395" spans="1:3" x14ac:dyDescent="0.3">
      <c r="A395" s="1">
        <v>40787</v>
      </c>
      <c r="B395" s="2">
        <v>312978.42148951697</v>
      </c>
      <c r="C395" s="3">
        <f>chart_8[[#This Row],[MSCI Pacific ex-Japan]]/B394-1</f>
        <v>-8.8378249518169194E-2</v>
      </c>
    </row>
    <row r="396" spans="1:3" x14ac:dyDescent="0.3">
      <c r="A396" s="1">
        <v>40817</v>
      </c>
      <c r="B396" s="2">
        <v>347346.9410848</v>
      </c>
      <c r="C396" s="3">
        <f>chart_8[[#This Row],[MSCI Pacific ex-Japan]]/B395-1</f>
        <v>0.10981114746415255</v>
      </c>
    </row>
    <row r="397" spans="1:3" x14ac:dyDescent="0.3">
      <c r="A397" s="1">
        <v>40848</v>
      </c>
      <c r="B397" s="2">
        <v>337038.63553518697</v>
      </c>
      <c r="C397" s="3">
        <f>chart_8[[#This Row],[MSCI Pacific ex-Japan]]/B396-1</f>
        <v>-2.967726019817285E-2</v>
      </c>
    </row>
    <row r="398" spans="1:3" x14ac:dyDescent="0.3">
      <c r="A398" s="1">
        <v>40878</v>
      </c>
      <c r="B398" s="2">
        <v>346352.62780017097</v>
      </c>
      <c r="C398" s="3">
        <f>chart_8[[#This Row],[MSCI Pacific ex-Japan]]/B397-1</f>
        <v>2.7634791038701589E-2</v>
      </c>
    </row>
    <row r="399" spans="1:3" x14ac:dyDescent="0.3">
      <c r="A399" s="1">
        <v>40909</v>
      </c>
      <c r="B399" s="2">
        <v>372959.571231179</v>
      </c>
      <c r="C399" s="3">
        <f>chart_8[[#This Row],[MSCI Pacific ex-Japan]]/B398-1</f>
        <v>7.682038851559958E-2</v>
      </c>
    </row>
    <row r="400" spans="1:3" x14ac:dyDescent="0.3">
      <c r="A400" s="1">
        <v>40940</v>
      </c>
      <c r="B400" s="2">
        <v>381858.26983614202</v>
      </c>
      <c r="C400" s="3">
        <f>chart_8[[#This Row],[MSCI Pacific ex-Japan]]/B399-1</f>
        <v>2.3859686924208701E-2</v>
      </c>
    </row>
    <row r="401" spans="1:3" x14ac:dyDescent="0.3">
      <c r="A401" s="1">
        <v>40969</v>
      </c>
      <c r="B401" s="2">
        <v>373483.79980692401</v>
      </c>
      <c r="C401" s="3">
        <f>chart_8[[#This Row],[MSCI Pacific ex-Japan]]/B400-1</f>
        <v>-2.1930833219381496E-2</v>
      </c>
    </row>
    <row r="402" spans="1:3" x14ac:dyDescent="0.3">
      <c r="A402" s="1">
        <v>41000</v>
      </c>
      <c r="B402" s="2">
        <v>383325.42540546402</v>
      </c>
      <c r="C402" s="3">
        <f>chart_8[[#This Row],[MSCI Pacific ex-Japan]]/B401-1</f>
        <v>2.6350876808117762E-2</v>
      </c>
    </row>
    <row r="403" spans="1:3" x14ac:dyDescent="0.3">
      <c r="A403" s="1">
        <v>41030</v>
      </c>
      <c r="B403" s="2">
        <v>360041.15754265001</v>
      </c>
      <c r="C403" s="3">
        <f>chart_8[[#This Row],[MSCI Pacific ex-Japan]]/B402-1</f>
        <v>-6.0742821424341953E-2</v>
      </c>
    </row>
    <row r="404" spans="1:3" x14ac:dyDescent="0.3">
      <c r="A404" s="1">
        <v>41061</v>
      </c>
      <c r="B404" s="2">
        <v>376957.723387137</v>
      </c>
      <c r="C404" s="3">
        <f>chart_8[[#This Row],[MSCI Pacific ex-Japan]]/B403-1</f>
        <v>4.6985089038002803E-2</v>
      </c>
    </row>
    <row r="405" spans="1:3" x14ac:dyDescent="0.3">
      <c r="A405" s="1">
        <v>41091</v>
      </c>
      <c r="B405" s="2">
        <v>412002.385088015</v>
      </c>
      <c r="C405" s="3">
        <f>chart_8[[#This Row],[MSCI Pacific ex-Japan]]/B404-1</f>
        <v>9.2967087624537204E-2</v>
      </c>
    </row>
    <row r="406" spans="1:3" x14ac:dyDescent="0.3">
      <c r="A406" s="1">
        <v>41122</v>
      </c>
      <c r="B406" s="2">
        <v>402309.78596783499</v>
      </c>
      <c r="C406" s="3">
        <f>chart_8[[#This Row],[MSCI Pacific ex-Japan]]/B405-1</f>
        <v>-2.3525589829071936E-2</v>
      </c>
    </row>
    <row r="407" spans="1:3" x14ac:dyDescent="0.3">
      <c r="A407" s="1">
        <v>41153</v>
      </c>
      <c r="B407" s="2">
        <v>407512.22340353101</v>
      </c>
      <c r="C407" s="3">
        <f>chart_8[[#This Row],[MSCI Pacific ex-Japan]]/B406-1</f>
        <v>1.2931421549144062E-2</v>
      </c>
    </row>
    <row r="408" spans="1:3" x14ac:dyDescent="0.3">
      <c r="A408" s="1">
        <v>41183</v>
      </c>
      <c r="B408" s="2">
        <v>412870.00570689398</v>
      </c>
      <c r="C408" s="3">
        <f>chart_8[[#This Row],[MSCI Pacific ex-Japan]]/B407-1</f>
        <v>1.3147537658171116E-2</v>
      </c>
    </row>
    <row r="409" spans="1:3" x14ac:dyDescent="0.3">
      <c r="A409" s="1">
        <v>41214</v>
      </c>
      <c r="B409" s="2">
        <v>420032.03850024601</v>
      </c>
      <c r="C409" s="3">
        <f>chart_8[[#This Row],[MSCI Pacific ex-Japan]]/B408-1</f>
        <v>1.7346943818526084E-2</v>
      </c>
    </row>
    <row r="410" spans="1:3" x14ac:dyDescent="0.3">
      <c r="A410" s="1">
        <v>41244</v>
      </c>
      <c r="B410" s="2">
        <v>423688.52043637203</v>
      </c>
      <c r="C410" s="3">
        <f>chart_8[[#This Row],[MSCI Pacific ex-Japan]]/B409-1</f>
        <v>8.7052453169567112E-3</v>
      </c>
    </row>
    <row r="411" spans="1:3" x14ac:dyDescent="0.3">
      <c r="A411" s="1">
        <v>41275</v>
      </c>
      <c r="B411" s="2">
        <v>433533.74612601101</v>
      </c>
      <c r="C411" s="3">
        <f>chart_8[[#This Row],[MSCI Pacific ex-Japan]]/B410-1</f>
        <v>2.3236942269521554E-2</v>
      </c>
    </row>
    <row r="412" spans="1:3" x14ac:dyDescent="0.3">
      <c r="A412" s="1">
        <v>41306</v>
      </c>
      <c r="B412" s="2">
        <v>458034.381333581</v>
      </c>
      <c r="C412" s="3">
        <f>chart_8[[#This Row],[MSCI Pacific ex-Japan]]/B411-1</f>
        <v>5.6513790279312248E-2</v>
      </c>
    </row>
    <row r="413" spans="1:3" x14ac:dyDescent="0.3">
      <c r="A413" s="1">
        <v>41334</v>
      </c>
      <c r="B413" s="2">
        <v>467323.16627447901</v>
      </c>
      <c r="C413" s="3">
        <f>chart_8[[#This Row],[MSCI Pacific ex-Japan]]/B412-1</f>
        <v>2.0279667464816464E-2</v>
      </c>
    </row>
    <row r="414" spans="1:3" x14ac:dyDescent="0.3">
      <c r="A414" s="1">
        <v>41365</v>
      </c>
      <c r="B414" s="2">
        <v>476408.86884870299</v>
      </c>
      <c r="C414" s="3">
        <f>chart_8[[#This Row],[MSCI Pacific ex-Japan]]/B413-1</f>
        <v>1.9442011930749237E-2</v>
      </c>
    </row>
    <row r="415" spans="1:3" x14ac:dyDescent="0.3">
      <c r="A415" s="1">
        <v>41395</v>
      </c>
      <c r="B415" s="2">
        <v>435873.407622064</v>
      </c>
      <c r="C415" s="3">
        <f>chart_8[[#This Row],[MSCI Pacific ex-Japan]]/B414-1</f>
        <v>-8.5085446298675316E-2</v>
      </c>
    </row>
    <row r="416" spans="1:3" x14ac:dyDescent="0.3">
      <c r="A416" s="1">
        <v>41426</v>
      </c>
      <c r="B416" s="2">
        <v>407735.72783748998</v>
      </c>
      <c r="C416" s="3">
        <f>chart_8[[#This Row],[MSCI Pacific ex-Japan]]/B415-1</f>
        <v>-6.455470623473214E-2</v>
      </c>
    </row>
    <row r="417" spans="1:3" x14ac:dyDescent="0.3">
      <c r="A417" s="1">
        <v>41456</v>
      </c>
      <c r="B417" s="2">
        <v>414827.52850845701</v>
      </c>
      <c r="C417" s="3">
        <f>chart_8[[#This Row],[MSCI Pacific ex-Japan]]/B416-1</f>
        <v>1.7393130370448207E-2</v>
      </c>
    </row>
    <row r="418" spans="1:3" x14ac:dyDescent="0.3">
      <c r="A418" s="1">
        <v>41487</v>
      </c>
      <c r="B418" s="2">
        <v>415874.78331774398</v>
      </c>
      <c r="C418" s="3">
        <f>chart_8[[#This Row],[MSCI Pacific ex-Japan]]/B417-1</f>
        <v>2.5245547542431801E-3</v>
      </c>
    </row>
    <row r="419" spans="1:3" x14ac:dyDescent="0.3">
      <c r="A419" s="1">
        <v>41518</v>
      </c>
      <c r="B419" s="2">
        <v>435826.12320961099</v>
      </c>
      <c r="C419" s="3">
        <f>chart_8[[#This Row],[MSCI Pacific ex-Japan]]/B418-1</f>
        <v>4.7974392033823809E-2</v>
      </c>
    </row>
    <row r="420" spans="1:3" x14ac:dyDescent="0.3">
      <c r="A420" s="1">
        <v>41548</v>
      </c>
      <c r="B420" s="2">
        <v>450753.058871719</v>
      </c>
      <c r="C420" s="3">
        <f>chart_8[[#This Row],[MSCI Pacific ex-Japan]]/B419-1</f>
        <v>3.4249749767589988E-2</v>
      </c>
    </row>
    <row r="421" spans="1:3" x14ac:dyDescent="0.3">
      <c r="A421" s="1">
        <v>41579</v>
      </c>
      <c r="B421" s="2">
        <v>439154.58363944298</v>
      </c>
      <c r="C421" s="3">
        <f>chart_8[[#This Row],[MSCI Pacific ex-Japan]]/B420-1</f>
        <v>-2.5731328948289778E-2</v>
      </c>
    </row>
    <row r="422" spans="1:3" x14ac:dyDescent="0.3">
      <c r="A422" s="1">
        <v>41609</v>
      </c>
      <c r="B422" s="2">
        <v>428121.86290066299</v>
      </c>
      <c r="C422" s="3">
        <f>chart_8[[#This Row],[MSCI Pacific ex-Japan]]/B421-1</f>
        <v>-2.5122635968746088E-2</v>
      </c>
    </row>
    <row r="423" spans="1:3" x14ac:dyDescent="0.3">
      <c r="A423" s="1">
        <v>41640</v>
      </c>
      <c r="B423" s="2">
        <v>412646.65396842902</v>
      </c>
      <c r="C423" s="3">
        <f>chart_8[[#This Row],[MSCI Pacific ex-Japan]]/B422-1</f>
        <v>-3.614673828471282E-2</v>
      </c>
    </row>
    <row r="424" spans="1:3" x14ac:dyDescent="0.3">
      <c r="A424" s="1">
        <v>41671</v>
      </c>
      <c r="B424" s="2">
        <v>430000.68060295098</v>
      </c>
      <c r="C424" s="3">
        <f>chart_8[[#This Row],[MSCI Pacific ex-Japan]]/B423-1</f>
        <v>4.2055415856709466E-2</v>
      </c>
    </row>
    <row r="425" spans="1:3" x14ac:dyDescent="0.3">
      <c r="A425" s="1">
        <v>41699</v>
      </c>
      <c r="B425" s="2">
        <v>441010.93627401302</v>
      </c>
      <c r="C425" s="3">
        <f>chart_8[[#This Row],[MSCI Pacific ex-Japan]]/B424-1</f>
        <v>2.5605205218799609E-2</v>
      </c>
    </row>
    <row r="426" spans="1:3" x14ac:dyDescent="0.3">
      <c r="A426" s="1">
        <v>41730</v>
      </c>
      <c r="B426" s="2">
        <v>449187.84121896297</v>
      </c>
      <c r="C426" s="3">
        <f>chart_8[[#This Row],[MSCI Pacific ex-Japan]]/B425-1</f>
        <v>1.8541274767547744E-2</v>
      </c>
    </row>
    <row r="427" spans="1:3" x14ac:dyDescent="0.3">
      <c r="A427" s="1">
        <v>41760</v>
      </c>
      <c r="B427" s="2">
        <v>466094.44941829197</v>
      </c>
      <c r="C427" s="3">
        <f>chart_8[[#This Row],[MSCI Pacific ex-Japan]]/B426-1</f>
        <v>3.7638169709690805E-2</v>
      </c>
    </row>
    <row r="428" spans="1:3" x14ac:dyDescent="0.3">
      <c r="A428" s="1">
        <v>41791</v>
      </c>
      <c r="B428" s="2">
        <v>464650.250432003</v>
      </c>
      <c r="C428" s="3">
        <f>chart_8[[#This Row],[MSCI Pacific ex-Japan]]/B427-1</f>
        <v>-3.0985114456767437E-3</v>
      </c>
    </row>
    <row r="429" spans="1:3" x14ac:dyDescent="0.3">
      <c r="A429" s="1">
        <v>41821</v>
      </c>
      <c r="B429" s="2">
        <v>492024.344643588</v>
      </c>
      <c r="C429" s="3">
        <f>chart_8[[#This Row],[MSCI Pacific ex-Japan]]/B428-1</f>
        <v>5.8913331449050643E-2</v>
      </c>
    </row>
    <row r="430" spans="1:3" x14ac:dyDescent="0.3">
      <c r="A430" s="1">
        <v>41852</v>
      </c>
      <c r="B430" s="2">
        <v>500607.29145127098</v>
      </c>
      <c r="C430" s="3">
        <f>chart_8[[#This Row],[MSCI Pacific ex-Japan]]/B429-1</f>
        <v>1.7444150683032289E-2</v>
      </c>
    </row>
    <row r="431" spans="1:3" x14ac:dyDescent="0.3">
      <c r="A431" s="1">
        <v>41883</v>
      </c>
      <c r="B431" s="2">
        <v>474674.21526928898</v>
      </c>
      <c r="C431" s="3">
        <f>chart_8[[#This Row],[MSCI Pacific ex-Japan]]/B430-1</f>
        <v>-5.1803233042813757E-2</v>
      </c>
    </row>
    <row r="432" spans="1:3" x14ac:dyDescent="0.3">
      <c r="A432" s="1">
        <v>41913</v>
      </c>
      <c r="B432" s="2">
        <v>499740.89313907601</v>
      </c>
      <c r="C432" s="3">
        <f>chart_8[[#This Row],[MSCI Pacific ex-Japan]]/B431-1</f>
        <v>5.280817256013437E-2</v>
      </c>
    </row>
    <row r="433" spans="1:3" x14ac:dyDescent="0.3">
      <c r="A433" s="1">
        <v>41944</v>
      </c>
      <c r="B433" s="2">
        <v>483278.79449616798</v>
      </c>
      <c r="C433" s="3">
        <f>chart_8[[#This Row],[MSCI Pacific ex-Japan]]/B432-1</f>
        <v>-3.2941267902858451E-2</v>
      </c>
    </row>
    <row r="434" spans="1:3" x14ac:dyDescent="0.3">
      <c r="A434" s="1">
        <v>41974</v>
      </c>
      <c r="B434" s="2">
        <v>484631.471602873</v>
      </c>
      <c r="C434" s="3">
        <f>chart_8[[#This Row],[MSCI Pacific ex-Japan]]/B433-1</f>
        <v>2.7989581212957138E-3</v>
      </c>
    </row>
    <row r="435" spans="1:3" x14ac:dyDescent="0.3">
      <c r="A435" s="1">
        <v>42005</v>
      </c>
      <c r="B435" s="2">
        <v>520561.09315065201</v>
      </c>
      <c r="C435" s="3">
        <f>chart_8[[#This Row],[MSCI Pacific ex-Japan]]/B434-1</f>
        <v>7.4138027868774437E-2</v>
      </c>
    </row>
    <row r="436" spans="1:3" x14ac:dyDescent="0.3">
      <c r="A436" s="1">
        <v>42036</v>
      </c>
      <c r="B436" s="2">
        <v>547183.01495356404</v>
      </c>
      <c r="C436" s="3">
        <f>chart_8[[#This Row],[MSCI Pacific ex-Japan]]/B435-1</f>
        <v>5.114082122769692E-2</v>
      </c>
    </row>
    <row r="437" spans="1:3" x14ac:dyDescent="0.3">
      <c r="A437" s="1">
        <v>42064</v>
      </c>
      <c r="B437" s="2">
        <v>564181.87818448397</v>
      </c>
      <c r="C437" s="3">
        <f>chart_8[[#This Row],[MSCI Pacific ex-Japan]]/B436-1</f>
        <v>3.1066138323687875E-2</v>
      </c>
    </row>
    <row r="438" spans="1:3" x14ac:dyDescent="0.3">
      <c r="A438" s="1">
        <v>42095</v>
      </c>
      <c r="B438" s="2">
        <v>562586.08204917505</v>
      </c>
      <c r="C438" s="3">
        <f>chart_8[[#This Row],[MSCI Pacific ex-Japan]]/B437-1</f>
        <v>-2.8285136354327944E-3</v>
      </c>
    </row>
    <row r="439" spans="1:3" x14ac:dyDescent="0.3">
      <c r="A439" s="1">
        <v>42125</v>
      </c>
      <c r="B439" s="2">
        <v>560739.33256560203</v>
      </c>
      <c r="C439" s="3">
        <f>chart_8[[#This Row],[MSCI Pacific ex-Japan]]/B438-1</f>
        <v>-3.2826078399351699E-3</v>
      </c>
    </row>
    <row r="440" spans="1:3" x14ac:dyDescent="0.3">
      <c r="A440" s="1">
        <v>42156</v>
      </c>
      <c r="B440" s="2">
        <v>529257.08314921195</v>
      </c>
      <c r="C440" s="3">
        <f>chart_8[[#This Row],[MSCI Pacific ex-Japan]]/B439-1</f>
        <v>-5.6144178922399535E-2</v>
      </c>
    </row>
    <row r="441" spans="1:3" x14ac:dyDescent="0.3">
      <c r="A441" s="1">
        <v>42186</v>
      </c>
      <c r="B441" s="2">
        <v>533761.47905426798</v>
      </c>
      <c r="C441" s="3">
        <f>chart_8[[#This Row],[MSCI Pacific ex-Japan]]/B440-1</f>
        <v>8.510790027133508E-3</v>
      </c>
    </row>
    <row r="442" spans="1:3" x14ac:dyDescent="0.3">
      <c r="A442" s="1">
        <v>42217</v>
      </c>
      <c r="B442" s="2">
        <v>460643.37892039598</v>
      </c>
      <c r="C442" s="3">
        <f>chart_8[[#This Row],[MSCI Pacific ex-Japan]]/B441-1</f>
        <v>-0.13698646868152509</v>
      </c>
    </row>
    <row r="443" spans="1:3" x14ac:dyDescent="0.3">
      <c r="A443" s="1">
        <v>42248</v>
      </c>
      <c r="B443" s="2">
        <v>444321.68328810798</v>
      </c>
      <c r="C443" s="3">
        <f>chart_8[[#This Row],[MSCI Pacific ex-Japan]]/B442-1</f>
        <v>-3.5432389521240837E-2</v>
      </c>
    </row>
    <row r="444" spans="1:3" x14ac:dyDescent="0.3">
      <c r="A444" s="1">
        <v>42278</v>
      </c>
      <c r="B444" s="2">
        <v>484082.05081952101</v>
      </c>
      <c r="C444" s="3">
        <f>chart_8[[#This Row],[MSCI Pacific ex-Japan]]/B443-1</f>
        <v>8.9485543980601934E-2</v>
      </c>
    </row>
    <row r="445" spans="1:3" x14ac:dyDescent="0.3">
      <c r="A445" s="1">
        <v>42309</v>
      </c>
      <c r="B445" s="2">
        <v>498639.79263027699</v>
      </c>
      <c r="C445" s="3">
        <f>chart_8[[#This Row],[MSCI Pacific ex-Japan]]/B444-1</f>
        <v>3.0072880798018842E-2</v>
      </c>
    </row>
    <row r="446" spans="1:3" x14ac:dyDescent="0.3">
      <c r="A446" s="1">
        <v>42339</v>
      </c>
      <c r="B446" s="2">
        <v>495324.65335323598</v>
      </c>
      <c r="C446" s="3">
        <f>chart_8[[#This Row],[MSCI Pacific ex-Japan]]/B445-1</f>
        <v>-6.6483648638508974E-3</v>
      </c>
    </row>
    <row r="447" spans="1:3" x14ac:dyDescent="0.3">
      <c r="A447" s="1">
        <v>42370</v>
      </c>
      <c r="B447" s="2">
        <v>450434.06446549401</v>
      </c>
      <c r="C447" s="3">
        <f>chart_8[[#This Row],[MSCI Pacific ex-Japan]]/B446-1</f>
        <v>-9.0628618187774013E-2</v>
      </c>
    </row>
    <row r="448" spans="1:3" x14ac:dyDescent="0.3">
      <c r="A448" s="1">
        <v>42401</v>
      </c>
      <c r="B448" s="2">
        <v>451187.84262328601</v>
      </c>
      <c r="C448" s="3">
        <f>chart_8[[#This Row],[MSCI Pacific ex-Japan]]/B447-1</f>
        <v>1.6734483851403859E-3</v>
      </c>
    </row>
    <row r="449" spans="1:3" x14ac:dyDescent="0.3">
      <c r="A449" s="1">
        <v>42430</v>
      </c>
      <c r="B449" s="2">
        <v>482368.20545301202</v>
      </c>
      <c r="C449" s="3">
        <f>chart_8[[#This Row],[MSCI Pacific ex-Japan]]/B448-1</f>
        <v>6.9107276136781248E-2</v>
      </c>
    </row>
    <row r="450" spans="1:3" x14ac:dyDescent="0.3">
      <c r="A450" s="1">
        <v>42461</v>
      </c>
      <c r="B450" s="2">
        <v>491551.18135770201</v>
      </c>
      <c r="C450" s="3">
        <f>chart_8[[#This Row],[MSCI Pacific ex-Japan]]/B449-1</f>
        <v>1.9037274432434526E-2</v>
      </c>
    </row>
    <row r="451" spans="1:3" x14ac:dyDescent="0.3">
      <c r="A451" s="1">
        <v>42491</v>
      </c>
      <c r="B451" s="2">
        <v>491624.08976289298</v>
      </c>
      <c r="C451" s="3">
        <f>chart_8[[#This Row],[MSCI Pacific ex-Japan]]/B450-1</f>
        <v>1.4832312067603048E-4</v>
      </c>
    </row>
    <row r="452" spans="1:3" x14ac:dyDescent="0.3">
      <c r="A452" s="1">
        <v>42522</v>
      </c>
      <c r="B452" s="2">
        <v>498108.90269030997</v>
      </c>
      <c r="C452" s="3">
        <f>chart_8[[#This Row],[MSCI Pacific ex-Japan]]/B451-1</f>
        <v>1.3190592288804481E-2</v>
      </c>
    </row>
    <row r="453" spans="1:3" x14ac:dyDescent="0.3">
      <c r="A453" s="1">
        <v>42552</v>
      </c>
      <c r="B453" s="2">
        <v>532184.72365478496</v>
      </c>
      <c r="C453" s="3">
        <f>chart_8[[#This Row],[MSCI Pacific ex-Japan]]/B452-1</f>
        <v>6.8410383312624612E-2</v>
      </c>
    </row>
    <row r="454" spans="1:3" x14ac:dyDescent="0.3">
      <c r="A454" s="1">
        <v>42583</v>
      </c>
      <c r="B454" s="2">
        <v>523591.686034035</v>
      </c>
      <c r="C454" s="3">
        <f>chart_8[[#This Row],[MSCI Pacific ex-Japan]]/B453-1</f>
        <v>-1.614671981137894E-2</v>
      </c>
    </row>
    <row r="455" spans="1:3" x14ac:dyDescent="0.3">
      <c r="A455" s="1">
        <v>42614</v>
      </c>
      <c r="B455" s="2">
        <v>536168.12581313401</v>
      </c>
      <c r="C455" s="3">
        <f>chart_8[[#This Row],[MSCI Pacific ex-Japan]]/B454-1</f>
        <v>2.4019555914571056E-2</v>
      </c>
    </row>
    <row r="456" spans="1:3" x14ac:dyDescent="0.3">
      <c r="A456" s="1">
        <v>42644</v>
      </c>
      <c r="B456" s="2">
        <v>535216.60749510897</v>
      </c>
      <c r="C456" s="3">
        <f>chart_8[[#This Row],[MSCI Pacific ex-Japan]]/B455-1</f>
        <v>-1.7746640880265119E-3</v>
      </c>
    </row>
    <row r="457" spans="1:3" x14ac:dyDescent="0.3">
      <c r="A457" s="1">
        <v>42675</v>
      </c>
      <c r="B457" s="2">
        <v>550453.49379540805</v>
      </c>
      <c r="C457" s="3">
        <f>chart_8[[#This Row],[MSCI Pacific ex-Japan]]/B456-1</f>
        <v>2.8468635103850559E-2</v>
      </c>
    </row>
    <row r="458" spans="1:3" x14ac:dyDescent="0.3">
      <c r="A458" s="1">
        <v>42705</v>
      </c>
      <c r="B458" s="2">
        <v>552494.68220418994</v>
      </c>
      <c r="C458" s="3">
        <f>chart_8[[#This Row],[MSCI Pacific ex-Japan]]/B457-1</f>
        <v>3.708194119557362E-3</v>
      </c>
    </row>
    <row r="459" spans="1:3" x14ac:dyDescent="0.3">
      <c r="A459" s="1">
        <v>42736</v>
      </c>
      <c r="B459" s="2">
        <v>572276.54133090796</v>
      </c>
      <c r="C459" s="3">
        <f>chart_8[[#This Row],[MSCI Pacific ex-Japan]]/B458-1</f>
        <v>3.5804614530944967E-2</v>
      </c>
    </row>
    <row r="460" spans="1:3" x14ac:dyDescent="0.3">
      <c r="A460" s="1">
        <v>42767</v>
      </c>
      <c r="B460" s="2">
        <v>598799.33579430298</v>
      </c>
      <c r="C460" s="3">
        <f>chart_8[[#This Row],[MSCI Pacific ex-Japan]]/B459-1</f>
        <v>4.6346115117199549E-2</v>
      </c>
    </row>
    <row r="461" spans="1:3" x14ac:dyDescent="0.3">
      <c r="A461" s="1">
        <v>42795</v>
      </c>
      <c r="B461" s="2">
        <v>608942.29600470199</v>
      </c>
      <c r="C461" s="3">
        <f>chart_8[[#This Row],[MSCI Pacific ex-Japan]]/B460-1</f>
        <v>1.693883009563546E-2</v>
      </c>
    </row>
    <row r="462" spans="1:3" x14ac:dyDescent="0.3">
      <c r="A462" s="1">
        <v>42826</v>
      </c>
      <c r="B462" s="2">
        <v>598467.244587522</v>
      </c>
      <c r="C462" s="3">
        <f>chart_8[[#This Row],[MSCI Pacific ex-Japan]]/B461-1</f>
        <v>-1.720204276481907E-2</v>
      </c>
    </row>
    <row r="463" spans="1:3" x14ac:dyDescent="0.3">
      <c r="A463" s="1">
        <v>42856</v>
      </c>
      <c r="B463" s="2">
        <v>577289.85343222495</v>
      </c>
      <c r="C463" s="3">
        <f>chart_8[[#This Row],[MSCI Pacific ex-Japan]]/B462-1</f>
        <v>-3.5386048855343799E-2</v>
      </c>
    </row>
    <row r="464" spans="1:3" x14ac:dyDescent="0.3">
      <c r="A464" s="1">
        <v>42887</v>
      </c>
      <c r="B464" s="2">
        <v>579476.73436216405</v>
      </c>
      <c r="C464" s="3">
        <f>chart_8[[#This Row],[MSCI Pacific ex-Japan]]/B463-1</f>
        <v>3.7881852884424916E-3</v>
      </c>
    </row>
    <row r="465" spans="1:3" x14ac:dyDescent="0.3">
      <c r="A465" s="1">
        <v>42917</v>
      </c>
      <c r="B465" s="2">
        <v>588153.47319405596</v>
      </c>
      <c r="C465" s="3">
        <f>chart_8[[#This Row],[MSCI Pacific ex-Japan]]/B464-1</f>
        <v>1.4973403274667341E-2</v>
      </c>
    </row>
    <row r="466" spans="1:3" x14ac:dyDescent="0.3">
      <c r="A466" s="1">
        <v>42948</v>
      </c>
      <c r="B466" s="2">
        <v>584879.92339174706</v>
      </c>
      <c r="C466" s="3">
        <f>chart_8[[#This Row],[MSCI Pacific ex-Japan]]/B465-1</f>
        <v>-5.5658088432792852E-3</v>
      </c>
    </row>
    <row r="467" spans="1:3" x14ac:dyDescent="0.3">
      <c r="A467" s="1">
        <v>42979</v>
      </c>
      <c r="B467" s="2">
        <v>580804.51568128599</v>
      </c>
      <c r="C467" s="3">
        <f>chart_8[[#This Row],[MSCI Pacific ex-Japan]]/B466-1</f>
        <v>-6.9679391401017421E-3</v>
      </c>
    </row>
    <row r="468" spans="1:3" x14ac:dyDescent="0.3">
      <c r="A468" s="1">
        <v>43009</v>
      </c>
      <c r="B468" s="2">
        <v>597430.85382283502</v>
      </c>
      <c r="C468" s="3">
        <f>chart_8[[#This Row],[MSCI Pacific ex-Japan]]/B467-1</f>
        <v>2.8626392689192981E-2</v>
      </c>
    </row>
    <row r="469" spans="1:3" x14ac:dyDescent="0.3">
      <c r="A469" s="1">
        <v>43040</v>
      </c>
      <c r="B469" s="2">
        <v>596947.41872272303</v>
      </c>
      <c r="C469" s="3">
        <f>chart_8[[#This Row],[MSCI Pacific ex-Japan]]/B468-1</f>
        <v>-8.0919004604229627E-4</v>
      </c>
    </row>
    <row r="470" spans="1:3" x14ac:dyDescent="0.3">
      <c r="A470" s="1">
        <v>43070</v>
      </c>
      <c r="B470" s="2">
        <v>612050.99151780095</v>
      </c>
      <c r="C470" s="3">
        <f>chart_8[[#This Row],[MSCI Pacific ex-Japan]]/B469-1</f>
        <v>2.5301345346956605E-2</v>
      </c>
    </row>
    <row r="471" spans="1:3" x14ac:dyDescent="0.3">
      <c r="A471" s="1">
        <v>43101</v>
      </c>
      <c r="B471" s="2">
        <v>611971.91116655595</v>
      </c>
      <c r="C471" s="3">
        <f>chart_8[[#This Row],[MSCI Pacific ex-Japan]]/B470-1</f>
        <v>-1.2920549487049904E-4</v>
      </c>
    </row>
    <row r="472" spans="1:3" x14ac:dyDescent="0.3">
      <c r="A472" s="1">
        <v>43132</v>
      </c>
      <c r="B472" s="2">
        <v>603751.98039345001</v>
      </c>
      <c r="C472" s="3">
        <f>chart_8[[#This Row],[MSCI Pacific ex-Japan]]/B471-1</f>
        <v>-1.3431875913123004E-2</v>
      </c>
    </row>
    <row r="473" spans="1:3" x14ac:dyDescent="0.3">
      <c r="A473" s="1">
        <v>43160</v>
      </c>
      <c r="B473" s="2">
        <v>573640.21587744099</v>
      </c>
      <c r="C473" s="3">
        <f>chart_8[[#This Row],[MSCI Pacific ex-Japan]]/B472-1</f>
        <v>-4.9874394608835804E-2</v>
      </c>
    </row>
    <row r="474" spans="1:3" x14ac:dyDescent="0.3">
      <c r="A474" s="1">
        <v>43191</v>
      </c>
      <c r="B474" s="2">
        <v>603361.48069157102</v>
      </c>
      <c r="C474" s="3">
        <f>chart_8[[#This Row],[MSCI Pacific ex-Japan]]/B473-1</f>
        <v>5.1811682639210321E-2</v>
      </c>
    </row>
    <row r="475" spans="1:3" x14ac:dyDescent="0.3">
      <c r="A475" s="1">
        <v>43221</v>
      </c>
      <c r="B475" s="2">
        <v>625079.757286501</v>
      </c>
      <c r="C475" s="3">
        <f>chart_8[[#This Row],[MSCI Pacific ex-Japan]]/B474-1</f>
        <v>3.5995464228237628E-2</v>
      </c>
    </row>
    <row r="476" spans="1:3" x14ac:dyDescent="0.3">
      <c r="A476" s="1">
        <v>43252</v>
      </c>
      <c r="B476" s="2">
        <v>617253.42915815802</v>
      </c>
      <c r="C476" s="3">
        <f>chart_8[[#This Row],[MSCI Pacific ex-Japan]]/B475-1</f>
        <v>-1.2520527240103552E-2</v>
      </c>
    </row>
    <row r="477" spans="1:3" x14ac:dyDescent="0.3">
      <c r="A477" s="1">
        <v>43282</v>
      </c>
      <c r="B477" s="2">
        <v>625056.09666389995</v>
      </c>
      <c r="C477" s="3">
        <f>chart_8[[#This Row],[MSCI Pacific ex-Japan]]/B476-1</f>
        <v>1.2640946387910024E-2</v>
      </c>
    </row>
    <row r="478" spans="1:3" x14ac:dyDescent="0.3">
      <c r="A478" s="1">
        <v>43313</v>
      </c>
      <c r="B478" s="2">
        <v>618375.96947157104</v>
      </c>
      <c r="C478" s="3">
        <f>chart_8[[#This Row],[MSCI Pacific ex-Japan]]/B477-1</f>
        <v>-1.0687244277725827E-2</v>
      </c>
    </row>
    <row r="479" spans="1:3" x14ac:dyDescent="0.3">
      <c r="A479" s="1">
        <v>43344</v>
      </c>
      <c r="B479" s="2">
        <v>618330.75039704703</v>
      </c>
      <c r="C479" s="3">
        <f>chart_8[[#This Row],[MSCI Pacific ex-Japan]]/B478-1</f>
        <v>-7.3125536496299048E-5</v>
      </c>
    </row>
    <row r="480" spans="1:3" x14ac:dyDescent="0.3">
      <c r="A480" s="1">
        <v>43374</v>
      </c>
      <c r="B480" s="2">
        <v>577061.02074853505</v>
      </c>
      <c r="C480" s="3">
        <f>chart_8[[#This Row],[MSCI Pacific ex-Japan]]/B479-1</f>
        <v>-6.6743776889652606E-2</v>
      </c>
    </row>
    <row r="481" spans="1:3" x14ac:dyDescent="0.3">
      <c r="A481" s="1">
        <v>43405</v>
      </c>
      <c r="B481" s="2">
        <v>591694.35721718695</v>
      </c>
      <c r="C481" s="3">
        <f>chart_8[[#This Row],[MSCI Pacific ex-Japan]]/B480-1</f>
        <v>2.5358386622042595E-2</v>
      </c>
    </row>
    <row r="482" spans="1:3" x14ac:dyDescent="0.3">
      <c r="A482" s="1">
        <v>43435</v>
      </c>
      <c r="B482" s="2">
        <v>575735.42474360403</v>
      </c>
      <c r="C482" s="3">
        <f>chart_8[[#This Row],[MSCI Pacific ex-Japan]]/B481-1</f>
        <v>-2.6971581322221438E-2</v>
      </c>
    </row>
    <row r="483" spans="1:3" x14ac:dyDescent="0.3">
      <c r="A483" s="1">
        <v>43466</v>
      </c>
      <c r="B483" s="2">
        <v>615145.17604320904</v>
      </c>
      <c r="C483" s="3">
        <f>chart_8[[#This Row],[MSCI Pacific ex-Japan]]/B482-1</f>
        <v>6.8451148923406313E-2</v>
      </c>
    </row>
    <row r="484" spans="1:3" x14ac:dyDescent="0.3">
      <c r="A484" s="1">
        <v>43497</v>
      </c>
      <c r="B484" s="2">
        <v>642392.16103433503</v>
      </c>
      <c r="C484" s="3">
        <f>chart_8[[#This Row],[MSCI Pacific ex-Japan]]/B483-1</f>
        <v>4.4293584754067972E-2</v>
      </c>
    </row>
    <row r="485" spans="1:3" x14ac:dyDescent="0.3">
      <c r="A485" s="1">
        <v>43525</v>
      </c>
      <c r="B485" s="2">
        <v>658743.43610144197</v>
      </c>
      <c r="C485" s="3">
        <f>chart_8[[#This Row],[MSCI Pacific ex-Japan]]/B484-1</f>
        <v>2.5453727580951879E-2</v>
      </c>
    </row>
    <row r="486" spans="1:3" x14ac:dyDescent="0.3">
      <c r="A486" s="1">
        <v>43556</v>
      </c>
      <c r="B486" s="2">
        <v>671029.49158926995</v>
      </c>
      <c r="C486" s="3">
        <f>chart_8[[#This Row],[MSCI Pacific ex-Japan]]/B485-1</f>
        <v>1.8650744454531409E-2</v>
      </c>
    </row>
    <row r="487" spans="1:3" x14ac:dyDescent="0.3">
      <c r="A487" s="1">
        <v>43586</v>
      </c>
      <c r="B487" s="2">
        <v>656426.88075083902</v>
      </c>
      <c r="C487" s="3">
        <f>chart_8[[#This Row],[MSCI Pacific ex-Japan]]/B486-1</f>
        <v>-2.176150381087727E-2</v>
      </c>
    </row>
    <row r="488" spans="1:3" x14ac:dyDescent="0.3">
      <c r="A488" s="1">
        <v>43617</v>
      </c>
      <c r="B488" s="2">
        <v>684130.62886658497</v>
      </c>
      <c r="C488" s="3">
        <f>chart_8[[#This Row],[MSCI Pacific ex-Japan]]/B487-1</f>
        <v>4.2203859909054398E-2</v>
      </c>
    </row>
    <row r="489" spans="1:3" x14ac:dyDescent="0.3">
      <c r="A489" s="1">
        <v>43647</v>
      </c>
      <c r="B489" s="2">
        <v>693166.491396458</v>
      </c>
      <c r="C489" s="3">
        <f>chart_8[[#This Row],[MSCI Pacific ex-Japan]]/B488-1</f>
        <v>1.3207802937931445E-2</v>
      </c>
    </row>
    <row r="490" spans="1:3" x14ac:dyDescent="0.3">
      <c r="A490" s="1">
        <v>43678</v>
      </c>
      <c r="B490" s="2">
        <v>660106.706878028</v>
      </c>
      <c r="C490" s="3">
        <f>chart_8[[#This Row],[MSCI Pacific ex-Japan]]/B489-1</f>
        <v>-4.7693858443485282E-2</v>
      </c>
    </row>
    <row r="491" spans="1:3" x14ac:dyDescent="0.3">
      <c r="A491" s="1">
        <v>43709</v>
      </c>
      <c r="B491" s="2">
        <v>677942.56059598504</v>
      </c>
      <c r="C491" s="3">
        <f>chart_8[[#This Row],[MSCI Pacific ex-Japan]]/B490-1</f>
        <v>2.7019652326078614E-2</v>
      </c>
    </row>
    <row r="492" spans="1:3" x14ac:dyDescent="0.3">
      <c r="A492" s="1">
        <v>43739</v>
      </c>
      <c r="B492" s="2">
        <v>681754.68690357904</v>
      </c>
      <c r="C492" s="3">
        <f>chart_8[[#This Row],[MSCI Pacific ex-Japan]]/B491-1</f>
        <v>5.6230815546418622E-3</v>
      </c>
    </row>
    <row r="493" spans="1:3" x14ac:dyDescent="0.3">
      <c r="A493" s="1">
        <v>43770</v>
      </c>
      <c r="B493" s="2">
        <v>693859.13749079499</v>
      </c>
      <c r="C493" s="3">
        <f>chart_8[[#This Row],[MSCI Pacific ex-Japan]]/B492-1</f>
        <v>1.7754847630299997E-2</v>
      </c>
    </row>
    <row r="494" spans="1:3" x14ac:dyDescent="0.3">
      <c r="A494" s="1">
        <v>43800</v>
      </c>
      <c r="B494" s="2">
        <v>695362.37605113303</v>
      </c>
      <c r="C494" s="3">
        <f>chart_8[[#This Row],[MSCI Pacific ex-Japan]]/B493-1</f>
        <v>2.1664895352884184E-3</v>
      </c>
    </row>
    <row r="495" spans="1:3" x14ac:dyDescent="0.3">
      <c r="A495" s="1">
        <v>43831</v>
      </c>
      <c r="B495" s="2">
        <v>695132.14442242403</v>
      </c>
      <c r="C495" s="3">
        <f>chart_8[[#This Row],[MSCI Pacific ex-Japan]]/B494-1</f>
        <v>-3.310958956630472E-4</v>
      </c>
    </row>
    <row r="496" spans="1:3" x14ac:dyDescent="0.3">
      <c r="A496" s="1">
        <v>43862</v>
      </c>
      <c r="B496" s="2">
        <v>646137.44028980203</v>
      </c>
      <c r="C496" s="3">
        <f>chart_8[[#This Row],[MSCI Pacific ex-Japan]]/B495-1</f>
        <v>-7.0482575904083689E-2</v>
      </c>
    </row>
    <row r="497" spans="1:3" x14ac:dyDescent="0.3">
      <c r="A497" s="1">
        <v>43891</v>
      </c>
      <c r="B497" s="2">
        <v>516350.37959350599</v>
      </c>
      <c r="C497" s="3">
        <f>chart_8[[#This Row],[MSCI Pacific ex-Japan]]/B496-1</f>
        <v>-0.20086602726207081</v>
      </c>
    </row>
    <row r="498" spans="1:3" x14ac:dyDescent="0.3">
      <c r="A498" s="1">
        <v>43922</v>
      </c>
      <c r="B498" s="2">
        <v>581130.05310850998</v>
      </c>
      <c r="C498" s="3">
        <f>chart_8[[#This Row],[MSCI Pacific ex-Japan]]/B497-1</f>
        <v>0.12545681396806851</v>
      </c>
    </row>
    <row r="499" spans="1:3" x14ac:dyDescent="0.3">
      <c r="A499" s="1">
        <v>43952</v>
      </c>
      <c r="B499" s="2">
        <v>565295.048937471</v>
      </c>
      <c r="C499" s="3">
        <f>chart_8[[#This Row],[MSCI Pacific ex-Japan]]/B498-1</f>
        <v>-2.7248640964851689E-2</v>
      </c>
    </row>
    <row r="500" spans="1:3" x14ac:dyDescent="0.3">
      <c r="A500" s="1">
        <v>43983</v>
      </c>
      <c r="B500" s="2">
        <v>607334.025685795</v>
      </c>
      <c r="C500" s="3">
        <f>chart_8[[#This Row],[MSCI Pacific ex-Japan]]/B499-1</f>
        <v>7.4366433647951702E-2</v>
      </c>
    </row>
    <row r="501" spans="1:3" x14ac:dyDescent="0.3">
      <c r="A501" s="1">
        <v>44013</v>
      </c>
      <c r="B501" s="2">
        <v>588710.61823920102</v>
      </c>
      <c r="C501" s="3">
        <f>chart_8[[#This Row],[MSCI Pacific ex-Japan]]/B500-1</f>
        <v>-3.0664192452521721E-2</v>
      </c>
    </row>
    <row r="502" spans="1:3" x14ac:dyDescent="0.3">
      <c r="A502" s="1">
        <v>44044</v>
      </c>
      <c r="B502" s="2">
        <v>617936.89102211699</v>
      </c>
      <c r="C502" s="3">
        <f>chart_8[[#This Row],[MSCI Pacific ex-Japan]]/B501-1</f>
        <v>4.9644548403645405E-2</v>
      </c>
    </row>
    <row r="503" spans="1:3" x14ac:dyDescent="0.3">
      <c r="A503" s="1">
        <v>44075</v>
      </c>
      <c r="B503" s="2">
        <v>592460.99093672005</v>
      </c>
      <c r="C503" s="3">
        <f>chart_8[[#This Row],[MSCI Pacific ex-Japan]]/B502-1</f>
        <v>-4.1227349354814868E-2</v>
      </c>
    </row>
    <row r="504" spans="1:3" x14ac:dyDescent="0.3">
      <c r="A504" s="1">
        <v>44105</v>
      </c>
      <c r="B504" s="2">
        <v>589619.44258599402</v>
      </c>
      <c r="C504" s="3">
        <f>chart_8[[#This Row],[MSCI Pacific ex-Japan]]/B503-1</f>
        <v>-4.7961779664739135E-3</v>
      </c>
    </row>
    <row r="505" spans="1:3" x14ac:dyDescent="0.3">
      <c r="A505" s="1">
        <v>44136</v>
      </c>
      <c r="B505" s="2">
        <v>660394.92584711395</v>
      </c>
      <c r="C505" s="3">
        <f>chart_8[[#This Row],[MSCI Pacific ex-Japan]]/B504-1</f>
        <v>0.1200358708503706</v>
      </c>
    </row>
    <row r="506" spans="1:3" x14ac:dyDescent="0.3">
      <c r="A506" s="1">
        <v>44166</v>
      </c>
      <c r="B506" s="2">
        <v>678920.34501708206</v>
      </c>
      <c r="C506" s="3">
        <f>chart_8[[#This Row],[MSCI Pacific ex-Japan]]/B505-1</f>
        <v>2.8052031360181751E-2</v>
      </c>
    </row>
    <row r="507" spans="1:3" x14ac:dyDescent="0.3">
      <c r="A507" s="1">
        <v>44197</v>
      </c>
      <c r="B507" s="2">
        <v>691283.25322193804</v>
      </c>
      <c r="C507" s="3">
        <f>chart_8[[#This Row],[MSCI Pacific ex-Japan]]/B506-1</f>
        <v>1.8209659344565532E-2</v>
      </c>
    </row>
    <row r="508" spans="1:3" x14ac:dyDescent="0.3">
      <c r="A508" s="1">
        <v>44228</v>
      </c>
      <c r="B508" s="2">
        <v>712159.88097248797</v>
      </c>
      <c r="C508" s="3">
        <f>chart_8[[#This Row],[MSCI Pacific ex-Japan]]/B507-1</f>
        <v>3.0199817011692387E-2</v>
      </c>
    </row>
    <row r="509" spans="1:3" x14ac:dyDescent="0.3">
      <c r="A509" s="1">
        <v>44256</v>
      </c>
      <c r="B509" s="2">
        <v>743503.371525903</v>
      </c>
      <c r="C509" s="3">
        <f>chart_8[[#This Row],[MSCI Pacific ex-Japan]]/B508-1</f>
        <v>4.4011873444224303E-2</v>
      </c>
    </row>
    <row r="510" spans="1:3" x14ac:dyDescent="0.3">
      <c r="A510" s="1">
        <v>44287</v>
      </c>
      <c r="B510" s="2">
        <v>751980.94353757496</v>
      </c>
      <c r="C510" s="3">
        <f>chart_8[[#This Row],[MSCI Pacific ex-Japan]]/B509-1</f>
        <v>1.1402197133650205E-2</v>
      </c>
    </row>
    <row r="511" spans="1:3" x14ac:dyDescent="0.3">
      <c r="A511" s="1">
        <v>44317</v>
      </c>
      <c r="B511" s="2">
        <v>760598.69743641303</v>
      </c>
      <c r="C511" s="3">
        <f>chart_8[[#This Row],[MSCI Pacific ex-Japan]]/B510-1</f>
        <v>1.1460069530880856E-2</v>
      </c>
    </row>
    <row r="512" spans="1:3" x14ac:dyDescent="0.3">
      <c r="A512" s="1">
        <v>44348</v>
      </c>
      <c r="B512" s="2">
        <v>768685.66074908397</v>
      </c>
      <c r="C512" s="3">
        <f>chart_8[[#This Row],[MSCI Pacific ex-Japan]]/B511-1</f>
        <v>1.0632365450963688E-2</v>
      </c>
    </row>
    <row r="513" spans="1:3" x14ac:dyDescent="0.3">
      <c r="A513" s="1">
        <v>44378</v>
      </c>
      <c r="B513" s="2">
        <v>756775.20986039995</v>
      </c>
      <c r="C513" s="3">
        <f>chart_8[[#This Row],[MSCI Pacific ex-Japan]]/B512-1</f>
        <v>-1.5494566240610408E-2</v>
      </c>
    </row>
    <row r="514" spans="1:3" x14ac:dyDescent="0.3">
      <c r="A514" s="1">
        <v>44409</v>
      </c>
      <c r="B514" s="2">
        <v>765742.49876272003</v>
      </c>
      <c r="C514" s="3">
        <f>chart_8[[#This Row],[MSCI Pacific ex-Japan]]/B513-1</f>
        <v>1.1849342823973208E-2</v>
      </c>
    </row>
    <row r="515" spans="1:3" x14ac:dyDescent="0.3">
      <c r="A515" s="1">
        <v>44440</v>
      </c>
      <c r="B515" s="2">
        <v>754425.043736691</v>
      </c>
      <c r="C515" s="3">
        <f>chart_8[[#This Row],[MSCI Pacific ex-Japan]]/B514-1</f>
        <v>-1.477971386505994E-2</v>
      </c>
    </row>
    <row r="516" spans="1:3" x14ac:dyDescent="0.3">
      <c r="A516" s="1">
        <v>44470</v>
      </c>
      <c r="B516" s="2">
        <v>774380.66643550596</v>
      </c>
      <c r="C516" s="3">
        <f>chart_8[[#This Row],[MSCI Pacific ex-Japan]]/B515-1</f>
        <v>2.6451431940771819E-2</v>
      </c>
    </row>
    <row r="517" spans="1:3" x14ac:dyDescent="0.3">
      <c r="A517" s="1">
        <v>44501</v>
      </c>
      <c r="B517" s="2">
        <v>743611.43522296799</v>
      </c>
      <c r="C517" s="3">
        <f>chart_8[[#This Row],[MSCI Pacific ex-Japan]]/B516-1</f>
        <v>-3.9733986844182834E-2</v>
      </c>
    </row>
    <row r="518" spans="1:3" x14ac:dyDescent="0.3">
      <c r="A518" s="1">
        <v>44531</v>
      </c>
      <c r="B518" s="2">
        <v>770771.84869804396</v>
      </c>
      <c r="C518" s="3">
        <f>chart_8[[#This Row],[MSCI Pacific ex-Japan]]/B517-1</f>
        <v>3.6525007804556031E-2</v>
      </c>
    </row>
    <row r="519" spans="1:3" x14ac:dyDescent="0.3">
      <c r="A519" s="1">
        <v>44562</v>
      </c>
      <c r="B519" s="2">
        <v>738663.29067860695</v>
      </c>
      <c r="C519" s="3">
        <f>chart_8[[#This Row],[MSCI Pacific ex-Japan]]/B518-1</f>
        <v>-4.1657668314785345E-2</v>
      </c>
    </row>
    <row r="520" spans="1:3" x14ac:dyDescent="0.3">
      <c r="A520" s="1">
        <v>44593</v>
      </c>
      <c r="B520" s="2">
        <v>756607.05435001606</v>
      </c>
      <c r="C520" s="3">
        <f>chart_8[[#This Row],[MSCI Pacific ex-Japan]]/B519-1</f>
        <v>2.4292209857788238E-2</v>
      </c>
    </row>
    <row r="521" spans="1:3" x14ac:dyDescent="0.3">
      <c r="A521" s="1">
        <v>44621</v>
      </c>
      <c r="B521" s="2">
        <v>816160.25222124194</v>
      </c>
      <c r="C521" s="3">
        <f>chart_8[[#This Row],[MSCI Pacific ex-Japan]]/B520-1</f>
        <v>7.8710867852516575E-2</v>
      </c>
    </row>
    <row r="522" spans="1:3" x14ac:dyDescent="0.3">
      <c r="A522" s="1">
        <v>44652</v>
      </c>
      <c r="B522" s="2">
        <v>808777.05744000897</v>
      </c>
      <c r="C522" s="3">
        <f>chart_8[[#This Row],[MSCI Pacific ex-Japan]]/B521-1</f>
        <v>-9.0462562482540587E-3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22"/>
  <sheetViews>
    <sheetView workbookViewId="0">
      <selection activeCell="C2" sqref="C1:C1048576"/>
    </sheetView>
  </sheetViews>
  <sheetFormatPr defaultRowHeight="14.4" x14ac:dyDescent="0.3"/>
  <cols>
    <col min="1" max="1" width="10.109375" bestFit="1" customWidth="1"/>
    <col min="2" max="2" width="18.77734375" bestFit="1" customWidth="1"/>
    <col min="3" max="3" width="8.88671875" style="3"/>
  </cols>
  <sheetData>
    <row r="1" spans="1:3" x14ac:dyDescent="0.3">
      <c r="A1" t="s">
        <v>0</v>
      </c>
      <c r="B1" t="s">
        <v>7</v>
      </c>
      <c r="C1" s="3" t="s">
        <v>3</v>
      </c>
    </row>
    <row r="2" spans="1:3" x14ac:dyDescent="0.3">
      <c r="A2" s="1">
        <v>28825</v>
      </c>
      <c r="B2" s="2" t="s">
        <v>2</v>
      </c>
      <c r="C2" s="3" t="e">
        <f>chart_7[[#This Row],[MSCI Europe]]/B1-1</f>
        <v>#VALUE!</v>
      </c>
    </row>
    <row r="3" spans="1:3" x14ac:dyDescent="0.3">
      <c r="A3" s="1">
        <v>28856</v>
      </c>
      <c r="B3" s="2">
        <v>10202.4754284094</v>
      </c>
      <c r="C3" s="3">
        <f>chart_7[[#This Row],[MSCI Europe]]/B2-1</f>
        <v>2.0247542840939881E-2</v>
      </c>
    </row>
    <row r="4" spans="1:3" x14ac:dyDescent="0.3">
      <c r="A4" s="1">
        <v>28887</v>
      </c>
      <c r="B4" s="2">
        <v>10453.213087501799</v>
      </c>
      <c r="C4" s="3">
        <f>chart_7[[#This Row],[MSCI Europe]]/B3-1</f>
        <v>2.4576159075493154E-2</v>
      </c>
    </row>
    <row r="5" spans="1:3" x14ac:dyDescent="0.3">
      <c r="A5" s="1">
        <v>28915</v>
      </c>
      <c r="B5" s="2">
        <v>11138.6908175559</v>
      </c>
      <c r="C5" s="3">
        <f>chart_7[[#This Row],[MSCI Europe]]/B4-1</f>
        <v>6.5575792277082767E-2</v>
      </c>
    </row>
    <row r="6" spans="1:3" x14ac:dyDescent="0.3">
      <c r="A6" s="1">
        <v>28946</v>
      </c>
      <c r="B6" s="2">
        <v>11432.8897608767</v>
      </c>
      <c r="C6" s="3">
        <f>chart_7[[#This Row],[MSCI Europe]]/B5-1</f>
        <v>2.6412344874238602E-2</v>
      </c>
    </row>
    <row r="7" spans="1:3" x14ac:dyDescent="0.3">
      <c r="A7" s="1">
        <v>28976</v>
      </c>
      <c r="B7" s="2">
        <v>10995.471425542901</v>
      </c>
      <c r="C7" s="3">
        <f>chart_7[[#This Row],[MSCI Europe]]/B6-1</f>
        <v>-3.8259647777821093E-2</v>
      </c>
    </row>
    <row r="8" spans="1:3" x14ac:dyDescent="0.3">
      <c r="A8" s="1">
        <v>29007</v>
      </c>
      <c r="B8" s="2">
        <v>11203.484664981699</v>
      </c>
      <c r="C8" s="3">
        <f>chart_7[[#This Row],[MSCI Europe]]/B7-1</f>
        <v>1.891808285323493E-2</v>
      </c>
    </row>
    <row r="9" spans="1:3" x14ac:dyDescent="0.3">
      <c r="A9" s="1">
        <v>29037</v>
      </c>
      <c r="B9" s="2">
        <v>10982.4996326398</v>
      </c>
      <c r="C9" s="3">
        <f>chart_7[[#This Row],[MSCI Europe]]/B8-1</f>
        <v>-1.9724669506856585E-2</v>
      </c>
    </row>
    <row r="10" spans="1:3" x14ac:dyDescent="0.3">
      <c r="A10" s="1">
        <v>29068</v>
      </c>
      <c r="B10" s="2">
        <v>11366.8603885354</v>
      </c>
      <c r="C10" s="3">
        <f>chart_7[[#This Row],[MSCI Europe]]/B9-1</f>
        <v>3.4997566014324022E-2</v>
      </c>
    </row>
    <row r="11" spans="1:3" x14ac:dyDescent="0.3">
      <c r="A11" s="1">
        <v>29099</v>
      </c>
      <c r="B11" s="2">
        <v>11831.887120363501</v>
      </c>
      <c r="C11" s="3">
        <f>chart_7[[#This Row],[MSCI Europe]]/B10-1</f>
        <v>4.0910745441821827E-2</v>
      </c>
    </row>
    <row r="12" spans="1:3" x14ac:dyDescent="0.3">
      <c r="A12" s="1">
        <v>29129</v>
      </c>
      <c r="B12" s="2">
        <v>10833.6215498083</v>
      </c>
      <c r="C12" s="3">
        <f>chart_7[[#This Row],[MSCI Europe]]/B11-1</f>
        <v>-8.4370782141516165E-2</v>
      </c>
    </row>
    <row r="13" spans="1:3" x14ac:dyDescent="0.3">
      <c r="A13" s="1">
        <v>29160</v>
      </c>
      <c r="B13" s="2">
        <v>11255.2477077603</v>
      </c>
      <c r="C13" s="3">
        <f>chart_7[[#This Row],[MSCI Europe]]/B12-1</f>
        <v>3.8918302251333525E-2</v>
      </c>
    </row>
    <row r="14" spans="1:3" x14ac:dyDescent="0.3">
      <c r="A14" s="1">
        <v>29190</v>
      </c>
      <c r="B14" s="2">
        <v>11049.1722849487</v>
      </c>
      <c r="C14" s="3">
        <f>chart_7[[#This Row],[MSCI Europe]]/B13-1</f>
        <v>-1.8309274763407934E-2</v>
      </c>
    </row>
    <row r="15" spans="1:3" x14ac:dyDescent="0.3">
      <c r="A15" s="1">
        <v>29221</v>
      </c>
      <c r="B15" s="2">
        <v>11499.954842838801</v>
      </c>
      <c r="C15" s="3">
        <f>chart_7[[#This Row],[MSCI Europe]]/B14-1</f>
        <v>4.0797857637188129E-2</v>
      </c>
    </row>
    <row r="16" spans="1:3" x14ac:dyDescent="0.3">
      <c r="A16" s="1">
        <v>29252</v>
      </c>
      <c r="B16" s="2">
        <v>11766.3126276161</v>
      </c>
      <c r="C16" s="3">
        <f>chart_7[[#This Row],[MSCI Europe]]/B15-1</f>
        <v>2.3161637451399653E-2</v>
      </c>
    </row>
    <row r="17" spans="1:3" x14ac:dyDescent="0.3">
      <c r="A17" s="1">
        <v>29281</v>
      </c>
      <c r="B17" s="2">
        <v>10639.172585223299</v>
      </c>
      <c r="C17" s="3">
        <f>chart_7[[#This Row],[MSCI Europe]]/B16-1</f>
        <v>-9.5793820720635026E-2</v>
      </c>
    </row>
    <row r="18" spans="1:3" x14ac:dyDescent="0.3">
      <c r="A18" s="1">
        <v>29312</v>
      </c>
      <c r="B18" s="2">
        <v>11878.066689417599</v>
      </c>
      <c r="C18" s="3">
        <f>chart_7[[#This Row],[MSCI Europe]]/B17-1</f>
        <v>0.11644647121478169</v>
      </c>
    </row>
    <row r="19" spans="1:3" x14ac:dyDescent="0.3">
      <c r="A19" s="1">
        <v>29342</v>
      </c>
      <c r="B19" s="2">
        <v>11684.5428024881</v>
      </c>
      <c r="C19" s="3">
        <f>chart_7[[#This Row],[MSCI Europe]]/B18-1</f>
        <v>-1.6292540864576321E-2</v>
      </c>
    </row>
    <row r="20" spans="1:3" x14ac:dyDescent="0.3">
      <c r="A20" s="1">
        <v>29373</v>
      </c>
      <c r="B20" s="2">
        <v>12355.8811030365</v>
      </c>
      <c r="C20" s="3">
        <f>chart_7[[#This Row],[MSCI Europe]]/B19-1</f>
        <v>5.7455247663215747E-2</v>
      </c>
    </row>
    <row r="21" spans="1:3" x14ac:dyDescent="0.3">
      <c r="A21" s="1">
        <v>29403</v>
      </c>
      <c r="B21" s="2">
        <v>12402.6587240599</v>
      </c>
      <c r="C21" s="3">
        <f>chart_7[[#This Row],[MSCI Europe]]/B20-1</f>
        <v>3.7858587852472869E-3</v>
      </c>
    </row>
    <row r="22" spans="1:3" x14ac:dyDescent="0.3">
      <c r="A22" s="1">
        <v>29434</v>
      </c>
      <c r="B22" s="2">
        <v>12777.341161968099</v>
      </c>
      <c r="C22" s="3">
        <f>chart_7[[#This Row],[MSCI Europe]]/B21-1</f>
        <v>3.0209848246598447E-2</v>
      </c>
    </row>
    <row r="23" spans="1:3" x14ac:dyDescent="0.3">
      <c r="A23" s="1">
        <v>29465</v>
      </c>
      <c r="B23" s="2">
        <v>12975.35173518</v>
      </c>
      <c r="C23" s="3">
        <f>chart_7[[#This Row],[MSCI Europe]]/B22-1</f>
        <v>1.5497009174434639E-2</v>
      </c>
    </row>
    <row r="24" spans="1:3" x14ac:dyDescent="0.3">
      <c r="A24" s="1">
        <v>29495</v>
      </c>
      <c r="B24" s="2">
        <v>13789.269157106201</v>
      </c>
      <c r="C24" s="3">
        <f>chart_7[[#This Row],[MSCI Europe]]/B23-1</f>
        <v>6.2727965957133147E-2</v>
      </c>
    </row>
    <row r="25" spans="1:3" x14ac:dyDescent="0.3">
      <c r="A25" s="1">
        <v>29526</v>
      </c>
      <c r="B25" s="2">
        <v>14113.1644294949</v>
      </c>
      <c r="C25" s="3">
        <f>chart_7[[#This Row],[MSCI Europe]]/B24-1</f>
        <v>2.3488936846357999E-2</v>
      </c>
    </row>
    <row r="26" spans="1:3" x14ac:dyDescent="0.3">
      <c r="A26" s="1">
        <v>29556</v>
      </c>
      <c r="B26" s="2">
        <v>13989.2046904694</v>
      </c>
      <c r="C26" s="3">
        <f>chart_7[[#This Row],[MSCI Europe]]/B25-1</f>
        <v>-8.7832703746042462E-3</v>
      </c>
    </row>
    <row r="27" spans="1:3" x14ac:dyDescent="0.3">
      <c r="A27" s="1">
        <v>29587</v>
      </c>
      <c r="B27" s="2">
        <v>13508.005285216799</v>
      </c>
      <c r="C27" s="3">
        <f>chart_7[[#This Row],[MSCI Europe]]/B26-1</f>
        <v>-3.4397910095663509E-2</v>
      </c>
    </row>
    <row r="28" spans="1:3" x14ac:dyDescent="0.3">
      <c r="A28" s="1">
        <v>29618</v>
      </c>
      <c r="B28" s="2">
        <v>14312.9281796102</v>
      </c>
      <c r="C28" s="3">
        <f>chart_7[[#This Row],[MSCI Europe]]/B27-1</f>
        <v>5.9588583021529473E-2</v>
      </c>
    </row>
    <row r="29" spans="1:3" x14ac:dyDescent="0.3">
      <c r="A29" s="1">
        <v>29646</v>
      </c>
      <c r="B29" s="2">
        <v>14620.2762158158</v>
      </c>
      <c r="C29" s="3">
        <f>chart_7[[#This Row],[MSCI Europe]]/B28-1</f>
        <v>2.1473456189309958E-2</v>
      </c>
    </row>
    <row r="30" spans="1:3" x14ac:dyDescent="0.3">
      <c r="A30" s="1">
        <v>29677</v>
      </c>
      <c r="B30" s="2">
        <v>14874.753080852701</v>
      </c>
      <c r="C30" s="3">
        <f>chart_7[[#This Row],[MSCI Europe]]/B29-1</f>
        <v>1.74057494728872E-2</v>
      </c>
    </row>
    <row r="31" spans="1:3" x14ac:dyDescent="0.3">
      <c r="A31" s="1">
        <v>29707</v>
      </c>
      <c r="B31" s="2">
        <v>14539.2693745614</v>
      </c>
      <c r="C31" s="3">
        <f>chart_7[[#This Row],[MSCI Europe]]/B30-1</f>
        <v>-2.2553900859245024E-2</v>
      </c>
    </row>
    <row r="32" spans="1:3" x14ac:dyDescent="0.3">
      <c r="A32" s="1">
        <v>29738</v>
      </c>
      <c r="B32" s="2">
        <v>14760.1255133044</v>
      </c>
      <c r="C32" s="3">
        <f>chart_7[[#This Row],[MSCI Europe]]/B31-1</f>
        <v>1.5190318925476509E-2</v>
      </c>
    </row>
    <row r="33" spans="1:3" x14ac:dyDescent="0.3">
      <c r="A33" s="1">
        <v>29768</v>
      </c>
      <c r="B33" s="2">
        <v>14802.4794830377</v>
      </c>
      <c r="C33" s="3">
        <f>chart_7[[#This Row],[MSCI Europe]]/B32-1</f>
        <v>2.8694857435407339E-3</v>
      </c>
    </row>
    <row r="34" spans="1:3" x14ac:dyDescent="0.3">
      <c r="A34" s="1">
        <v>29799</v>
      </c>
      <c r="B34" s="2">
        <v>15656.2996500916</v>
      </c>
      <c r="C34" s="3">
        <f>chart_7[[#This Row],[MSCI Europe]]/B33-1</f>
        <v>5.7680888396589358E-2</v>
      </c>
    </row>
    <row r="35" spans="1:3" x14ac:dyDescent="0.3">
      <c r="A35" s="1">
        <v>29830</v>
      </c>
      <c r="B35" s="2">
        <v>13562.8325767022</v>
      </c>
      <c r="C35" s="3">
        <f>chart_7[[#This Row],[MSCI Europe]]/B34-1</f>
        <v>-0.13371403972695117</v>
      </c>
    </row>
    <row r="36" spans="1:3" x14ac:dyDescent="0.3">
      <c r="A36" s="1">
        <v>29860</v>
      </c>
      <c r="B36" s="2">
        <v>13702.643779219599</v>
      </c>
      <c r="C36" s="3">
        <f>chart_7[[#This Row],[MSCI Europe]]/B35-1</f>
        <v>1.0308407312906276E-2</v>
      </c>
    </row>
    <row r="37" spans="1:3" x14ac:dyDescent="0.3">
      <c r="A37" s="1">
        <v>29891</v>
      </c>
      <c r="B37" s="2">
        <v>15233.6894311458</v>
      </c>
      <c r="C37" s="3">
        <f>chart_7[[#This Row],[MSCI Europe]]/B36-1</f>
        <v>0.11173359510725001</v>
      </c>
    </row>
    <row r="38" spans="1:3" x14ac:dyDescent="0.3">
      <c r="A38" s="1">
        <v>29921</v>
      </c>
      <c r="B38" s="2">
        <v>14949.806868676</v>
      </c>
      <c r="C38" s="3">
        <f>chart_7[[#This Row],[MSCI Europe]]/B37-1</f>
        <v>-1.8635181172158677E-2</v>
      </c>
    </row>
    <row r="39" spans="1:3" x14ac:dyDescent="0.3">
      <c r="A39" s="1">
        <v>29952</v>
      </c>
      <c r="B39" s="2">
        <v>15423.928553153301</v>
      </c>
      <c r="C39" s="3">
        <f>chart_7[[#This Row],[MSCI Europe]]/B38-1</f>
        <v>3.1714234748458026E-2</v>
      </c>
    </row>
    <row r="40" spans="1:3" x14ac:dyDescent="0.3">
      <c r="A40" s="1">
        <v>29983</v>
      </c>
      <c r="B40" s="2">
        <v>15336.1359115631</v>
      </c>
      <c r="C40" s="3">
        <f>chart_7[[#This Row],[MSCI Europe]]/B39-1</f>
        <v>-5.6919766768662727E-3</v>
      </c>
    </row>
    <row r="41" spans="1:3" x14ac:dyDescent="0.3">
      <c r="A41" s="1">
        <v>30011</v>
      </c>
      <c r="B41" s="2">
        <v>15585.1423085555</v>
      </c>
      <c r="C41" s="3">
        <f>chart_7[[#This Row],[MSCI Europe]]/B40-1</f>
        <v>1.6236579959144404E-2</v>
      </c>
    </row>
    <row r="42" spans="1:3" x14ac:dyDescent="0.3">
      <c r="A42" s="1">
        <v>30042</v>
      </c>
      <c r="B42" s="2">
        <v>16331.7890951958</v>
      </c>
      <c r="C42" s="3">
        <f>chart_7[[#This Row],[MSCI Europe]]/B41-1</f>
        <v>4.7907601474413752E-2</v>
      </c>
    </row>
    <row r="43" spans="1:3" x14ac:dyDescent="0.3">
      <c r="A43" s="1">
        <v>30072</v>
      </c>
      <c r="B43" s="2">
        <v>15777.531953285201</v>
      </c>
      <c r="C43" s="3">
        <f>chart_7[[#This Row],[MSCI Europe]]/B42-1</f>
        <v>-3.3937319339596428E-2</v>
      </c>
    </row>
    <row r="44" spans="1:3" x14ac:dyDescent="0.3">
      <c r="A44" s="1">
        <v>30103</v>
      </c>
      <c r="B44" s="2">
        <v>15365.948589833</v>
      </c>
      <c r="C44" s="3">
        <f>chart_7[[#This Row],[MSCI Europe]]/B43-1</f>
        <v>-2.60866759560896E-2</v>
      </c>
    </row>
    <row r="45" spans="1:3" x14ac:dyDescent="0.3">
      <c r="A45" s="1">
        <v>30133</v>
      </c>
      <c r="B45" s="2">
        <v>16040.3169064881</v>
      </c>
      <c r="C45" s="3">
        <f>chart_7[[#This Row],[MSCI Europe]]/B44-1</f>
        <v>4.388719073948355E-2</v>
      </c>
    </row>
    <row r="46" spans="1:3" x14ac:dyDescent="0.3">
      <c r="A46" s="1">
        <v>30164</v>
      </c>
      <c r="B46" s="2">
        <v>16250.3854859233</v>
      </c>
      <c r="C46" s="3">
        <f>chart_7[[#This Row],[MSCI Europe]]/B45-1</f>
        <v>1.3096286105808153E-2</v>
      </c>
    </row>
    <row r="47" spans="1:3" x14ac:dyDescent="0.3">
      <c r="A47" s="1">
        <v>30195</v>
      </c>
      <c r="B47" s="2">
        <v>16791.096523047701</v>
      </c>
      <c r="C47" s="3">
        <f>chart_7[[#This Row],[MSCI Europe]]/B46-1</f>
        <v>3.3273736034925783E-2</v>
      </c>
    </row>
    <row r="48" spans="1:3" x14ac:dyDescent="0.3">
      <c r="A48" s="1">
        <v>30225</v>
      </c>
      <c r="B48" s="2">
        <v>17214.5429729643</v>
      </c>
      <c r="C48" s="3">
        <f>chart_7[[#This Row],[MSCI Europe]]/B47-1</f>
        <v>2.5218510853973752E-2</v>
      </c>
    </row>
    <row r="49" spans="1:3" x14ac:dyDescent="0.3">
      <c r="A49" s="1">
        <v>30256</v>
      </c>
      <c r="B49" s="2">
        <v>17799.3444803885</v>
      </c>
      <c r="C49" s="3">
        <f>chart_7[[#This Row],[MSCI Europe]]/B48-1</f>
        <v>3.3971364115947811E-2</v>
      </c>
    </row>
    <row r="50" spans="1:3" x14ac:dyDescent="0.3">
      <c r="A50" s="1">
        <v>30286</v>
      </c>
      <c r="B50" s="2">
        <v>17942.3508206224</v>
      </c>
      <c r="C50" s="3">
        <f>chart_7[[#This Row],[MSCI Europe]]/B49-1</f>
        <v>8.0343599390115816E-3</v>
      </c>
    </row>
    <row r="51" spans="1:3" x14ac:dyDescent="0.3">
      <c r="A51" s="1">
        <v>30317</v>
      </c>
      <c r="B51" s="2">
        <v>17863.761712841901</v>
      </c>
      <c r="C51" s="3">
        <f>chart_7[[#This Row],[MSCI Europe]]/B50-1</f>
        <v>-4.3800897979416886E-3</v>
      </c>
    </row>
    <row r="52" spans="1:3" x14ac:dyDescent="0.3">
      <c r="A52" s="1">
        <v>30348</v>
      </c>
      <c r="B52" s="2">
        <v>18914.777190585301</v>
      </c>
      <c r="C52" s="3">
        <f>chart_7[[#This Row],[MSCI Europe]]/B51-1</f>
        <v>5.8835059190688099E-2</v>
      </c>
    </row>
    <row r="53" spans="1:3" x14ac:dyDescent="0.3">
      <c r="A53" s="1">
        <v>30376</v>
      </c>
      <c r="B53" s="2">
        <v>19985.044576194599</v>
      </c>
      <c r="C53" s="3">
        <f>chart_7[[#This Row],[MSCI Europe]]/B52-1</f>
        <v>5.6583663387904881E-2</v>
      </c>
    </row>
    <row r="54" spans="1:3" x14ac:dyDescent="0.3">
      <c r="A54" s="1">
        <v>30407</v>
      </c>
      <c r="B54" s="2">
        <v>21946.419029297798</v>
      </c>
      <c r="C54" s="3">
        <f>chart_7[[#This Row],[MSCI Europe]]/B53-1</f>
        <v>9.8142110497942525E-2</v>
      </c>
    </row>
    <row r="55" spans="1:3" x14ac:dyDescent="0.3">
      <c r="A55" s="1">
        <v>30437</v>
      </c>
      <c r="B55" s="2">
        <v>21875.237640540101</v>
      </c>
      <c r="C55" s="3">
        <f>chart_7[[#This Row],[MSCI Europe]]/B54-1</f>
        <v>-3.2434170086095282E-3</v>
      </c>
    </row>
    <row r="56" spans="1:3" x14ac:dyDescent="0.3">
      <c r="A56" s="1">
        <v>30468</v>
      </c>
      <c r="B56" s="2">
        <v>22967.5497614091</v>
      </c>
      <c r="C56" s="3">
        <f>chart_7[[#This Row],[MSCI Europe]]/B55-1</f>
        <v>4.9933725924178329E-2</v>
      </c>
    </row>
    <row r="57" spans="1:3" x14ac:dyDescent="0.3">
      <c r="A57" s="1">
        <v>30498</v>
      </c>
      <c r="B57" s="2">
        <v>22978.983876739901</v>
      </c>
      <c r="C57" s="3">
        <f>chart_7[[#This Row],[MSCI Europe]]/B56-1</f>
        <v>4.9783783858448061E-4</v>
      </c>
    </row>
    <row r="58" spans="1:3" x14ac:dyDescent="0.3">
      <c r="A58" s="1">
        <v>30529</v>
      </c>
      <c r="B58" s="2">
        <v>23230.8234641163</v>
      </c>
      <c r="C58" s="3">
        <f>chart_7[[#This Row],[MSCI Europe]]/B57-1</f>
        <v>1.0959561516178162E-2</v>
      </c>
    </row>
    <row r="59" spans="1:3" x14ac:dyDescent="0.3">
      <c r="A59" s="1">
        <v>30560</v>
      </c>
      <c r="B59" s="2">
        <v>23671.1357624843</v>
      </c>
      <c r="C59" s="3">
        <f>chart_7[[#This Row],[MSCI Europe]]/B58-1</f>
        <v>1.8953796409676649E-2</v>
      </c>
    </row>
    <row r="60" spans="1:3" x14ac:dyDescent="0.3">
      <c r="A60" s="1">
        <v>30590</v>
      </c>
      <c r="B60" s="2">
        <v>23287.1623042959</v>
      </c>
      <c r="C60" s="3">
        <f>chart_7[[#This Row],[MSCI Europe]]/B59-1</f>
        <v>-1.6221167502953104E-2</v>
      </c>
    </row>
    <row r="61" spans="1:3" x14ac:dyDescent="0.3">
      <c r="A61" s="1">
        <v>30621</v>
      </c>
      <c r="B61" s="2">
        <v>24636.2568141833</v>
      </c>
      <c r="C61" s="3">
        <f>chart_7[[#This Row],[MSCI Europe]]/B60-1</f>
        <v>5.7932971491271967E-2</v>
      </c>
    </row>
    <row r="62" spans="1:3" x14ac:dyDescent="0.3">
      <c r="A62" s="1">
        <v>30651</v>
      </c>
      <c r="B62" s="2">
        <v>25472.895346888501</v>
      </c>
      <c r="C62" s="3">
        <f>chart_7[[#This Row],[MSCI Europe]]/B61-1</f>
        <v>3.3959644884995033E-2</v>
      </c>
    </row>
    <row r="63" spans="1:3" x14ac:dyDescent="0.3">
      <c r="A63" s="1">
        <v>30682</v>
      </c>
      <c r="B63" s="2">
        <v>27115.4582717183</v>
      </c>
      <c r="C63" s="3">
        <f>chart_7[[#This Row],[MSCI Europe]]/B62-1</f>
        <v>6.4482772863526661E-2</v>
      </c>
    </row>
    <row r="64" spans="1:3" x14ac:dyDescent="0.3">
      <c r="A64" s="1">
        <v>30713</v>
      </c>
      <c r="B64" s="2">
        <v>27103.895563677299</v>
      </c>
      <c r="C64" s="3">
        <f>chart_7[[#This Row],[MSCI Europe]]/B63-1</f>
        <v>-4.2642495380806889E-4</v>
      </c>
    </row>
    <row r="65" spans="1:3" x14ac:dyDescent="0.3">
      <c r="A65" s="1">
        <v>30742</v>
      </c>
      <c r="B65" s="2">
        <v>26781.737370136299</v>
      </c>
      <c r="C65" s="3">
        <f>chart_7[[#This Row],[MSCI Europe]]/B64-1</f>
        <v>-1.1886047626774809E-2</v>
      </c>
    </row>
    <row r="66" spans="1:3" x14ac:dyDescent="0.3">
      <c r="A66" s="1">
        <v>30773</v>
      </c>
      <c r="B66" s="2">
        <v>26900.374365660799</v>
      </c>
      <c r="C66" s="3">
        <f>chart_7[[#This Row],[MSCI Europe]]/B65-1</f>
        <v>4.4297721945696367E-3</v>
      </c>
    </row>
    <row r="67" spans="1:3" x14ac:dyDescent="0.3">
      <c r="A67" s="1">
        <v>30803</v>
      </c>
      <c r="B67" s="2">
        <v>25877.605797330001</v>
      </c>
      <c r="C67" s="3">
        <f>chart_7[[#This Row],[MSCI Europe]]/B66-1</f>
        <v>-3.8020607238700488E-2</v>
      </c>
    </row>
    <row r="68" spans="1:3" x14ac:dyDescent="0.3">
      <c r="A68" s="1">
        <v>30834</v>
      </c>
      <c r="B68" s="2">
        <v>25839.0983649837</v>
      </c>
      <c r="C68" s="3">
        <f>chart_7[[#This Row],[MSCI Europe]]/B67-1</f>
        <v>-1.4880600874704886E-3</v>
      </c>
    </row>
    <row r="69" spans="1:3" x14ac:dyDescent="0.3">
      <c r="A69" s="1">
        <v>30864</v>
      </c>
      <c r="B69" s="2">
        <v>25064.629993857499</v>
      </c>
      <c r="C69" s="3">
        <f>chart_7[[#This Row],[MSCI Europe]]/B68-1</f>
        <v>-2.9972732027512827E-2</v>
      </c>
    </row>
    <row r="70" spans="1:3" x14ac:dyDescent="0.3">
      <c r="A70" s="1">
        <v>30895</v>
      </c>
      <c r="B70" s="2">
        <v>27506.033731469</v>
      </c>
      <c r="C70" s="3">
        <f>chart_7[[#This Row],[MSCI Europe]]/B69-1</f>
        <v>9.7404339829066267E-2</v>
      </c>
    </row>
    <row r="71" spans="1:3" x14ac:dyDescent="0.3">
      <c r="A71" s="1">
        <v>30926</v>
      </c>
      <c r="B71" s="2">
        <v>28388.4285570748</v>
      </c>
      <c r="C71" s="3">
        <f>chart_7[[#This Row],[MSCI Europe]]/B70-1</f>
        <v>3.2080045935385826E-2</v>
      </c>
    </row>
    <row r="72" spans="1:3" x14ac:dyDescent="0.3">
      <c r="A72" s="1">
        <v>30956</v>
      </c>
      <c r="B72" s="2">
        <v>28985.375776939702</v>
      </c>
      <c r="C72" s="3">
        <f>chart_7[[#This Row],[MSCI Europe]]/B71-1</f>
        <v>2.1027835995385935E-2</v>
      </c>
    </row>
    <row r="73" spans="1:3" x14ac:dyDescent="0.3">
      <c r="A73" s="1">
        <v>30987</v>
      </c>
      <c r="B73" s="2">
        <v>28160.021488929</v>
      </c>
      <c r="C73" s="3">
        <f>chart_7[[#This Row],[MSCI Europe]]/B72-1</f>
        <v>-2.8474852089629965E-2</v>
      </c>
    </row>
    <row r="74" spans="1:3" x14ac:dyDescent="0.3">
      <c r="A74" s="1">
        <v>31017</v>
      </c>
      <c r="B74" s="2">
        <v>29495.3874193954</v>
      </c>
      <c r="C74" s="3">
        <f>chart_7[[#This Row],[MSCI Europe]]/B73-1</f>
        <v>4.7420628957665967E-2</v>
      </c>
    </row>
    <row r="75" spans="1:3" x14ac:dyDescent="0.3">
      <c r="A75" s="1">
        <v>31048</v>
      </c>
      <c r="B75" s="2">
        <v>31622.3949520725</v>
      </c>
      <c r="C75" s="3">
        <f>chart_7[[#This Row],[MSCI Europe]]/B74-1</f>
        <v>7.211322578792223E-2</v>
      </c>
    </row>
    <row r="76" spans="1:3" x14ac:dyDescent="0.3">
      <c r="A76" s="1">
        <v>31079</v>
      </c>
      <c r="B76" s="2">
        <v>31449.500228393801</v>
      </c>
      <c r="C76" s="3">
        <f>chart_7[[#This Row],[MSCI Europe]]/B75-1</f>
        <v>-5.4674772085018253E-3</v>
      </c>
    </row>
    <row r="77" spans="1:3" x14ac:dyDescent="0.3">
      <c r="A77" s="1">
        <v>31107</v>
      </c>
      <c r="B77" s="2">
        <v>35177.1953446427</v>
      </c>
      <c r="C77" s="3">
        <f>chart_7[[#This Row],[MSCI Europe]]/B76-1</f>
        <v>0.11852955020516975</v>
      </c>
    </row>
    <row r="78" spans="1:3" x14ac:dyDescent="0.3">
      <c r="A78" s="1">
        <v>31138</v>
      </c>
      <c r="B78" s="2">
        <v>33701.680040559702</v>
      </c>
      <c r="C78" s="3">
        <f>chart_7[[#This Row],[MSCI Europe]]/B77-1</f>
        <v>-4.19452230238051E-2</v>
      </c>
    </row>
    <row r="79" spans="1:3" x14ac:dyDescent="0.3">
      <c r="A79" s="1">
        <v>31168</v>
      </c>
      <c r="B79" s="2">
        <v>35723.476978750499</v>
      </c>
      <c r="C79" s="3">
        <f>chart_7[[#This Row],[MSCI Europe]]/B78-1</f>
        <v>5.9990983706378342E-2</v>
      </c>
    </row>
    <row r="80" spans="1:3" x14ac:dyDescent="0.3">
      <c r="A80" s="1">
        <v>31199</v>
      </c>
      <c r="B80" s="2">
        <v>35531.734318459799</v>
      </c>
      <c r="C80" s="3">
        <f>chart_7[[#This Row],[MSCI Europe]]/B79-1</f>
        <v>-5.3674131553531623E-3</v>
      </c>
    </row>
    <row r="81" spans="1:3" x14ac:dyDescent="0.3">
      <c r="A81" s="1">
        <v>31229</v>
      </c>
      <c r="B81" s="2">
        <v>37001.138418363596</v>
      </c>
      <c r="C81" s="3">
        <f>chart_7[[#This Row],[MSCI Europe]]/B80-1</f>
        <v>4.135469681085624E-2</v>
      </c>
    </row>
    <row r="82" spans="1:3" x14ac:dyDescent="0.3">
      <c r="A82" s="1">
        <v>31260</v>
      </c>
      <c r="B82" s="2">
        <v>37579.657613117502</v>
      </c>
      <c r="C82" s="3">
        <f>chart_7[[#This Row],[MSCI Europe]]/B81-1</f>
        <v>1.5635172848270651E-2</v>
      </c>
    </row>
    <row r="83" spans="1:3" x14ac:dyDescent="0.3">
      <c r="A83" s="1">
        <v>31291</v>
      </c>
      <c r="B83" s="2">
        <v>38834.299618552403</v>
      </c>
      <c r="C83" s="3">
        <f>chart_7[[#This Row],[MSCI Europe]]/B82-1</f>
        <v>3.338620107589696E-2</v>
      </c>
    </row>
    <row r="84" spans="1:3" x14ac:dyDescent="0.3">
      <c r="A84" s="1">
        <v>31321</v>
      </c>
      <c r="B84" s="2">
        <v>40512.215808811801</v>
      </c>
      <c r="C84" s="3">
        <f>chart_7[[#This Row],[MSCI Europe]]/B83-1</f>
        <v>4.32070671221223E-2</v>
      </c>
    </row>
    <row r="85" spans="1:3" x14ac:dyDescent="0.3">
      <c r="A85" s="1">
        <v>31352</v>
      </c>
      <c r="B85" s="2">
        <v>42855.3274215153</v>
      </c>
      <c r="C85" s="3">
        <f>chart_7[[#This Row],[MSCI Europe]]/B84-1</f>
        <v>5.7837162592174307E-2</v>
      </c>
    </row>
    <row r="86" spans="1:3" x14ac:dyDescent="0.3">
      <c r="A86" s="1">
        <v>31382</v>
      </c>
      <c r="B86" s="2">
        <v>43687.874019558403</v>
      </c>
      <c r="C86" s="3">
        <f>chart_7[[#This Row],[MSCI Europe]]/B85-1</f>
        <v>1.9426910214787707E-2</v>
      </c>
    </row>
    <row r="87" spans="1:3" x14ac:dyDescent="0.3">
      <c r="A87" s="1">
        <v>31413</v>
      </c>
      <c r="B87" s="2">
        <v>43622.236341933101</v>
      </c>
      <c r="C87" s="3">
        <f>chart_7[[#This Row],[MSCI Europe]]/B86-1</f>
        <v>-1.5024232489756484E-3</v>
      </c>
    </row>
    <row r="88" spans="1:3" x14ac:dyDescent="0.3">
      <c r="A88" s="1">
        <v>31444</v>
      </c>
      <c r="B88" s="2">
        <v>46905.991646574999</v>
      </c>
      <c r="C88" s="3">
        <f>chart_7[[#This Row],[MSCI Europe]]/B87-1</f>
        <v>7.5277096728883164E-2</v>
      </c>
    </row>
    <row r="89" spans="1:3" x14ac:dyDescent="0.3">
      <c r="A89" s="1">
        <v>31472</v>
      </c>
      <c r="B89" s="2">
        <v>49366.595853673098</v>
      </c>
      <c r="C89" s="3">
        <f>chart_7[[#This Row],[MSCI Europe]]/B88-1</f>
        <v>5.2458206739090851E-2</v>
      </c>
    </row>
    <row r="90" spans="1:3" x14ac:dyDescent="0.3">
      <c r="A90" s="1">
        <v>31503</v>
      </c>
      <c r="B90" s="2">
        <v>54262.136920367302</v>
      </c>
      <c r="C90" s="3">
        <f>chart_7[[#This Row],[MSCI Europe]]/B89-1</f>
        <v>9.9167078102873729E-2</v>
      </c>
    </row>
    <row r="91" spans="1:3" x14ac:dyDescent="0.3">
      <c r="A91" s="1">
        <v>31533</v>
      </c>
      <c r="B91" s="2">
        <v>48626.766105754497</v>
      </c>
      <c r="C91" s="3">
        <f>chart_7[[#This Row],[MSCI Europe]]/B90-1</f>
        <v>-0.10385456847899344</v>
      </c>
    </row>
    <row r="92" spans="1:3" x14ac:dyDescent="0.3">
      <c r="A92" s="1">
        <v>31564</v>
      </c>
      <c r="B92" s="2">
        <v>50973.654764722902</v>
      </c>
      <c r="C92" s="3">
        <f>chart_7[[#This Row],[MSCI Europe]]/B91-1</f>
        <v>4.826330942642465E-2</v>
      </c>
    </row>
    <row r="93" spans="1:3" x14ac:dyDescent="0.3">
      <c r="A93" s="1">
        <v>31594</v>
      </c>
      <c r="B93" s="2">
        <v>49080.251519707599</v>
      </c>
      <c r="C93" s="3">
        <f>chart_7[[#This Row],[MSCI Europe]]/B92-1</f>
        <v>-3.714474180347882E-2</v>
      </c>
    </row>
    <row r="94" spans="1:3" x14ac:dyDescent="0.3">
      <c r="A94" s="1">
        <v>31625</v>
      </c>
      <c r="B94" s="2">
        <v>52951.490882200502</v>
      </c>
      <c r="C94" s="3">
        <f>chart_7[[#This Row],[MSCI Europe]]/B93-1</f>
        <v>7.8875703416851017E-2</v>
      </c>
    </row>
    <row r="95" spans="1:3" x14ac:dyDescent="0.3">
      <c r="A95" s="1">
        <v>31656</v>
      </c>
      <c r="B95" s="2">
        <v>49233.7528396079</v>
      </c>
      <c r="C95" s="3">
        <f>chart_7[[#This Row],[MSCI Europe]]/B94-1</f>
        <v>-7.0210261895426784E-2</v>
      </c>
    </row>
    <row r="96" spans="1:3" x14ac:dyDescent="0.3">
      <c r="A96" s="1">
        <v>31686</v>
      </c>
      <c r="B96" s="2">
        <v>49008.202467020201</v>
      </c>
      <c r="C96" s="3">
        <f>chart_7[[#This Row],[MSCI Europe]]/B95-1</f>
        <v>-4.5812143007356587E-3</v>
      </c>
    </row>
    <row r="97" spans="1:3" x14ac:dyDescent="0.3">
      <c r="A97" s="1">
        <v>31717</v>
      </c>
      <c r="B97" s="2">
        <v>52187.448773915203</v>
      </c>
      <c r="C97" s="3">
        <f>chart_7[[#This Row],[MSCI Europe]]/B96-1</f>
        <v>6.4871718342137896E-2</v>
      </c>
    </row>
    <row r="98" spans="1:3" x14ac:dyDescent="0.3">
      <c r="A98" s="1">
        <v>31747</v>
      </c>
      <c r="B98" s="2">
        <v>52765.522893007801</v>
      </c>
      <c r="C98" s="3">
        <f>chart_7[[#This Row],[MSCI Europe]]/B97-1</f>
        <v>1.1076880220700414E-2</v>
      </c>
    </row>
    <row r="99" spans="1:3" x14ac:dyDescent="0.3">
      <c r="A99" s="1">
        <v>31778</v>
      </c>
      <c r="B99" s="2">
        <v>51815.080420803402</v>
      </c>
      <c r="C99" s="3">
        <f>chart_7[[#This Row],[MSCI Europe]]/B98-1</f>
        <v>-1.8012566162408761E-2</v>
      </c>
    </row>
    <row r="100" spans="1:3" x14ac:dyDescent="0.3">
      <c r="A100" s="1">
        <v>31809</v>
      </c>
      <c r="B100" s="2">
        <v>52743.234329749997</v>
      </c>
      <c r="C100" s="3">
        <f>chart_7[[#This Row],[MSCI Europe]]/B99-1</f>
        <v>1.7912814211785921E-2</v>
      </c>
    </row>
    <row r="101" spans="1:3" x14ac:dyDescent="0.3">
      <c r="A101" s="1">
        <v>31837</v>
      </c>
      <c r="B101" s="2">
        <v>55284.411091586</v>
      </c>
      <c r="C101" s="3">
        <f>chart_7[[#This Row],[MSCI Europe]]/B100-1</f>
        <v>4.8180146593752582E-2</v>
      </c>
    </row>
    <row r="102" spans="1:3" x14ac:dyDescent="0.3">
      <c r="A102" s="1">
        <v>31868</v>
      </c>
      <c r="B102" s="2">
        <v>56725.973910402798</v>
      </c>
      <c r="C102" s="3">
        <f>chart_7[[#This Row],[MSCI Europe]]/B101-1</f>
        <v>2.6075394317371936E-2</v>
      </c>
    </row>
    <row r="103" spans="1:3" x14ac:dyDescent="0.3">
      <c r="A103" s="1">
        <v>31898</v>
      </c>
      <c r="B103" s="2">
        <v>55753.2400592333</v>
      </c>
      <c r="C103" s="3">
        <f>chart_7[[#This Row],[MSCI Europe]]/B102-1</f>
        <v>-1.714794447964707E-2</v>
      </c>
    </row>
    <row r="104" spans="1:3" x14ac:dyDescent="0.3">
      <c r="A104" s="1">
        <v>31929</v>
      </c>
      <c r="B104" s="2">
        <v>58396.852138321403</v>
      </c>
      <c r="C104" s="3">
        <f>chart_7[[#This Row],[MSCI Europe]]/B103-1</f>
        <v>4.7416295022127519E-2</v>
      </c>
    </row>
    <row r="105" spans="1:3" x14ac:dyDescent="0.3">
      <c r="A105" s="1">
        <v>31959</v>
      </c>
      <c r="B105" s="2">
        <v>61259.766207659799</v>
      </c>
      <c r="C105" s="3">
        <f>chart_7[[#This Row],[MSCI Europe]]/B104-1</f>
        <v>4.9025143727904563E-2</v>
      </c>
    </row>
    <row r="106" spans="1:3" x14ac:dyDescent="0.3">
      <c r="A106" s="1">
        <v>31990</v>
      </c>
      <c r="B106" s="2">
        <v>62276.779440682702</v>
      </c>
      <c r="C106" s="3">
        <f>chart_7[[#This Row],[MSCI Europe]]/B105-1</f>
        <v>1.6601650577238614E-2</v>
      </c>
    </row>
    <row r="107" spans="1:3" x14ac:dyDescent="0.3">
      <c r="A107" s="1">
        <v>32021</v>
      </c>
      <c r="B107" s="2">
        <v>61075.842608541003</v>
      </c>
      <c r="C107" s="3">
        <f>chart_7[[#This Row],[MSCI Europe]]/B106-1</f>
        <v>-1.9283862186315615E-2</v>
      </c>
    </row>
    <row r="108" spans="1:3" x14ac:dyDescent="0.3">
      <c r="A108" s="1">
        <v>32051</v>
      </c>
      <c r="B108" s="2">
        <v>49131.950294371003</v>
      </c>
      <c r="C108" s="3">
        <f>chart_7[[#This Row],[MSCI Europe]]/B107-1</f>
        <v>-0.19555837142883292</v>
      </c>
    </row>
    <row r="109" spans="1:3" x14ac:dyDescent="0.3">
      <c r="A109" s="1">
        <v>32082</v>
      </c>
      <c r="B109" s="2">
        <v>44155.486574116097</v>
      </c>
      <c r="C109" s="3">
        <f>chart_7[[#This Row],[MSCI Europe]]/B108-1</f>
        <v>-0.10128773009088254</v>
      </c>
    </row>
    <row r="110" spans="1:3" x14ac:dyDescent="0.3">
      <c r="A110" s="1">
        <v>32112</v>
      </c>
      <c r="B110" s="2">
        <v>45329.579515662597</v>
      </c>
      <c r="C110" s="3">
        <f>chart_7[[#This Row],[MSCI Europe]]/B109-1</f>
        <v>2.6589967241687162E-2</v>
      </c>
    </row>
    <row r="111" spans="1:3" x14ac:dyDescent="0.3">
      <c r="A111" s="1">
        <v>32143</v>
      </c>
      <c r="B111" s="2">
        <v>43949.958310140501</v>
      </c>
      <c r="C111" s="3">
        <f>chart_7[[#This Row],[MSCI Europe]]/B110-1</f>
        <v>-3.0435340902410069E-2</v>
      </c>
    </row>
    <row r="112" spans="1:3" x14ac:dyDescent="0.3">
      <c r="A112" s="1">
        <v>32174</v>
      </c>
      <c r="B112" s="2">
        <v>47905.269293571298</v>
      </c>
      <c r="C112" s="3">
        <f>chart_7[[#This Row],[MSCI Europe]]/B111-1</f>
        <v>8.9995784649429256E-2</v>
      </c>
    </row>
    <row r="113" spans="1:3" x14ac:dyDescent="0.3">
      <c r="A113" s="1">
        <v>32203</v>
      </c>
      <c r="B113" s="2">
        <v>48581.344070135099</v>
      </c>
      <c r="C113" s="3">
        <f>chart_7[[#This Row],[MSCI Europe]]/B112-1</f>
        <v>1.41127434733892E-2</v>
      </c>
    </row>
    <row r="114" spans="1:3" x14ac:dyDescent="0.3">
      <c r="A114" s="1">
        <v>32234</v>
      </c>
      <c r="B114" s="2">
        <v>49213.774154250597</v>
      </c>
      <c r="C114" s="3">
        <f>chart_7[[#This Row],[MSCI Europe]]/B113-1</f>
        <v>1.3017961858002192E-2</v>
      </c>
    </row>
    <row r="115" spans="1:3" x14ac:dyDescent="0.3">
      <c r="A115" s="1">
        <v>32264</v>
      </c>
      <c r="B115" s="2">
        <v>48794.042159364799</v>
      </c>
      <c r="C115" s="3">
        <f>chart_7[[#This Row],[MSCI Europe]]/B114-1</f>
        <v>-8.5287503772872864E-3</v>
      </c>
    </row>
    <row r="116" spans="1:3" x14ac:dyDescent="0.3">
      <c r="A116" s="1">
        <v>32295</v>
      </c>
      <c r="B116" s="2">
        <v>50119.537927833298</v>
      </c>
      <c r="C116" s="3">
        <f>chart_7[[#This Row],[MSCI Europe]]/B115-1</f>
        <v>2.7165115038826571E-2</v>
      </c>
    </row>
    <row r="117" spans="1:3" x14ac:dyDescent="0.3">
      <c r="A117" s="1">
        <v>32325</v>
      </c>
      <c r="B117" s="2">
        <v>52786.802316965397</v>
      </c>
      <c r="C117" s="3">
        <f>chart_7[[#This Row],[MSCI Europe]]/B116-1</f>
        <v>5.3218056259271007E-2</v>
      </c>
    </row>
    <row r="118" spans="1:3" x14ac:dyDescent="0.3">
      <c r="A118" s="1">
        <v>32356</v>
      </c>
      <c r="B118" s="2">
        <v>51544.6227090967</v>
      </c>
      <c r="C118" s="3">
        <f>chart_7[[#This Row],[MSCI Europe]]/B117-1</f>
        <v>-2.3532010907004075E-2</v>
      </c>
    </row>
    <row r="119" spans="1:3" x14ac:dyDescent="0.3">
      <c r="A119" s="1">
        <v>32387</v>
      </c>
      <c r="B119" s="2">
        <v>53975.537600461001</v>
      </c>
      <c r="C119" s="3">
        <f>chart_7[[#This Row],[MSCI Europe]]/B118-1</f>
        <v>4.7161367444353841E-2</v>
      </c>
    </row>
    <row r="120" spans="1:3" x14ac:dyDescent="0.3">
      <c r="A120" s="1">
        <v>32417</v>
      </c>
      <c r="B120" s="2">
        <v>57543.185418535497</v>
      </c>
      <c r="C120" s="3">
        <f>chart_7[[#This Row],[MSCI Europe]]/B119-1</f>
        <v>6.6097494840774429E-2</v>
      </c>
    </row>
    <row r="121" spans="1:3" x14ac:dyDescent="0.3">
      <c r="A121" s="1">
        <v>32448</v>
      </c>
      <c r="B121" s="2">
        <v>55969.4546577652</v>
      </c>
      <c r="C121" s="3">
        <f>chart_7[[#This Row],[MSCI Europe]]/B120-1</f>
        <v>-2.7348690367484885E-2</v>
      </c>
    </row>
    <row r="122" spans="1:3" x14ac:dyDescent="0.3">
      <c r="A122" s="1">
        <v>32478</v>
      </c>
      <c r="B122" s="2">
        <v>56348.909876601501</v>
      </c>
      <c r="C122" s="3">
        <f>chart_7[[#This Row],[MSCI Europe]]/B121-1</f>
        <v>6.7796840465312869E-3</v>
      </c>
    </row>
    <row r="123" spans="1:3" x14ac:dyDescent="0.3">
      <c r="A123" s="1">
        <v>32509</v>
      </c>
      <c r="B123" s="2">
        <v>60730.328359881198</v>
      </c>
      <c r="C123" s="3">
        <f>chart_7[[#This Row],[MSCI Europe]]/B122-1</f>
        <v>7.7755159645050309E-2</v>
      </c>
    </row>
    <row r="124" spans="1:3" x14ac:dyDescent="0.3">
      <c r="A124" s="1">
        <v>32540</v>
      </c>
      <c r="B124" s="2">
        <v>60809.592125040501</v>
      </c>
      <c r="C124" s="3">
        <f>chart_7[[#This Row],[MSCI Europe]]/B123-1</f>
        <v>1.3051759689095555E-3</v>
      </c>
    </row>
    <row r="125" spans="1:3" x14ac:dyDescent="0.3">
      <c r="A125" s="1">
        <v>32568</v>
      </c>
      <c r="B125" s="2">
        <v>61683.490221504297</v>
      </c>
      <c r="C125" s="3">
        <f>chart_7[[#This Row],[MSCI Europe]]/B124-1</f>
        <v>1.4371056702153773E-2</v>
      </c>
    </row>
    <row r="126" spans="1:3" x14ac:dyDescent="0.3">
      <c r="A126" s="1">
        <v>32599</v>
      </c>
      <c r="B126" s="2">
        <v>63772.049481987298</v>
      </c>
      <c r="C126" s="3">
        <f>chart_7[[#This Row],[MSCI Europe]]/B125-1</f>
        <v>3.3859291246053358E-2</v>
      </c>
    </row>
    <row r="127" spans="1:3" x14ac:dyDescent="0.3">
      <c r="A127" s="1">
        <v>32629</v>
      </c>
      <c r="B127" s="2">
        <v>63130.431416371801</v>
      </c>
      <c r="C127" s="3">
        <f>chart_7[[#This Row],[MSCI Europe]]/B126-1</f>
        <v>-1.0061117226548011E-2</v>
      </c>
    </row>
    <row r="128" spans="1:3" x14ac:dyDescent="0.3">
      <c r="A128" s="1">
        <v>32660</v>
      </c>
      <c r="B128" s="2">
        <v>66943.724012090301</v>
      </c>
      <c r="C128" s="3">
        <f>chart_7[[#This Row],[MSCI Europe]]/B127-1</f>
        <v>6.0403398332069536E-2</v>
      </c>
    </row>
    <row r="129" spans="1:3" x14ac:dyDescent="0.3">
      <c r="A129" s="1">
        <v>32690</v>
      </c>
      <c r="B129" s="2">
        <v>71587.188916958999</v>
      </c>
      <c r="C129" s="3">
        <f>chart_7[[#This Row],[MSCI Europe]]/B128-1</f>
        <v>6.9363707702160049E-2</v>
      </c>
    </row>
    <row r="130" spans="1:3" x14ac:dyDescent="0.3">
      <c r="A130" s="1">
        <v>32721</v>
      </c>
      <c r="B130" s="2">
        <v>71811.790474946596</v>
      </c>
      <c r="C130" s="3">
        <f>chart_7[[#This Row],[MSCI Europe]]/B129-1</f>
        <v>3.1374546393787561E-3</v>
      </c>
    </row>
    <row r="131" spans="1:3" x14ac:dyDescent="0.3">
      <c r="A131" s="1">
        <v>32752</v>
      </c>
      <c r="B131" s="2">
        <v>74194.283374371895</v>
      </c>
      <c r="C131" s="3">
        <f>chart_7[[#This Row],[MSCI Europe]]/B130-1</f>
        <v>3.3176904289226705E-2</v>
      </c>
    </row>
    <row r="132" spans="1:3" x14ac:dyDescent="0.3">
      <c r="A132" s="1">
        <v>32782</v>
      </c>
      <c r="B132" s="2">
        <v>66747.133822013799</v>
      </c>
      <c r="C132" s="3">
        <f>chart_7[[#This Row],[MSCI Europe]]/B131-1</f>
        <v>-0.10037363006501498</v>
      </c>
    </row>
    <row r="133" spans="1:3" x14ac:dyDescent="0.3">
      <c r="A133" s="1">
        <v>32813</v>
      </c>
      <c r="B133" s="2">
        <v>69470.029766750304</v>
      </c>
      <c r="C133" s="3">
        <f>chart_7[[#This Row],[MSCI Europe]]/B132-1</f>
        <v>4.0794200272288972E-2</v>
      </c>
    </row>
    <row r="134" spans="1:3" x14ac:dyDescent="0.3">
      <c r="A134" s="1">
        <v>32843</v>
      </c>
      <c r="B134" s="2">
        <v>73807.860330401396</v>
      </c>
      <c r="C134" s="3">
        <f>chart_7[[#This Row],[MSCI Europe]]/B133-1</f>
        <v>6.2441754785705683E-2</v>
      </c>
    </row>
    <row r="135" spans="1:3" x14ac:dyDescent="0.3">
      <c r="A135" s="1">
        <v>32874</v>
      </c>
      <c r="B135" s="2">
        <v>71480.579832152303</v>
      </c>
      <c r="C135" s="3">
        <f>chart_7[[#This Row],[MSCI Europe]]/B134-1</f>
        <v>-3.153160771537078E-2</v>
      </c>
    </row>
    <row r="136" spans="1:3" x14ac:dyDescent="0.3">
      <c r="A136" s="1">
        <v>32905</v>
      </c>
      <c r="B136" s="2">
        <v>68871.873292452496</v>
      </c>
      <c r="C136" s="3">
        <f>chart_7[[#This Row],[MSCI Europe]]/B135-1</f>
        <v>-3.6495318670126342E-2</v>
      </c>
    </row>
    <row r="137" spans="1:3" x14ac:dyDescent="0.3">
      <c r="A137" s="1">
        <v>32933</v>
      </c>
      <c r="B137" s="2">
        <v>71096.331572358904</v>
      </c>
      <c r="C137" s="3">
        <f>chart_7[[#This Row],[MSCI Europe]]/B136-1</f>
        <v>3.2298501166951432E-2</v>
      </c>
    </row>
    <row r="138" spans="1:3" x14ac:dyDescent="0.3">
      <c r="A138" s="1">
        <v>32964</v>
      </c>
      <c r="B138" s="2">
        <v>68350.9087863311</v>
      </c>
      <c r="C138" s="3">
        <f>chart_7[[#This Row],[MSCI Europe]]/B137-1</f>
        <v>-3.8615533675371516E-2</v>
      </c>
    </row>
    <row r="139" spans="1:3" x14ac:dyDescent="0.3">
      <c r="A139" s="1">
        <v>32994</v>
      </c>
      <c r="B139" s="2">
        <v>72738.567226428204</v>
      </c>
      <c r="C139" s="3">
        <f>chart_7[[#This Row],[MSCI Europe]]/B138-1</f>
        <v>6.4193125124542005E-2</v>
      </c>
    </row>
    <row r="140" spans="1:3" x14ac:dyDescent="0.3">
      <c r="A140" s="1">
        <v>33025</v>
      </c>
      <c r="B140" s="2">
        <v>75832.396196158894</v>
      </c>
      <c r="C140" s="3">
        <f>chart_7[[#This Row],[MSCI Europe]]/B139-1</f>
        <v>4.2533542901661781E-2</v>
      </c>
    </row>
    <row r="141" spans="1:3" x14ac:dyDescent="0.3">
      <c r="A141" s="1">
        <v>33055</v>
      </c>
      <c r="B141" s="2">
        <v>76673.341948289206</v>
      </c>
      <c r="C141" s="3">
        <f>chart_7[[#This Row],[MSCI Europe]]/B140-1</f>
        <v>1.1089531576385925E-2</v>
      </c>
    </row>
    <row r="142" spans="1:3" x14ac:dyDescent="0.3">
      <c r="A142" s="1">
        <v>33086</v>
      </c>
      <c r="B142" s="2">
        <v>66057.841574650403</v>
      </c>
      <c r="C142" s="3">
        <f>chart_7[[#This Row],[MSCI Europe]]/B141-1</f>
        <v>-0.13845099357737944</v>
      </c>
    </row>
    <row r="143" spans="1:3" x14ac:dyDescent="0.3">
      <c r="A143" s="1">
        <v>33117</v>
      </c>
      <c r="B143" s="2">
        <v>58403.3814018618</v>
      </c>
      <c r="C143" s="3">
        <f>chart_7[[#This Row],[MSCI Europe]]/B142-1</f>
        <v>-0.11587511778050574</v>
      </c>
    </row>
    <row r="144" spans="1:3" x14ac:dyDescent="0.3">
      <c r="A144" s="1">
        <v>33147</v>
      </c>
      <c r="B144" s="2">
        <v>61499.078080866399</v>
      </c>
      <c r="C144" s="3">
        <f>chart_7[[#This Row],[MSCI Europe]]/B143-1</f>
        <v>5.3005435724752692E-2</v>
      </c>
    </row>
    <row r="145" spans="1:3" x14ac:dyDescent="0.3">
      <c r="A145" s="1">
        <v>33178</v>
      </c>
      <c r="B145" s="2">
        <v>60914.074689037501</v>
      </c>
      <c r="C145" s="3">
        <f>chart_7[[#This Row],[MSCI Europe]]/B144-1</f>
        <v>-9.5123928696893012E-3</v>
      </c>
    </row>
    <row r="146" spans="1:3" x14ac:dyDescent="0.3">
      <c r="A146" s="1">
        <v>33208</v>
      </c>
      <c r="B146" s="2">
        <v>60770.859010266497</v>
      </c>
      <c r="C146" s="3">
        <f>chart_7[[#This Row],[MSCI Europe]]/B145-1</f>
        <v>-2.3511098133249808E-3</v>
      </c>
    </row>
    <row r="147" spans="1:3" x14ac:dyDescent="0.3">
      <c r="A147" s="1">
        <v>33239</v>
      </c>
      <c r="B147" s="2">
        <v>63000.670330629</v>
      </c>
      <c r="C147" s="3">
        <f>chart_7[[#This Row],[MSCI Europe]]/B146-1</f>
        <v>3.6692114554210953E-2</v>
      </c>
    </row>
    <row r="148" spans="1:3" x14ac:dyDescent="0.3">
      <c r="A148" s="1">
        <v>33270</v>
      </c>
      <c r="B148" s="2">
        <v>67400.923822444005</v>
      </c>
      <c r="C148" s="3">
        <f>chart_7[[#This Row],[MSCI Europe]]/B147-1</f>
        <v>6.9844550363073354E-2</v>
      </c>
    </row>
    <row r="149" spans="1:3" x14ac:dyDescent="0.3">
      <c r="A149" s="1">
        <v>33298</v>
      </c>
      <c r="B149" s="2">
        <v>68471.289838733501</v>
      </c>
      <c r="C149" s="3">
        <f>chart_7[[#This Row],[MSCI Europe]]/B148-1</f>
        <v>1.5880583760382594E-2</v>
      </c>
    </row>
    <row r="150" spans="1:3" x14ac:dyDescent="0.3">
      <c r="A150" s="1">
        <v>33329</v>
      </c>
      <c r="B150" s="2">
        <v>71391.577354556095</v>
      </c>
      <c r="C150" s="3">
        <f>chart_7[[#This Row],[MSCI Europe]]/B149-1</f>
        <v>4.2649810200751093E-2</v>
      </c>
    </row>
    <row r="151" spans="1:3" x14ac:dyDescent="0.3">
      <c r="A151" s="1">
        <v>33359</v>
      </c>
      <c r="B151" s="2">
        <v>74511.407882042098</v>
      </c>
      <c r="C151" s="3">
        <f>chart_7[[#This Row],[MSCI Europe]]/B150-1</f>
        <v>4.3700260494200949E-2</v>
      </c>
    </row>
    <row r="152" spans="1:3" x14ac:dyDescent="0.3">
      <c r="A152" s="1">
        <v>33390</v>
      </c>
      <c r="B152" s="2">
        <v>70829.902967678805</v>
      </c>
      <c r="C152" s="3">
        <f>chart_7[[#This Row],[MSCI Europe]]/B151-1</f>
        <v>-4.9408607607997812E-2</v>
      </c>
    </row>
    <row r="153" spans="1:3" x14ac:dyDescent="0.3">
      <c r="A153" s="1">
        <v>33420</v>
      </c>
      <c r="B153" s="2">
        <v>75865.849739525598</v>
      </c>
      <c r="C153" s="3">
        <f>chart_7[[#This Row],[MSCI Europe]]/B152-1</f>
        <v>7.1099162371361713E-2</v>
      </c>
    </row>
    <row r="154" spans="1:3" x14ac:dyDescent="0.3">
      <c r="A154" s="1">
        <v>33451</v>
      </c>
      <c r="B154" s="2">
        <v>75578.804556749194</v>
      </c>
      <c r="C154" s="3">
        <f>chart_7[[#This Row],[MSCI Europe]]/B153-1</f>
        <v>-3.7835888448087829E-3</v>
      </c>
    </row>
    <row r="155" spans="1:3" x14ac:dyDescent="0.3">
      <c r="A155" s="1">
        <v>33482</v>
      </c>
      <c r="B155" s="2">
        <v>75726.634556646604</v>
      </c>
      <c r="C155" s="3">
        <f>chart_7[[#This Row],[MSCI Europe]]/B154-1</f>
        <v>1.9559716611607936E-3</v>
      </c>
    </row>
    <row r="156" spans="1:3" x14ac:dyDescent="0.3">
      <c r="A156" s="1">
        <v>33512</v>
      </c>
      <c r="B156" s="2">
        <v>74066.162944408294</v>
      </c>
      <c r="C156" s="3">
        <f>chart_7[[#This Row],[MSCI Europe]]/B155-1</f>
        <v>-2.1927180865223939E-2</v>
      </c>
    </row>
    <row r="157" spans="1:3" x14ac:dyDescent="0.3">
      <c r="A157" s="1">
        <v>33543</v>
      </c>
      <c r="B157" s="2">
        <v>69649.0760262236</v>
      </c>
      <c r="C157" s="3">
        <f>chart_7[[#This Row],[MSCI Europe]]/B156-1</f>
        <v>-5.9637042646586425E-2</v>
      </c>
    </row>
    <row r="158" spans="1:3" x14ac:dyDescent="0.3">
      <c r="A158" s="1">
        <v>33573</v>
      </c>
      <c r="B158" s="2">
        <v>72736.772450028497</v>
      </c>
      <c r="C158" s="3">
        <f>chart_7[[#This Row],[MSCI Europe]]/B157-1</f>
        <v>4.4332195055141188E-2</v>
      </c>
    </row>
    <row r="159" spans="1:3" x14ac:dyDescent="0.3">
      <c r="A159" s="1">
        <v>33604</v>
      </c>
      <c r="B159" s="2">
        <v>73256.697080338199</v>
      </c>
      <c r="C159" s="3">
        <f>chart_7[[#This Row],[MSCI Europe]]/B158-1</f>
        <v>7.1480299825910087E-3</v>
      </c>
    </row>
    <row r="160" spans="1:3" x14ac:dyDescent="0.3">
      <c r="A160" s="1">
        <v>33635</v>
      </c>
      <c r="B160" s="2">
        <v>75195.127931054405</v>
      </c>
      <c r="C160" s="3">
        <f>chart_7[[#This Row],[MSCI Europe]]/B159-1</f>
        <v>2.6460800554390262E-2</v>
      </c>
    </row>
    <row r="161" spans="1:3" x14ac:dyDescent="0.3">
      <c r="A161" s="1">
        <v>33664</v>
      </c>
      <c r="B161" s="2">
        <v>74531.587104104197</v>
      </c>
      <c r="C161" s="3">
        <f>chart_7[[#This Row],[MSCI Europe]]/B160-1</f>
        <v>-8.8242529164734851E-3</v>
      </c>
    </row>
    <row r="162" spans="1:3" x14ac:dyDescent="0.3">
      <c r="A162" s="1">
        <v>33695</v>
      </c>
      <c r="B162" s="2">
        <v>77964.325962264003</v>
      </c>
      <c r="C162" s="3">
        <f>chart_7[[#This Row],[MSCI Europe]]/B161-1</f>
        <v>4.6057503825391866E-2</v>
      </c>
    </row>
    <row r="163" spans="1:3" x14ac:dyDescent="0.3">
      <c r="A163" s="1">
        <v>33725</v>
      </c>
      <c r="B163" s="2">
        <v>80857.382797365295</v>
      </c>
      <c r="C163" s="3">
        <f>chart_7[[#This Row],[MSCI Europe]]/B162-1</f>
        <v>3.7107443685225672E-2</v>
      </c>
    </row>
    <row r="164" spans="1:3" x14ac:dyDescent="0.3">
      <c r="A164" s="1">
        <v>33756</v>
      </c>
      <c r="B164" s="2">
        <v>77109.960337083496</v>
      </c>
      <c r="C164" s="3">
        <f>chart_7[[#This Row],[MSCI Europe]]/B163-1</f>
        <v>-4.6346076643033585E-2</v>
      </c>
    </row>
    <row r="165" spans="1:3" x14ac:dyDescent="0.3">
      <c r="A165" s="1">
        <v>33786</v>
      </c>
      <c r="B165" s="2">
        <v>70847.595891965393</v>
      </c>
      <c r="C165" s="3">
        <f>chart_7[[#This Row],[MSCI Europe]]/B164-1</f>
        <v>-8.1213431024246385E-2</v>
      </c>
    </row>
    <row r="166" spans="1:3" x14ac:dyDescent="0.3">
      <c r="A166" s="1">
        <v>33817</v>
      </c>
      <c r="B166" s="2">
        <v>68866.255750131095</v>
      </c>
      <c r="C166" s="3">
        <f>chart_7[[#This Row],[MSCI Europe]]/B165-1</f>
        <v>-2.7966229720139291E-2</v>
      </c>
    </row>
    <row r="167" spans="1:3" x14ac:dyDescent="0.3">
      <c r="A167" s="1">
        <v>33848</v>
      </c>
      <c r="B167" s="2">
        <v>69322.309851730606</v>
      </c>
      <c r="C167" s="3">
        <f>chart_7[[#This Row],[MSCI Europe]]/B166-1</f>
        <v>6.6223159170177848E-3</v>
      </c>
    </row>
    <row r="168" spans="1:3" x14ac:dyDescent="0.3">
      <c r="A168" s="1">
        <v>33878</v>
      </c>
      <c r="B168" s="2">
        <v>67196.870671098601</v>
      </c>
      <c r="C168" s="3">
        <f>chart_7[[#This Row],[MSCI Europe]]/B167-1</f>
        <v>-3.0660247547694031E-2</v>
      </c>
    </row>
    <row r="169" spans="1:3" x14ac:dyDescent="0.3">
      <c r="A169" s="1">
        <v>33909</v>
      </c>
      <c r="B169" s="2">
        <v>71593.679260896606</v>
      </c>
      <c r="C169" s="3">
        <f>chart_7[[#This Row],[MSCI Europe]]/B168-1</f>
        <v>6.5431746238877597E-2</v>
      </c>
    </row>
    <row r="170" spans="1:3" x14ac:dyDescent="0.3">
      <c r="A170" s="1">
        <v>33939</v>
      </c>
      <c r="B170" s="2">
        <v>73217.853292506203</v>
      </c>
      <c r="C170" s="3">
        <f>chart_7[[#This Row],[MSCI Europe]]/B169-1</f>
        <v>2.2685997540242253E-2</v>
      </c>
    </row>
    <row r="171" spans="1:3" x14ac:dyDescent="0.3">
      <c r="A171" s="1">
        <v>33970</v>
      </c>
      <c r="B171" s="2">
        <v>74802.816981859301</v>
      </c>
      <c r="C171" s="3">
        <f>chart_7[[#This Row],[MSCI Europe]]/B170-1</f>
        <v>2.1647229713511962E-2</v>
      </c>
    </row>
    <row r="172" spans="1:3" x14ac:dyDescent="0.3">
      <c r="A172" s="1">
        <v>34001</v>
      </c>
      <c r="B172" s="2">
        <v>77572.775396547106</v>
      </c>
      <c r="C172" s="3">
        <f>chart_7[[#This Row],[MSCI Europe]]/B171-1</f>
        <v>3.7030135046378865E-2</v>
      </c>
    </row>
    <row r="173" spans="1:3" x14ac:dyDescent="0.3">
      <c r="A173" s="1">
        <v>34029</v>
      </c>
      <c r="B173" s="2">
        <v>81994.240773952304</v>
      </c>
      <c r="C173" s="3">
        <f>chart_7[[#This Row],[MSCI Europe]]/B172-1</f>
        <v>5.6997643242786555E-2</v>
      </c>
    </row>
    <row r="174" spans="1:3" x14ac:dyDescent="0.3">
      <c r="A174" s="1">
        <v>34060</v>
      </c>
      <c r="B174" s="2">
        <v>80980.499445584603</v>
      </c>
      <c r="C174" s="3">
        <f>chart_7[[#This Row],[MSCI Europe]]/B173-1</f>
        <v>-1.2363567474970028E-2</v>
      </c>
    </row>
    <row r="175" spans="1:3" x14ac:dyDescent="0.3">
      <c r="A175" s="1">
        <v>34090</v>
      </c>
      <c r="B175" s="2">
        <v>82081.874028716295</v>
      </c>
      <c r="C175" s="3">
        <f>chart_7[[#This Row],[MSCI Europe]]/B174-1</f>
        <v>1.3600491361154932E-2</v>
      </c>
    </row>
    <row r="176" spans="1:3" x14ac:dyDescent="0.3">
      <c r="A176" s="1">
        <v>34121</v>
      </c>
      <c r="B176" s="2">
        <v>83270.667915102298</v>
      </c>
      <c r="C176" s="3">
        <f>chart_7[[#This Row],[MSCI Europe]]/B175-1</f>
        <v>1.4483025643031722E-2</v>
      </c>
    </row>
    <row r="177" spans="1:3" x14ac:dyDescent="0.3">
      <c r="A177" s="1">
        <v>34151</v>
      </c>
      <c r="B177" s="2">
        <v>87127.841304291302</v>
      </c>
      <c r="C177" s="3">
        <f>chart_7[[#This Row],[MSCI Europe]]/B176-1</f>
        <v>4.6320913303127931E-2</v>
      </c>
    </row>
    <row r="178" spans="1:3" x14ac:dyDescent="0.3">
      <c r="A178" s="1">
        <v>34182</v>
      </c>
      <c r="B178" s="2">
        <v>95526.240147234203</v>
      </c>
      <c r="C178" s="3">
        <f>chart_7[[#This Row],[MSCI Europe]]/B177-1</f>
        <v>9.6391678219270416E-2</v>
      </c>
    </row>
    <row r="179" spans="1:3" x14ac:dyDescent="0.3">
      <c r="A179" s="1">
        <v>34213</v>
      </c>
      <c r="B179" s="2">
        <v>91471.757530394796</v>
      </c>
      <c r="C179" s="3">
        <f>chart_7[[#This Row],[MSCI Europe]]/B178-1</f>
        <v>-4.2443653289297778E-2</v>
      </c>
    </row>
    <row r="180" spans="1:3" x14ac:dyDescent="0.3">
      <c r="A180" s="1">
        <v>34243</v>
      </c>
      <c r="B180" s="2">
        <v>96429.075550258596</v>
      </c>
      <c r="C180" s="3">
        <f>chart_7[[#This Row],[MSCI Europe]]/B179-1</f>
        <v>5.4195066911407519E-2</v>
      </c>
    </row>
    <row r="181" spans="1:3" x14ac:dyDescent="0.3">
      <c r="A181" s="1">
        <v>34274</v>
      </c>
      <c r="B181" s="2">
        <v>96909.862479963602</v>
      </c>
      <c r="C181" s="3">
        <f>chart_7[[#This Row],[MSCI Europe]]/B180-1</f>
        <v>4.985912464279707E-3</v>
      </c>
    </row>
    <row r="182" spans="1:3" x14ac:dyDescent="0.3">
      <c r="A182" s="1">
        <v>34304</v>
      </c>
      <c r="B182" s="2">
        <v>104167.754747575</v>
      </c>
      <c r="C182" s="3">
        <f>chart_7[[#This Row],[MSCI Europe]]/B181-1</f>
        <v>7.4893226363952348E-2</v>
      </c>
    </row>
    <row r="183" spans="1:3" x14ac:dyDescent="0.3">
      <c r="A183" s="1">
        <v>34335</v>
      </c>
      <c r="B183" s="2">
        <v>110985.934904607</v>
      </c>
      <c r="C183" s="3">
        <f>chart_7[[#This Row],[MSCI Europe]]/B182-1</f>
        <v>6.5453845804339217E-2</v>
      </c>
    </row>
    <row r="184" spans="1:3" x14ac:dyDescent="0.3">
      <c r="A184" s="1">
        <v>34366</v>
      </c>
      <c r="B184" s="2">
        <v>106673.557179358</v>
      </c>
      <c r="C184" s="3">
        <f>chart_7[[#This Row],[MSCI Europe]]/B183-1</f>
        <v>-3.8855173215917027E-2</v>
      </c>
    </row>
    <row r="185" spans="1:3" x14ac:dyDescent="0.3">
      <c r="A185" s="1">
        <v>34394</v>
      </c>
      <c r="B185" s="2">
        <v>101542.13199644101</v>
      </c>
      <c r="C185" s="3">
        <f>chart_7[[#This Row],[MSCI Europe]]/B184-1</f>
        <v>-4.8104003640650705E-2</v>
      </c>
    </row>
    <row r="186" spans="1:3" x14ac:dyDescent="0.3">
      <c r="A186" s="1">
        <v>34425</v>
      </c>
      <c r="B186" s="2">
        <v>106084.741577996</v>
      </c>
      <c r="C186" s="3">
        <f>chart_7[[#This Row],[MSCI Europe]]/B185-1</f>
        <v>4.4736204492084264E-2</v>
      </c>
    </row>
    <row r="187" spans="1:3" x14ac:dyDescent="0.3">
      <c r="A187" s="1">
        <v>34455</v>
      </c>
      <c r="B187" s="2">
        <v>99423.109184060799</v>
      </c>
      <c r="C187" s="3">
        <f>chart_7[[#This Row],[MSCI Europe]]/B186-1</f>
        <v>-6.2795386922231522E-2</v>
      </c>
    </row>
    <row r="188" spans="1:3" x14ac:dyDescent="0.3">
      <c r="A188" s="1">
        <v>34486</v>
      </c>
      <c r="B188" s="2">
        <v>96813.473394016997</v>
      </c>
      <c r="C188" s="3">
        <f>chart_7[[#This Row],[MSCI Europe]]/B187-1</f>
        <v>-2.6247778926452692E-2</v>
      </c>
    </row>
    <row r="189" spans="1:3" x14ac:dyDescent="0.3">
      <c r="A189" s="1">
        <v>34516</v>
      </c>
      <c r="B189" s="2">
        <v>98778.192436270198</v>
      </c>
      <c r="C189" s="3">
        <f>chart_7[[#This Row],[MSCI Europe]]/B188-1</f>
        <v>2.0293859659977986E-2</v>
      </c>
    </row>
    <row r="190" spans="1:3" x14ac:dyDescent="0.3">
      <c r="A190" s="1">
        <v>34547</v>
      </c>
      <c r="B190" s="2">
        <v>102059.484814111</v>
      </c>
      <c r="C190" s="3">
        <f>chart_7[[#This Row],[MSCI Europe]]/B189-1</f>
        <v>3.3218793510094047E-2</v>
      </c>
    </row>
    <row r="191" spans="1:3" x14ac:dyDescent="0.3">
      <c r="A191" s="1">
        <v>34578</v>
      </c>
      <c r="B191" s="2">
        <v>96993.870459393103</v>
      </c>
      <c r="C191" s="3">
        <f>chart_7[[#This Row],[MSCI Europe]]/B190-1</f>
        <v>-4.9633940088413153E-2</v>
      </c>
    </row>
    <row r="192" spans="1:3" x14ac:dyDescent="0.3">
      <c r="A192" s="1">
        <v>34608</v>
      </c>
      <c r="B192" s="2">
        <v>99316.985806415396</v>
      </c>
      <c r="C192" s="3">
        <f>chart_7[[#This Row],[MSCI Europe]]/B191-1</f>
        <v>2.3951156253681827E-2</v>
      </c>
    </row>
    <row r="193" spans="1:3" x14ac:dyDescent="0.3">
      <c r="A193" s="1">
        <v>34639</v>
      </c>
      <c r="B193" s="2">
        <v>96964.203458279895</v>
      </c>
      <c r="C193" s="3">
        <f>chart_7[[#This Row],[MSCI Europe]]/B192-1</f>
        <v>-2.3689626996145963E-2</v>
      </c>
    </row>
    <row r="194" spans="1:3" x14ac:dyDescent="0.3">
      <c r="A194" s="1">
        <v>34669</v>
      </c>
      <c r="B194" s="2">
        <v>99542.0611185218</v>
      </c>
      <c r="C194" s="3">
        <f>chart_7[[#This Row],[MSCI Europe]]/B193-1</f>
        <v>2.65856632478918E-2</v>
      </c>
    </row>
    <row r="195" spans="1:3" x14ac:dyDescent="0.3">
      <c r="A195" s="1">
        <v>34700</v>
      </c>
      <c r="B195" s="2">
        <v>96777.020330133804</v>
      </c>
      <c r="C195" s="3">
        <f>chart_7[[#This Row],[MSCI Europe]]/B194-1</f>
        <v>-2.7777612371274296E-2</v>
      </c>
    </row>
    <row r="196" spans="1:3" x14ac:dyDescent="0.3">
      <c r="A196" s="1">
        <v>34731</v>
      </c>
      <c r="B196" s="2">
        <v>97920.548259976</v>
      </c>
      <c r="C196" s="3">
        <f>chart_7[[#This Row],[MSCI Europe]]/B195-1</f>
        <v>1.181611012553696E-2</v>
      </c>
    </row>
    <row r="197" spans="1:3" x14ac:dyDescent="0.3">
      <c r="A197" s="1">
        <v>34759</v>
      </c>
      <c r="B197" s="2">
        <v>98519.132362460296</v>
      </c>
      <c r="C197" s="3">
        <f>chart_7[[#This Row],[MSCI Europe]]/B196-1</f>
        <v>6.1129570158764412E-3</v>
      </c>
    </row>
    <row r="198" spans="1:3" x14ac:dyDescent="0.3">
      <c r="A198" s="1">
        <v>34790</v>
      </c>
      <c r="B198" s="2">
        <v>99760.227265599795</v>
      </c>
      <c r="C198" s="3">
        <f>chart_7[[#This Row],[MSCI Europe]]/B197-1</f>
        <v>1.2597501352056284E-2</v>
      </c>
    </row>
    <row r="199" spans="1:3" x14ac:dyDescent="0.3">
      <c r="A199" s="1">
        <v>34820</v>
      </c>
      <c r="B199" s="2">
        <v>103411.83755228799</v>
      </c>
      <c r="C199" s="3">
        <f>chart_7[[#This Row],[MSCI Europe]]/B198-1</f>
        <v>3.6603868964394159E-2</v>
      </c>
    </row>
    <row r="200" spans="1:3" x14ac:dyDescent="0.3">
      <c r="A200" s="1">
        <v>34851</v>
      </c>
      <c r="B200" s="2">
        <v>103552.686730687</v>
      </c>
      <c r="C200" s="3">
        <f>chart_7[[#This Row],[MSCI Europe]]/B199-1</f>
        <v>1.3620218123266969E-3</v>
      </c>
    </row>
    <row r="201" spans="1:3" x14ac:dyDescent="0.3">
      <c r="A201" s="1">
        <v>34881</v>
      </c>
      <c r="B201" s="2">
        <v>107721.37933944599</v>
      </c>
      <c r="C201" s="3">
        <f>chart_7[[#This Row],[MSCI Europe]]/B200-1</f>
        <v>4.0256730562681087E-2</v>
      </c>
    </row>
    <row r="202" spans="1:3" x14ac:dyDescent="0.3">
      <c r="A202" s="1">
        <v>34912</v>
      </c>
      <c r="B202" s="2">
        <v>106729.057552941</v>
      </c>
      <c r="C202" s="3">
        <f>chart_7[[#This Row],[MSCI Europe]]/B201-1</f>
        <v>-9.2119298192241406E-3</v>
      </c>
    </row>
    <row r="203" spans="1:3" x14ac:dyDescent="0.3">
      <c r="A203" s="1">
        <v>34943</v>
      </c>
      <c r="B203" s="2">
        <v>111402.390162175</v>
      </c>
      <c r="C203" s="3">
        <f>chart_7[[#This Row],[MSCI Europe]]/B202-1</f>
        <v>4.3786881627019714E-2</v>
      </c>
    </row>
    <row r="204" spans="1:3" x14ac:dyDescent="0.3">
      <c r="A204" s="1">
        <v>34973</v>
      </c>
      <c r="B204" s="2">
        <v>109189.967463687</v>
      </c>
      <c r="C204" s="3">
        <f>chart_7[[#This Row],[MSCI Europe]]/B203-1</f>
        <v>-1.9859741745821058E-2</v>
      </c>
    </row>
    <row r="205" spans="1:3" x14ac:dyDescent="0.3">
      <c r="A205" s="1">
        <v>35004</v>
      </c>
      <c r="B205" s="2">
        <v>110242.064421687</v>
      </c>
      <c r="C205" s="3">
        <f>chart_7[[#This Row],[MSCI Europe]]/B204-1</f>
        <v>9.635472767677955E-3</v>
      </c>
    </row>
    <row r="206" spans="1:3" x14ac:dyDescent="0.3">
      <c r="A206" s="1">
        <v>35034</v>
      </c>
      <c r="B206" s="2">
        <v>115575.90561113</v>
      </c>
      <c r="C206" s="3">
        <f>chart_7[[#This Row],[MSCI Europe]]/B205-1</f>
        <v>4.8382994435232307E-2</v>
      </c>
    </row>
    <row r="207" spans="1:3" x14ac:dyDescent="0.3">
      <c r="A207" s="1">
        <v>35065</v>
      </c>
      <c r="B207" s="2">
        <v>117781.938707703</v>
      </c>
      <c r="C207" s="3">
        <f>chart_7[[#This Row],[MSCI Europe]]/B206-1</f>
        <v>1.9087309633510241E-2</v>
      </c>
    </row>
    <row r="208" spans="1:3" x14ac:dyDescent="0.3">
      <c r="A208" s="1">
        <v>35096</v>
      </c>
      <c r="B208" s="2">
        <v>120657.518851064</v>
      </c>
      <c r="C208" s="3">
        <f>chart_7[[#This Row],[MSCI Europe]]/B207-1</f>
        <v>2.4414440574775043E-2</v>
      </c>
    </row>
    <row r="209" spans="1:3" x14ac:dyDescent="0.3">
      <c r="A209" s="1">
        <v>35125</v>
      </c>
      <c r="B209" s="2">
        <v>122064.308564732</v>
      </c>
      <c r="C209" s="3">
        <f>chart_7[[#This Row],[MSCI Europe]]/B208-1</f>
        <v>1.1659362193619183E-2</v>
      </c>
    </row>
    <row r="210" spans="1:3" x14ac:dyDescent="0.3">
      <c r="A210" s="1">
        <v>35156</v>
      </c>
      <c r="B210" s="2">
        <v>124037.300353261</v>
      </c>
      <c r="C210" s="3">
        <f>chart_7[[#This Row],[MSCI Europe]]/B209-1</f>
        <v>1.6163543723206386E-2</v>
      </c>
    </row>
    <row r="211" spans="1:3" x14ac:dyDescent="0.3">
      <c r="A211" s="1">
        <v>35186</v>
      </c>
      <c r="B211" s="2">
        <v>126554.18972573199</v>
      </c>
      <c r="C211" s="3">
        <f>chart_7[[#This Row],[MSCI Europe]]/B210-1</f>
        <v>2.029139110011946E-2</v>
      </c>
    </row>
    <row r="212" spans="1:3" x14ac:dyDescent="0.3">
      <c r="A212" s="1">
        <v>35217</v>
      </c>
      <c r="B212" s="2">
        <v>126998.102495078</v>
      </c>
      <c r="C212" s="3">
        <f>chart_7[[#This Row],[MSCI Europe]]/B211-1</f>
        <v>3.5076892381677993E-3</v>
      </c>
    </row>
    <row r="213" spans="1:3" x14ac:dyDescent="0.3">
      <c r="A213" s="1">
        <v>35247</v>
      </c>
      <c r="B213" s="2">
        <v>123545.14495384099</v>
      </c>
      <c r="C213" s="3">
        <f>chart_7[[#This Row],[MSCI Europe]]/B212-1</f>
        <v>-2.7189048288109863E-2</v>
      </c>
    </row>
    <row r="214" spans="1:3" x14ac:dyDescent="0.3">
      <c r="A214" s="1">
        <v>35278</v>
      </c>
      <c r="B214" s="2">
        <v>126101.245145999</v>
      </c>
      <c r="C214" s="3">
        <f>chart_7[[#This Row],[MSCI Europe]]/B213-1</f>
        <v>2.0689604541829665E-2</v>
      </c>
    </row>
    <row r="215" spans="1:3" x14ac:dyDescent="0.3">
      <c r="A215" s="1">
        <v>35309</v>
      </c>
      <c r="B215" s="2">
        <v>129913.267539266</v>
      </c>
      <c r="C215" s="3">
        <f>chart_7[[#This Row],[MSCI Europe]]/B214-1</f>
        <v>3.0229855294874097E-2</v>
      </c>
    </row>
    <row r="216" spans="1:3" x14ac:dyDescent="0.3">
      <c r="A216" s="1">
        <v>35339</v>
      </c>
      <c r="B216" s="2">
        <v>133386.33482646599</v>
      </c>
      <c r="C216" s="3">
        <f>chart_7[[#This Row],[MSCI Europe]]/B215-1</f>
        <v>2.6733738231549342E-2</v>
      </c>
    </row>
    <row r="217" spans="1:3" x14ac:dyDescent="0.3">
      <c r="A217" s="1">
        <v>35370</v>
      </c>
      <c r="B217" s="2">
        <v>138389.31893400301</v>
      </c>
      <c r="C217" s="3">
        <f>chart_7[[#This Row],[MSCI Europe]]/B216-1</f>
        <v>3.7507471166711603E-2</v>
      </c>
    </row>
    <row r="218" spans="1:3" x14ac:dyDescent="0.3">
      <c r="A218" s="1">
        <v>35400</v>
      </c>
      <c r="B218" s="2">
        <v>144235.875920405</v>
      </c>
      <c r="C218" s="3">
        <f>chart_7[[#This Row],[MSCI Europe]]/B217-1</f>
        <v>4.2247169300617671E-2</v>
      </c>
    </row>
    <row r="219" spans="1:3" x14ac:dyDescent="0.3">
      <c r="A219" s="1">
        <v>35431</v>
      </c>
      <c r="B219" s="2">
        <v>148603.47575021899</v>
      </c>
      <c r="C219" s="3">
        <f>chart_7[[#This Row],[MSCI Europe]]/B218-1</f>
        <v>3.0280953347724626E-2</v>
      </c>
    </row>
    <row r="220" spans="1:3" x14ac:dyDescent="0.3">
      <c r="A220" s="1">
        <v>35462</v>
      </c>
      <c r="B220" s="2">
        <v>157171.55185415701</v>
      </c>
      <c r="C220" s="3">
        <f>chart_7[[#This Row],[MSCI Europe]]/B219-1</f>
        <v>5.7657306201503111E-2</v>
      </c>
    </row>
    <row r="221" spans="1:3" x14ac:dyDescent="0.3">
      <c r="A221" s="1">
        <v>35490</v>
      </c>
      <c r="B221" s="2">
        <v>164178.61355641799</v>
      </c>
      <c r="C221" s="3">
        <f>chart_7[[#This Row],[MSCI Europe]]/B220-1</f>
        <v>4.4582251810830087E-2</v>
      </c>
    </row>
    <row r="222" spans="1:3" x14ac:dyDescent="0.3">
      <c r="A222" s="1">
        <v>35521</v>
      </c>
      <c r="B222" s="2">
        <v>164297.92305875101</v>
      </c>
      <c r="C222" s="3">
        <f>chart_7[[#This Row],[MSCI Europe]]/B221-1</f>
        <v>7.267055053552518E-4</v>
      </c>
    </row>
    <row r="223" spans="1:3" x14ac:dyDescent="0.3">
      <c r="A223" s="1">
        <v>35551</v>
      </c>
      <c r="B223" s="2">
        <v>170837.596169128</v>
      </c>
      <c r="C223" s="3">
        <f>chart_7[[#This Row],[MSCI Europe]]/B222-1</f>
        <v>3.9803747902756426E-2</v>
      </c>
    </row>
    <row r="224" spans="1:3" x14ac:dyDescent="0.3">
      <c r="A224" s="1">
        <v>35582</v>
      </c>
      <c r="B224" s="2">
        <v>181447.990884058</v>
      </c>
      <c r="C224" s="3">
        <f>chart_7[[#This Row],[MSCI Europe]]/B223-1</f>
        <v>6.2108077805226092E-2</v>
      </c>
    </row>
    <row r="225" spans="1:3" x14ac:dyDescent="0.3">
      <c r="A225" s="1">
        <v>35612</v>
      </c>
      <c r="B225" s="2">
        <v>195282.590119495</v>
      </c>
      <c r="C225" s="3">
        <f>chart_7[[#This Row],[MSCI Europe]]/B224-1</f>
        <v>7.6245535528012942E-2</v>
      </c>
    </row>
    <row r="226" spans="1:3" x14ac:dyDescent="0.3">
      <c r="A226" s="1">
        <v>35643</v>
      </c>
      <c r="B226" s="2">
        <v>189425.59936364801</v>
      </c>
      <c r="C226" s="3">
        <f>chart_7[[#This Row],[MSCI Europe]]/B225-1</f>
        <v>-2.9992385661533061E-2</v>
      </c>
    </row>
    <row r="227" spans="1:3" x14ac:dyDescent="0.3">
      <c r="A227" s="1">
        <v>35674</v>
      </c>
      <c r="B227" s="2">
        <v>202394.23673439201</v>
      </c>
      <c r="C227" s="3">
        <f>chart_7[[#This Row],[MSCI Europe]]/B226-1</f>
        <v>6.8462960731340061E-2</v>
      </c>
    </row>
    <row r="228" spans="1:3" x14ac:dyDescent="0.3">
      <c r="A228" s="1">
        <v>35704</v>
      </c>
      <c r="B228" s="2">
        <v>188998.78567651499</v>
      </c>
      <c r="C228" s="3">
        <f>chart_7[[#This Row],[MSCI Europe]]/B227-1</f>
        <v>-6.6184943178279609E-2</v>
      </c>
    </row>
    <row r="229" spans="1:3" x14ac:dyDescent="0.3">
      <c r="A229" s="1">
        <v>35735</v>
      </c>
      <c r="B229" s="2">
        <v>188001.33036229201</v>
      </c>
      <c r="C229" s="3">
        <f>chart_7[[#This Row],[MSCI Europe]]/B228-1</f>
        <v>-5.2775752534738318E-3</v>
      </c>
    </row>
    <row r="230" spans="1:3" x14ac:dyDescent="0.3">
      <c r="A230" s="1">
        <v>35765</v>
      </c>
      <c r="B230" s="2">
        <v>200179.033705154</v>
      </c>
      <c r="C230" s="3">
        <f>chart_7[[#This Row],[MSCI Europe]]/B229-1</f>
        <v>6.4774559410801347E-2</v>
      </c>
    </row>
    <row r="231" spans="1:3" x14ac:dyDescent="0.3">
      <c r="A231" s="1">
        <v>35796</v>
      </c>
      <c r="B231" s="2">
        <v>213358.28148899801</v>
      </c>
      <c r="C231" s="3">
        <f>chart_7[[#This Row],[MSCI Europe]]/B230-1</f>
        <v>6.5837303437361383E-2</v>
      </c>
    </row>
    <row r="232" spans="1:3" x14ac:dyDescent="0.3">
      <c r="A232" s="1">
        <v>35827</v>
      </c>
      <c r="B232" s="2">
        <v>229586.16816320599</v>
      </c>
      <c r="C232" s="3">
        <f>chart_7[[#This Row],[MSCI Europe]]/B231-1</f>
        <v>7.6059324067272227E-2</v>
      </c>
    </row>
    <row r="233" spans="1:3" x14ac:dyDescent="0.3">
      <c r="A233" s="1">
        <v>35855</v>
      </c>
      <c r="B233" s="2">
        <v>246900.03698613201</v>
      </c>
      <c r="C233" s="3">
        <f>chart_7[[#This Row],[MSCI Europe]]/B232-1</f>
        <v>7.5413379479455811E-2</v>
      </c>
    </row>
    <row r="234" spans="1:3" x14ac:dyDescent="0.3">
      <c r="A234" s="1">
        <v>35886</v>
      </c>
      <c r="B234" s="2">
        <v>250043.77757824399</v>
      </c>
      <c r="C234" s="3">
        <f>chart_7[[#This Row],[MSCI Europe]]/B233-1</f>
        <v>1.2732847797380265E-2</v>
      </c>
    </row>
    <row r="235" spans="1:3" x14ac:dyDescent="0.3">
      <c r="A235" s="1">
        <v>35916</v>
      </c>
      <c r="B235" s="2">
        <v>251283.319190465</v>
      </c>
      <c r="C235" s="3">
        <f>chart_7[[#This Row],[MSCI Europe]]/B234-1</f>
        <v>4.9572983748140675E-3</v>
      </c>
    </row>
    <row r="236" spans="1:3" x14ac:dyDescent="0.3">
      <c r="A236" s="1">
        <v>35947</v>
      </c>
      <c r="B236" s="2">
        <v>255939.67584894999</v>
      </c>
      <c r="C236" s="3">
        <f>chart_7[[#This Row],[MSCI Europe]]/B235-1</f>
        <v>1.8530305447595596E-2</v>
      </c>
    </row>
    <row r="237" spans="1:3" x14ac:dyDescent="0.3">
      <c r="A237" s="1">
        <v>35977</v>
      </c>
      <c r="B237" s="2">
        <v>261672.757493157</v>
      </c>
      <c r="C237" s="3">
        <f>chart_7[[#This Row],[MSCI Europe]]/B236-1</f>
        <v>2.2400128566195887E-2</v>
      </c>
    </row>
    <row r="238" spans="1:3" x14ac:dyDescent="0.3">
      <c r="A238" s="1">
        <v>36008</v>
      </c>
      <c r="B238" s="2">
        <v>227885.97101720999</v>
      </c>
      <c r="C238" s="3">
        <f>chart_7[[#This Row],[MSCI Europe]]/B237-1</f>
        <v>-0.12911847148181088</v>
      </c>
    </row>
    <row r="239" spans="1:3" x14ac:dyDescent="0.3">
      <c r="A239" s="1">
        <v>36039</v>
      </c>
      <c r="B239" s="2">
        <v>208627.720189024</v>
      </c>
      <c r="C239" s="3">
        <f>chart_7[[#This Row],[MSCI Europe]]/B238-1</f>
        <v>-8.4508277285448186E-2</v>
      </c>
    </row>
    <row r="240" spans="1:3" x14ac:dyDescent="0.3">
      <c r="A240" s="1">
        <v>36069</v>
      </c>
      <c r="B240" s="2">
        <v>217062.23115097801</v>
      </c>
      <c r="C240" s="3">
        <f>chart_7[[#This Row],[MSCI Europe]]/B239-1</f>
        <v>4.042852481114223E-2</v>
      </c>
    </row>
    <row r="241" spans="1:3" x14ac:dyDescent="0.3">
      <c r="A241" s="1">
        <v>36100</v>
      </c>
      <c r="B241" s="2">
        <v>235284.387339073</v>
      </c>
      <c r="C241" s="3">
        <f>chart_7[[#This Row],[MSCI Europe]]/B240-1</f>
        <v>8.3948995140571192E-2</v>
      </c>
    </row>
    <row r="242" spans="1:3" x14ac:dyDescent="0.3">
      <c r="A242" s="1">
        <v>36130</v>
      </c>
      <c r="B242" s="2">
        <v>244063.706783214</v>
      </c>
      <c r="C242" s="3">
        <f>chart_7[[#This Row],[MSCI Europe]]/B241-1</f>
        <v>3.7313650699181133E-2</v>
      </c>
    </row>
    <row r="243" spans="1:3" x14ac:dyDescent="0.3">
      <c r="A243" s="1">
        <v>36161</v>
      </c>
      <c r="B243" s="2">
        <v>250474.94927368499</v>
      </c>
      <c r="C243" s="3">
        <f>chart_7[[#This Row],[MSCI Europe]]/B242-1</f>
        <v>2.6268725387202707E-2</v>
      </c>
    </row>
    <row r="244" spans="1:3" x14ac:dyDescent="0.3">
      <c r="A244" s="1">
        <v>36192</v>
      </c>
      <c r="B244" s="2">
        <v>252289.49657588999</v>
      </c>
      <c r="C244" s="3">
        <f>chart_7[[#This Row],[MSCI Europe]]/B243-1</f>
        <v>7.2444262688413641E-3</v>
      </c>
    </row>
    <row r="245" spans="1:3" x14ac:dyDescent="0.3">
      <c r="A245" s="1">
        <v>36220</v>
      </c>
      <c r="B245" s="2">
        <v>261661.14740120701</v>
      </c>
      <c r="C245" s="3">
        <f>chart_7[[#This Row],[MSCI Europe]]/B244-1</f>
        <v>3.7146416923853121E-2</v>
      </c>
    </row>
    <row r="246" spans="1:3" x14ac:dyDescent="0.3">
      <c r="A246" s="1">
        <v>36251</v>
      </c>
      <c r="B246" s="2">
        <v>273210.11357800302</v>
      </c>
      <c r="C246" s="3">
        <f>chart_7[[#This Row],[MSCI Europe]]/B245-1</f>
        <v>4.4137107444109258E-2</v>
      </c>
    </row>
    <row r="247" spans="1:3" x14ac:dyDescent="0.3">
      <c r="A247" s="1">
        <v>36281</v>
      </c>
      <c r="B247" s="2">
        <v>263661.826796612</v>
      </c>
      <c r="C247" s="3">
        <f>chart_7[[#This Row],[MSCI Europe]]/B246-1</f>
        <v>-3.4948511445440755E-2</v>
      </c>
    </row>
    <row r="248" spans="1:3" x14ac:dyDescent="0.3">
      <c r="A248" s="1">
        <v>36312</v>
      </c>
      <c r="B248" s="2">
        <v>271501.659634176</v>
      </c>
      <c r="C248" s="3">
        <f>chart_7[[#This Row],[MSCI Europe]]/B247-1</f>
        <v>2.9734425088435712E-2</v>
      </c>
    </row>
    <row r="249" spans="1:3" x14ac:dyDescent="0.3">
      <c r="A249" s="1">
        <v>36342</v>
      </c>
      <c r="B249" s="2">
        <v>264712.11968625098</v>
      </c>
      <c r="C249" s="3">
        <f>chart_7[[#This Row],[MSCI Europe]]/B248-1</f>
        <v>-2.5007360754528363E-2</v>
      </c>
    </row>
    <row r="250" spans="1:3" x14ac:dyDescent="0.3">
      <c r="A250" s="1">
        <v>36373</v>
      </c>
      <c r="B250" s="2">
        <v>270528.88471060799</v>
      </c>
      <c r="C250" s="3">
        <f>chart_7[[#This Row],[MSCI Europe]]/B249-1</f>
        <v>2.1973927870213572E-2</v>
      </c>
    </row>
    <row r="251" spans="1:3" x14ac:dyDescent="0.3">
      <c r="A251" s="1">
        <v>36404</v>
      </c>
      <c r="B251" s="2">
        <v>266195.482066817</v>
      </c>
      <c r="C251" s="3">
        <f>chart_7[[#This Row],[MSCI Europe]]/B250-1</f>
        <v>-1.6018262332417987E-2</v>
      </c>
    </row>
    <row r="252" spans="1:3" x14ac:dyDescent="0.3">
      <c r="A252" s="1">
        <v>36434</v>
      </c>
      <c r="B252" s="2">
        <v>281656.374912258</v>
      </c>
      <c r="C252" s="3">
        <f>chart_7[[#This Row],[MSCI Europe]]/B251-1</f>
        <v>5.8080973897070898E-2</v>
      </c>
    </row>
    <row r="253" spans="1:3" x14ac:dyDescent="0.3">
      <c r="A253" s="1">
        <v>36465</v>
      </c>
      <c r="B253" s="2">
        <v>299519.11157675099</v>
      </c>
      <c r="C253" s="3">
        <f>chart_7[[#This Row],[MSCI Europe]]/B252-1</f>
        <v>6.3420317292863126E-2</v>
      </c>
    </row>
    <row r="254" spans="1:3" x14ac:dyDescent="0.3">
      <c r="A254" s="1">
        <v>36495</v>
      </c>
      <c r="B254" s="2">
        <v>331961.75285795302</v>
      </c>
      <c r="C254" s="3">
        <f>chart_7[[#This Row],[MSCI Europe]]/B253-1</f>
        <v>0.10831576359323125</v>
      </c>
    </row>
    <row r="255" spans="1:3" x14ac:dyDescent="0.3">
      <c r="A255" s="1">
        <v>36526</v>
      </c>
      <c r="B255" s="2">
        <v>316415.03405883699</v>
      </c>
      <c r="C255" s="3">
        <f>chart_7[[#This Row],[MSCI Europe]]/B254-1</f>
        <v>-4.6832861512719148E-2</v>
      </c>
    </row>
    <row r="256" spans="1:3" x14ac:dyDescent="0.3">
      <c r="A256" s="1">
        <v>36557</v>
      </c>
      <c r="B256" s="2">
        <v>335624.47704812599</v>
      </c>
      <c r="C256" s="3">
        <f>chart_7[[#This Row],[MSCI Europe]]/B255-1</f>
        <v>6.0709640571999568E-2</v>
      </c>
    </row>
    <row r="257" spans="1:3" x14ac:dyDescent="0.3">
      <c r="A257" s="1">
        <v>36586</v>
      </c>
      <c r="B257" s="2">
        <v>349597.24325481203</v>
      </c>
      <c r="C257" s="3">
        <f>chart_7[[#This Row],[MSCI Europe]]/B256-1</f>
        <v>4.1632142952084061E-2</v>
      </c>
    </row>
    <row r="258" spans="1:3" x14ac:dyDescent="0.3">
      <c r="A258" s="1">
        <v>36617</v>
      </c>
      <c r="B258" s="2">
        <v>351454.97213520098</v>
      </c>
      <c r="C258" s="3">
        <f>chart_7[[#This Row],[MSCI Europe]]/B257-1</f>
        <v>5.3139116976244072E-3</v>
      </c>
    </row>
    <row r="259" spans="1:3" x14ac:dyDescent="0.3">
      <c r="A259" s="1">
        <v>36647</v>
      </c>
      <c r="B259" s="2">
        <v>340490.13218957599</v>
      </c>
      <c r="C259" s="3">
        <f>chart_7[[#This Row],[MSCI Europe]]/B258-1</f>
        <v>-3.119842032397524E-2</v>
      </c>
    </row>
    <row r="260" spans="1:3" x14ac:dyDescent="0.3">
      <c r="A260" s="1">
        <v>36678</v>
      </c>
      <c r="B260" s="2">
        <v>338671.67122660403</v>
      </c>
      <c r="C260" s="3">
        <f>chart_7[[#This Row],[MSCI Europe]]/B259-1</f>
        <v>-5.3407156068754347E-3</v>
      </c>
    </row>
    <row r="261" spans="1:3" x14ac:dyDescent="0.3">
      <c r="A261" s="1">
        <v>36708</v>
      </c>
      <c r="B261" s="2">
        <v>344623.97921496199</v>
      </c>
      <c r="C261" s="3">
        <f>chart_7[[#This Row],[MSCI Europe]]/B260-1</f>
        <v>1.7575452847295558E-2</v>
      </c>
    </row>
    <row r="262" spans="1:3" x14ac:dyDescent="0.3">
      <c r="A262" s="1">
        <v>36739</v>
      </c>
      <c r="B262" s="2">
        <v>353534.98518368101</v>
      </c>
      <c r="C262" s="3">
        <f>chart_7[[#This Row],[MSCI Europe]]/B261-1</f>
        <v>2.5857184949862999E-2</v>
      </c>
    </row>
    <row r="263" spans="1:3" x14ac:dyDescent="0.3">
      <c r="A263" s="1">
        <v>36770</v>
      </c>
      <c r="B263" s="2">
        <v>342483.11448551499</v>
      </c>
      <c r="C263" s="3">
        <f>chart_7[[#This Row],[MSCI Europe]]/B262-1</f>
        <v>-3.1261038260255836E-2</v>
      </c>
    </row>
    <row r="264" spans="1:3" x14ac:dyDescent="0.3">
      <c r="A264" s="1">
        <v>36800</v>
      </c>
      <c r="B264" s="2">
        <v>354018.94032846601</v>
      </c>
      <c r="C264" s="3">
        <f>chart_7[[#This Row],[MSCI Europe]]/B263-1</f>
        <v>3.3682903930257524E-2</v>
      </c>
    </row>
    <row r="265" spans="1:3" x14ac:dyDescent="0.3">
      <c r="A265" s="1">
        <v>36831</v>
      </c>
      <c r="B265" s="2">
        <v>329927.87766707799</v>
      </c>
      <c r="C265" s="3">
        <f>chart_7[[#This Row],[MSCI Europe]]/B264-1</f>
        <v>-6.805020838443232E-2</v>
      </c>
    </row>
    <row r="266" spans="1:3" x14ac:dyDescent="0.3">
      <c r="A266" s="1">
        <v>36861</v>
      </c>
      <c r="B266" s="2">
        <v>329213.74959832302</v>
      </c>
      <c r="C266" s="3">
        <f>chart_7[[#This Row],[MSCI Europe]]/B265-1</f>
        <v>-2.1644975071660744E-3</v>
      </c>
    </row>
    <row r="267" spans="1:3" x14ac:dyDescent="0.3">
      <c r="A267" s="1">
        <v>36892</v>
      </c>
      <c r="B267" s="2">
        <v>329808.84763003298</v>
      </c>
      <c r="C267" s="3">
        <f>chart_7[[#This Row],[MSCI Europe]]/B266-1</f>
        <v>1.807634196433261E-3</v>
      </c>
    </row>
    <row r="268" spans="1:3" x14ac:dyDescent="0.3">
      <c r="A268" s="1">
        <v>36923</v>
      </c>
      <c r="B268" s="2">
        <v>302337.74118845502</v>
      </c>
      <c r="C268" s="3">
        <f>chart_7[[#This Row],[MSCI Europe]]/B267-1</f>
        <v>-8.3294025126924409E-2</v>
      </c>
    </row>
    <row r="269" spans="1:3" x14ac:dyDescent="0.3">
      <c r="A269" s="1">
        <v>36951</v>
      </c>
      <c r="B269" s="2">
        <v>293064.954516789</v>
      </c>
      <c r="C269" s="3">
        <f>chart_7[[#This Row],[MSCI Europe]]/B268-1</f>
        <v>-3.0670291559418805E-2</v>
      </c>
    </row>
    <row r="270" spans="1:3" x14ac:dyDescent="0.3">
      <c r="A270" s="1">
        <v>36982</v>
      </c>
      <c r="B270" s="2">
        <v>312596.62836456398</v>
      </c>
      <c r="C270" s="3">
        <f>chart_7[[#This Row],[MSCI Europe]]/B269-1</f>
        <v>6.6646228239671812E-2</v>
      </c>
    </row>
    <row r="271" spans="1:3" x14ac:dyDescent="0.3">
      <c r="A271" s="1">
        <v>37012</v>
      </c>
      <c r="B271" s="2">
        <v>311607.98436786397</v>
      </c>
      <c r="C271" s="3">
        <f>chart_7[[#This Row],[MSCI Europe]]/B270-1</f>
        <v>-3.1626828538502405E-3</v>
      </c>
    </row>
    <row r="272" spans="1:3" x14ac:dyDescent="0.3">
      <c r="A272" s="1">
        <v>37043</v>
      </c>
      <c r="B272" s="2">
        <v>299971.999650007</v>
      </c>
      <c r="C272" s="3">
        <f>chart_7[[#This Row],[MSCI Europe]]/B271-1</f>
        <v>-3.7341741231252557E-2</v>
      </c>
    </row>
    <row r="273" spans="1:3" x14ac:dyDescent="0.3">
      <c r="A273" s="1">
        <v>37073</v>
      </c>
      <c r="B273" s="2">
        <v>291305.42923032999</v>
      </c>
      <c r="C273" s="3">
        <f>chart_7[[#This Row],[MSCI Europe]]/B272-1</f>
        <v>-2.8891264617326828E-2</v>
      </c>
    </row>
    <row r="274" spans="1:3" x14ac:dyDescent="0.3">
      <c r="A274" s="1">
        <v>37104</v>
      </c>
      <c r="B274" s="2">
        <v>271306.14626050403</v>
      </c>
      <c r="C274" s="3">
        <f>chart_7[[#This Row],[MSCI Europe]]/B273-1</f>
        <v>-6.865400010795164E-2</v>
      </c>
    </row>
    <row r="275" spans="1:3" x14ac:dyDescent="0.3">
      <c r="A275" s="1">
        <v>37135</v>
      </c>
      <c r="B275" s="2">
        <v>244957.64348941599</v>
      </c>
      <c r="C275" s="3">
        <f>chart_7[[#This Row],[MSCI Europe]]/B274-1</f>
        <v>-9.7117235028610804E-2</v>
      </c>
    </row>
    <row r="276" spans="1:3" x14ac:dyDescent="0.3">
      <c r="A276" s="1">
        <v>37165</v>
      </c>
      <c r="B276" s="2">
        <v>255213.96431835101</v>
      </c>
      <c r="C276" s="3">
        <f>chart_7[[#This Row],[MSCI Europe]]/B275-1</f>
        <v>4.1869772597555865E-2</v>
      </c>
    </row>
    <row r="277" spans="1:3" x14ac:dyDescent="0.3">
      <c r="A277" s="1">
        <v>37196</v>
      </c>
      <c r="B277" s="2">
        <v>269759.39014068397</v>
      </c>
      <c r="C277" s="3">
        <f>chart_7[[#This Row],[MSCI Europe]]/B276-1</f>
        <v>5.69930640793197E-2</v>
      </c>
    </row>
    <row r="278" spans="1:3" x14ac:dyDescent="0.3">
      <c r="A278" s="1">
        <v>37226</v>
      </c>
      <c r="B278" s="2">
        <v>279339.50228837301</v>
      </c>
      <c r="C278" s="3">
        <f>chart_7[[#This Row],[MSCI Europe]]/B277-1</f>
        <v>3.5513544654341311E-2</v>
      </c>
    </row>
    <row r="279" spans="1:3" x14ac:dyDescent="0.3">
      <c r="A279" s="1">
        <v>37257</v>
      </c>
      <c r="B279" s="2">
        <v>270166.20718626701</v>
      </c>
      <c r="C279" s="3">
        <f>chart_7[[#This Row],[MSCI Europe]]/B278-1</f>
        <v>-3.2839233359254871E-2</v>
      </c>
    </row>
    <row r="280" spans="1:3" x14ac:dyDescent="0.3">
      <c r="A280" s="1">
        <v>37288</v>
      </c>
      <c r="B280" s="2">
        <v>269684.38723812299</v>
      </c>
      <c r="C280" s="3">
        <f>chart_7[[#This Row],[MSCI Europe]]/B279-1</f>
        <v>-1.7834204846050028E-3</v>
      </c>
    </row>
    <row r="281" spans="1:3" x14ac:dyDescent="0.3">
      <c r="A281" s="1">
        <v>37316</v>
      </c>
      <c r="B281" s="2">
        <v>282006.11039531801</v>
      </c>
      <c r="C281" s="3">
        <f>chart_7[[#This Row],[MSCI Europe]]/B280-1</f>
        <v>4.5689419707916956E-2</v>
      </c>
    </row>
    <row r="282" spans="1:3" x14ac:dyDescent="0.3">
      <c r="A282" s="1">
        <v>37347</v>
      </c>
      <c r="B282" s="2">
        <v>271256.87868596398</v>
      </c>
      <c r="C282" s="3">
        <f>chart_7[[#This Row],[MSCI Europe]]/B281-1</f>
        <v>-3.8117017018835853E-2</v>
      </c>
    </row>
    <row r="283" spans="1:3" x14ac:dyDescent="0.3">
      <c r="A283" s="1">
        <v>37377</v>
      </c>
      <c r="B283" s="2">
        <v>259824.359855994</v>
      </c>
      <c r="C283" s="3">
        <f>chart_7[[#This Row],[MSCI Europe]]/B282-1</f>
        <v>-4.2146466055909659E-2</v>
      </c>
    </row>
    <row r="284" spans="1:3" x14ac:dyDescent="0.3">
      <c r="A284" s="1">
        <v>37408</v>
      </c>
      <c r="B284" s="2">
        <v>236120.740965298</v>
      </c>
      <c r="C284" s="3">
        <f>chart_7[[#This Row],[MSCI Europe]]/B283-1</f>
        <v>-9.1229393979200379E-2</v>
      </c>
    </row>
    <row r="285" spans="1:3" x14ac:dyDescent="0.3">
      <c r="A285" s="1">
        <v>37438</v>
      </c>
      <c r="B285" s="2">
        <v>213991.39483008999</v>
      </c>
      <c r="C285" s="3">
        <f>chart_7[[#This Row],[MSCI Europe]]/B284-1</f>
        <v>-9.3720467099755123E-2</v>
      </c>
    </row>
    <row r="286" spans="1:3" x14ac:dyDescent="0.3">
      <c r="A286" s="1">
        <v>37469</v>
      </c>
      <c r="B286" s="2">
        <v>212916.747800349</v>
      </c>
      <c r="C286" s="3">
        <f>chart_7[[#This Row],[MSCI Europe]]/B285-1</f>
        <v>-5.0219170289266257E-3</v>
      </c>
    </row>
    <row r="287" spans="1:3" x14ac:dyDescent="0.3">
      <c r="A287" s="1">
        <v>37500</v>
      </c>
      <c r="B287" s="2">
        <v>184405.53009798599</v>
      </c>
      <c r="C287" s="3">
        <f>chart_7[[#This Row],[MSCI Europe]]/B286-1</f>
        <v>-0.13390782076522156</v>
      </c>
    </row>
    <row r="288" spans="1:3" x14ac:dyDescent="0.3">
      <c r="A288" s="1">
        <v>37530</v>
      </c>
      <c r="B288" s="2">
        <v>202156.713283205</v>
      </c>
      <c r="C288" s="3">
        <f>chart_7[[#This Row],[MSCI Europe]]/B287-1</f>
        <v>9.6261664038961969E-2</v>
      </c>
    </row>
    <row r="289" spans="1:3" x14ac:dyDescent="0.3">
      <c r="A289" s="1">
        <v>37561</v>
      </c>
      <c r="B289" s="2">
        <v>210741.62266825099</v>
      </c>
      <c r="C289" s="3">
        <f>chart_7[[#This Row],[MSCI Europe]]/B288-1</f>
        <v>4.2466605464737794E-2</v>
      </c>
    </row>
    <row r="290" spans="1:3" x14ac:dyDescent="0.3">
      <c r="A290" s="1">
        <v>37591</v>
      </c>
      <c r="B290" s="2">
        <v>192273.735871816</v>
      </c>
      <c r="C290" s="3">
        <f>chart_7[[#This Row],[MSCI Europe]]/B289-1</f>
        <v>-8.7632839505592641E-2</v>
      </c>
    </row>
    <row r="291" spans="1:3" x14ac:dyDescent="0.3">
      <c r="A291" s="1">
        <v>37622</v>
      </c>
      <c r="B291" s="2">
        <v>177624.610027844</v>
      </c>
      <c r="C291" s="3">
        <f>chart_7[[#This Row],[MSCI Europe]]/B290-1</f>
        <v>-7.6188907328134436E-2</v>
      </c>
    </row>
    <row r="292" spans="1:3" x14ac:dyDescent="0.3">
      <c r="A292" s="1">
        <v>37653</v>
      </c>
      <c r="B292" s="2">
        <v>172374.375844572</v>
      </c>
      <c r="C292" s="3">
        <f>chart_7[[#This Row],[MSCI Europe]]/B291-1</f>
        <v>-2.9558033554297314E-2</v>
      </c>
    </row>
    <row r="293" spans="1:3" x14ac:dyDescent="0.3">
      <c r="A293" s="1">
        <v>37681</v>
      </c>
      <c r="B293" s="2">
        <v>168135.016219212</v>
      </c>
      <c r="C293" s="3">
        <f>chart_7[[#This Row],[MSCI Europe]]/B292-1</f>
        <v>-2.4593908488942606E-2</v>
      </c>
    </row>
    <row r="294" spans="1:3" x14ac:dyDescent="0.3">
      <c r="A294" s="1">
        <v>37712</v>
      </c>
      <c r="B294" s="2">
        <v>187031.67110273</v>
      </c>
      <c r="C294" s="3">
        <f>chart_7[[#This Row],[MSCI Europe]]/B293-1</f>
        <v>0.1123897645382852</v>
      </c>
    </row>
    <row r="295" spans="1:3" x14ac:dyDescent="0.3">
      <c r="A295" s="1">
        <v>37742</v>
      </c>
      <c r="B295" s="2">
        <v>187730.83754692299</v>
      </c>
      <c r="C295" s="3">
        <f>chart_7[[#This Row],[MSCI Europe]]/B294-1</f>
        <v>3.7382248689259434E-3</v>
      </c>
    </row>
    <row r="296" spans="1:3" x14ac:dyDescent="0.3">
      <c r="A296" s="1">
        <v>37773</v>
      </c>
      <c r="B296" s="2">
        <v>196216.473094302</v>
      </c>
      <c r="C296" s="3">
        <f>chart_7[[#This Row],[MSCI Europe]]/B295-1</f>
        <v>4.5201074358697468E-2</v>
      </c>
    </row>
    <row r="297" spans="1:3" x14ac:dyDescent="0.3">
      <c r="A297" s="1">
        <v>37803</v>
      </c>
      <c r="B297" s="2">
        <v>202171.064889228</v>
      </c>
      <c r="C297" s="3">
        <f>chart_7[[#This Row],[MSCI Europe]]/B296-1</f>
        <v>3.0347053440636484E-2</v>
      </c>
    </row>
    <row r="298" spans="1:3" x14ac:dyDescent="0.3">
      <c r="A298" s="1">
        <v>37834</v>
      </c>
      <c r="B298" s="2">
        <v>209039.918009516</v>
      </c>
      <c r="C298" s="3">
        <f>chart_7[[#This Row],[MSCI Europe]]/B297-1</f>
        <v>3.3975451057012274E-2</v>
      </c>
    </row>
    <row r="299" spans="1:3" x14ac:dyDescent="0.3">
      <c r="A299" s="1">
        <v>37865</v>
      </c>
      <c r="B299" s="2">
        <v>200024.61121880601</v>
      </c>
      <c r="C299" s="3">
        <f>chart_7[[#This Row],[MSCI Europe]]/B298-1</f>
        <v>-4.3127202098785733E-2</v>
      </c>
    </row>
    <row r="300" spans="1:3" x14ac:dyDescent="0.3">
      <c r="A300" s="1">
        <v>37895</v>
      </c>
      <c r="B300" s="2">
        <v>213970.960061141</v>
      </c>
      <c r="C300" s="3">
        <f>chart_7[[#This Row],[MSCI Europe]]/B299-1</f>
        <v>6.9723164351406464E-2</v>
      </c>
    </row>
    <row r="301" spans="1:3" x14ac:dyDescent="0.3">
      <c r="A301" s="1">
        <v>37926</v>
      </c>
      <c r="B301" s="2">
        <v>216163.990086112</v>
      </c>
      <c r="C301" s="3">
        <f>chart_7[[#This Row],[MSCI Europe]]/B300-1</f>
        <v>1.0249194677372842E-2</v>
      </c>
    </row>
    <row r="302" spans="1:3" x14ac:dyDescent="0.3">
      <c r="A302" s="1">
        <v>37956</v>
      </c>
      <c r="B302" s="2">
        <v>222139.104904679</v>
      </c>
      <c r="C302" s="3">
        <f>chart_7[[#This Row],[MSCI Europe]]/B301-1</f>
        <v>2.7641582745519866E-2</v>
      </c>
    </row>
    <row r="303" spans="1:3" x14ac:dyDescent="0.3">
      <c r="A303" s="1">
        <v>37987</v>
      </c>
      <c r="B303" s="2">
        <v>229223.30075291501</v>
      </c>
      <c r="C303" s="3">
        <f>chart_7[[#This Row],[MSCI Europe]]/B302-1</f>
        <v>3.1890809370443307E-2</v>
      </c>
    </row>
    <row r="304" spans="1:3" x14ac:dyDescent="0.3">
      <c r="A304" s="1">
        <v>38018</v>
      </c>
      <c r="B304" s="2">
        <v>235322.178083751</v>
      </c>
      <c r="C304" s="3">
        <f>chart_7[[#This Row],[MSCI Europe]]/B303-1</f>
        <v>2.6606707567701005E-2</v>
      </c>
    </row>
    <row r="305" spans="1:3" x14ac:dyDescent="0.3">
      <c r="A305" s="1">
        <v>38047</v>
      </c>
      <c r="B305" s="2">
        <v>231681.65509834999</v>
      </c>
      <c r="C305" s="3">
        <f>chart_7[[#This Row],[MSCI Europe]]/B304-1</f>
        <v>-1.5470377739344898E-2</v>
      </c>
    </row>
    <row r="306" spans="1:3" x14ac:dyDescent="0.3">
      <c r="A306" s="1">
        <v>38078</v>
      </c>
      <c r="B306" s="2">
        <v>235374.47946965799</v>
      </c>
      <c r="C306" s="3">
        <f>chart_7[[#This Row],[MSCI Europe]]/B305-1</f>
        <v>1.5939217845022613E-2</v>
      </c>
    </row>
    <row r="307" spans="1:3" x14ac:dyDescent="0.3">
      <c r="A307" s="1">
        <v>38108</v>
      </c>
      <c r="B307" s="2">
        <v>234581.081244979</v>
      </c>
      <c r="C307" s="3">
        <f>chart_7[[#This Row],[MSCI Europe]]/B306-1</f>
        <v>-3.3707912024560915E-3</v>
      </c>
    </row>
    <row r="308" spans="1:3" x14ac:dyDescent="0.3">
      <c r="A308" s="1">
        <v>38139</v>
      </c>
      <c r="B308" s="2">
        <v>238671.45705173301</v>
      </c>
      <c r="C308" s="3">
        <f>chart_7[[#This Row],[MSCI Europe]]/B307-1</f>
        <v>1.7436938158206905E-2</v>
      </c>
    </row>
    <row r="309" spans="1:3" x14ac:dyDescent="0.3">
      <c r="A309" s="1">
        <v>38169</v>
      </c>
      <c r="B309" s="2">
        <v>234376.84796848899</v>
      </c>
      <c r="C309" s="3">
        <f>chart_7[[#This Row],[MSCI Europe]]/B308-1</f>
        <v>-1.7993810974695434E-2</v>
      </c>
    </row>
    <row r="310" spans="1:3" x14ac:dyDescent="0.3">
      <c r="A310" s="1">
        <v>38200</v>
      </c>
      <c r="B310" s="2">
        <v>233159.068049141</v>
      </c>
      <c r="C310" s="3">
        <f>chart_7[[#This Row],[MSCI Europe]]/B309-1</f>
        <v>-5.1958200219149875E-3</v>
      </c>
    </row>
    <row r="311" spans="1:3" x14ac:dyDescent="0.3">
      <c r="A311" s="1">
        <v>38231</v>
      </c>
      <c r="B311" s="2">
        <v>236691.97872961601</v>
      </c>
      <c r="C311" s="3">
        <f>chart_7[[#This Row],[MSCI Europe]]/B310-1</f>
        <v>1.5152362333728409E-2</v>
      </c>
    </row>
    <row r="312" spans="1:3" x14ac:dyDescent="0.3">
      <c r="A312" s="1">
        <v>38261</v>
      </c>
      <c r="B312" s="2">
        <v>238932.00819458099</v>
      </c>
      <c r="C312" s="3">
        <f>chart_7[[#This Row],[MSCI Europe]]/B311-1</f>
        <v>9.4639010455181971E-3</v>
      </c>
    </row>
    <row r="313" spans="1:3" x14ac:dyDescent="0.3">
      <c r="A313" s="1">
        <v>38292</v>
      </c>
      <c r="B313" s="2">
        <v>245749.358524993</v>
      </c>
      <c r="C313" s="3">
        <f>chart_7[[#This Row],[MSCI Europe]]/B312-1</f>
        <v>2.8532595452259724E-2</v>
      </c>
    </row>
    <row r="314" spans="1:3" x14ac:dyDescent="0.3">
      <c r="A314" s="1">
        <v>38322</v>
      </c>
      <c r="B314" s="2">
        <v>250032.677239454</v>
      </c>
      <c r="C314" s="3">
        <f>chart_7[[#This Row],[MSCI Europe]]/B313-1</f>
        <v>1.7429623174480824E-2</v>
      </c>
    </row>
    <row r="315" spans="1:3" x14ac:dyDescent="0.3">
      <c r="A315" s="1">
        <v>38353</v>
      </c>
      <c r="B315" s="2">
        <v>256457.98578747499</v>
      </c>
      <c r="C315" s="3">
        <f>chart_7[[#This Row],[MSCI Europe]]/B314-1</f>
        <v>2.5697875249591995E-2</v>
      </c>
    </row>
    <row r="316" spans="1:3" x14ac:dyDescent="0.3">
      <c r="A316" s="1">
        <v>38384</v>
      </c>
      <c r="B316" s="2">
        <v>264811.89700371999</v>
      </c>
      <c r="C316" s="3">
        <f>chart_7[[#This Row],[MSCI Europe]]/B315-1</f>
        <v>3.2574190234683664E-2</v>
      </c>
    </row>
    <row r="317" spans="1:3" x14ac:dyDescent="0.3">
      <c r="A317" s="1">
        <v>38412</v>
      </c>
      <c r="B317" s="2">
        <v>264060.78141376702</v>
      </c>
      <c r="C317" s="3">
        <f>chart_7[[#This Row],[MSCI Europe]]/B316-1</f>
        <v>-2.8364118019305051E-3</v>
      </c>
    </row>
    <row r="318" spans="1:3" x14ac:dyDescent="0.3">
      <c r="A318" s="1">
        <v>38443</v>
      </c>
      <c r="B318" s="2">
        <v>257924.32967750399</v>
      </c>
      <c r="C318" s="3">
        <f>chart_7[[#This Row],[MSCI Europe]]/B317-1</f>
        <v>-2.3238785038084075E-2</v>
      </c>
    </row>
    <row r="319" spans="1:3" x14ac:dyDescent="0.3">
      <c r="A319" s="1">
        <v>38473</v>
      </c>
      <c r="B319" s="2">
        <v>272364.67826761497</v>
      </c>
      <c r="C319" s="3">
        <f>chart_7[[#This Row],[MSCI Europe]]/B318-1</f>
        <v>5.5986764056599414E-2</v>
      </c>
    </row>
    <row r="320" spans="1:3" x14ac:dyDescent="0.3">
      <c r="A320" s="1">
        <v>38504</v>
      </c>
      <c r="B320" s="2">
        <v>281688.45306457899</v>
      </c>
      <c r="C320" s="3">
        <f>chart_7[[#This Row],[MSCI Europe]]/B319-1</f>
        <v>3.4232687058645794E-2</v>
      </c>
    </row>
    <row r="321" spans="1:3" x14ac:dyDescent="0.3">
      <c r="A321" s="1">
        <v>38534</v>
      </c>
      <c r="B321" s="2">
        <v>291949.22279501101</v>
      </c>
      <c r="C321" s="3">
        <f>chart_7[[#This Row],[MSCI Europe]]/B320-1</f>
        <v>3.6425950793516071E-2</v>
      </c>
    </row>
    <row r="322" spans="1:3" x14ac:dyDescent="0.3">
      <c r="A322" s="1">
        <v>38565</v>
      </c>
      <c r="B322" s="2">
        <v>293816.59860303102</v>
      </c>
      <c r="C322" s="3">
        <f>chart_7[[#This Row],[MSCI Europe]]/B321-1</f>
        <v>6.3962349005162178E-3</v>
      </c>
    </row>
    <row r="323" spans="1:3" x14ac:dyDescent="0.3">
      <c r="A323" s="1">
        <v>38596</v>
      </c>
      <c r="B323" s="2">
        <v>304853.23364686</v>
      </c>
      <c r="C323" s="3">
        <f>chart_7[[#This Row],[MSCI Europe]]/B322-1</f>
        <v>3.7563007319203034E-2</v>
      </c>
    </row>
    <row r="324" spans="1:3" x14ac:dyDescent="0.3">
      <c r="A324" s="1">
        <v>38626</v>
      </c>
      <c r="B324" s="2">
        <v>295747.115462191</v>
      </c>
      <c r="C324" s="3">
        <f>chart_7[[#This Row],[MSCI Europe]]/B323-1</f>
        <v>-2.9870498914298826E-2</v>
      </c>
    </row>
    <row r="325" spans="1:3" x14ac:dyDescent="0.3">
      <c r="A325" s="1">
        <v>38657</v>
      </c>
      <c r="B325" s="2">
        <v>307302.24479373102</v>
      </c>
      <c r="C325" s="3">
        <f>chart_7[[#This Row],[MSCI Europe]]/B324-1</f>
        <v>3.9070978979733217E-2</v>
      </c>
    </row>
    <row r="326" spans="1:3" x14ac:dyDescent="0.3">
      <c r="A326" s="1">
        <v>38687</v>
      </c>
      <c r="B326" s="2">
        <v>317365.60076539998</v>
      </c>
      <c r="C326" s="3">
        <f>chart_7[[#This Row],[MSCI Europe]]/B325-1</f>
        <v>3.2747420958228801E-2</v>
      </c>
    </row>
    <row r="327" spans="1:3" x14ac:dyDescent="0.3">
      <c r="A327" s="1">
        <v>38718</v>
      </c>
      <c r="B327" s="2">
        <v>329177.093481316</v>
      </c>
      <c r="C327" s="3">
        <f>chart_7[[#This Row],[MSCI Europe]]/B326-1</f>
        <v>3.7217306120858273E-2</v>
      </c>
    </row>
    <row r="328" spans="1:3" x14ac:dyDescent="0.3">
      <c r="A328" s="1">
        <v>38749</v>
      </c>
      <c r="B328" s="2">
        <v>336212.34585488599</v>
      </c>
      <c r="C328" s="3">
        <f>chart_7[[#This Row],[MSCI Europe]]/B327-1</f>
        <v>2.1372241607599429E-2</v>
      </c>
    </row>
    <row r="329" spans="1:3" x14ac:dyDescent="0.3">
      <c r="A329" s="1">
        <v>38777</v>
      </c>
      <c r="B329" s="2">
        <v>342825.25540887302</v>
      </c>
      <c r="C329" s="3">
        <f>chart_7[[#This Row],[MSCI Europe]]/B328-1</f>
        <v>1.9668848082221357E-2</v>
      </c>
    </row>
    <row r="330" spans="1:3" x14ac:dyDescent="0.3">
      <c r="A330" s="1">
        <v>38808</v>
      </c>
      <c r="B330" s="2">
        <v>348253.79801091499</v>
      </c>
      <c r="C330" s="3">
        <f>chart_7[[#This Row],[MSCI Europe]]/B329-1</f>
        <v>1.5834721965181986E-2</v>
      </c>
    </row>
    <row r="331" spans="1:3" x14ac:dyDescent="0.3">
      <c r="A331" s="1">
        <v>38838</v>
      </c>
      <c r="B331" s="2">
        <v>330522.16796794499</v>
      </c>
      <c r="C331" s="3">
        <f>chart_7[[#This Row],[MSCI Europe]]/B330-1</f>
        <v>-5.0915826745453807E-2</v>
      </c>
    </row>
    <row r="332" spans="1:3" x14ac:dyDescent="0.3">
      <c r="A332" s="1">
        <v>38869</v>
      </c>
      <c r="B332" s="2">
        <v>335802.35335129499</v>
      </c>
      <c r="C332" s="3">
        <f>chart_7[[#This Row],[MSCI Europe]]/B331-1</f>
        <v>1.5975283642282401E-2</v>
      </c>
    </row>
    <row r="333" spans="1:3" x14ac:dyDescent="0.3">
      <c r="A333" s="1">
        <v>38899</v>
      </c>
      <c r="B333" s="2">
        <v>339535.26063778601</v>
      </c>
      <c r="C333" s="3">
        <f>chart_7[[#This Row],[MSCI Europe]]/B332-1</f>
        <v>1.111638214931121E-2</v>
      </c>
    </row>
    <row r="334" spans="1:3" x14ac:dyDescent="0.3">
      <c r="A334" s="1">
        <v>38930</v>
      </c>
      <c r="B334" s="2">
        <v>348037.78581425297</v>
      </c>
      <c r="C334" s="3">
        <f>chart_7[[#This Row],[MSCI Europe]]/B333-1</f>
        <v>2.5041655940227781E-2</v>
      </c>
    </row>
    <row r="335" spans="1:3" x14ac:dyDescent="0.3">
      <c r="A335" s="1">
        <v>38961</v>
      </c>
      <c r="B335" s="2">
        <v>356331.38346586999</v>
      </c>
      <c r="C335" s="3">
        <f>chart_7[[#This Row],[MSCI Europe]]/B334-1</f>
        <v>2.3829589744727597E-2</v>
      </c>
    </row>
    <row r="336" spans="1:3" x14ac:dyDescent="0.3">
      <c r="A336" s="1">
        <v>38991</v>
      </c>
      <c r="B336" s="2">
        <v>370595.72849806497</v>
      </c>
      <c r="C336" s="3">
        <f>chart_7[[#This Row],[MSCI Europe]]/B335-1</f>
        <v>4.0031121854753104E-2</v>
      </c>
    </row>
    <row r="337" spans="1:3" x14ac:dyDescent="0.3">
      <c r="A337" s="1">
        <v>39022</v>
      </c>
      <c r="B337" s="2">
        <v>369215.62873508001</v>
      </c>
      <c r="C337" s="3">
        <f>chart_7[[#This Row],[MSCI Europe]]/B336-1</f>
        <v>-3.7240034270717981E-3</v>
      </c>
    </row>
    <row r="338" spans="1:3" x14ac:dyDescent="0.3">
      <c r="A338" s="1">
        <v>39052</v>
      </c>
      <c r="B338" s="2">
        <v>381947.96786049701</v>
      </c>
      <c r="C338" s="3">
        <f>chart_7[[#This Row],[MSCI Europe]]/B337-1</f>
        <v>3.4484832532787335E-2</v>
      </c>
    </row>
    <row r="339" spans="1:3" x14ac:dyDescent="0.3">
      <c r="A339" s="1">
        <v>39083</v>
      </c>
      <c r="B339" s="2">
        <v>390653.44945134898</v>
      </c>
      <c r="C339" s="3">
        <f>chart_7[[#This Row],[MSCI Europe]]/B338-1</f>
        <v>2.2792323361781941E-2</v>
      </c>
    </row>
    <row r="340" spans="1:3" x14ac:dyDescent="0.3">
      <c r="A340" s="1">
        <v>39114</v>
      </c>
      <c r="B340" s="2">
        <v>381695.073135969</v>
      </c>
      <c r="C340" s="3">
        <f>chart_7[[#This Row],[MSCI Europe]]/B339-1</f>
        <v>-2.2931773232673369E-2</v>
      </c>
    </row>
    <row r="341" spans="1:3" x14ac:dyDescent="0.3">
      <c r="A341" s="1">
        <v>39142</v>
      </c>
      <c r="B341" s="2">
        <v>392517.82950320299</v>
      </c>
      <c r="C341" s="3">
        <f>chart_7[[#This Row],[MSCI Europe]]/B340-1</f>
        <v>2.8354456551705765E-2</v>
      </c>
    </row>
    <row r="342" spans="1:3" x14ac:dyDescent="0.3">
      <c r="A342" s="1">
        <v>39173</v>
      </c>
      <c r="B342" s="2">
        <v>409551.48110502597</v>
      </c>
      <c r="C342" s="3">
        <f>chart_7[[#This Row],[MSCI Europe]]/B341-1</f>
        <v>4.339586719763E-2</v>
      </c>
    </row>
    <row r="343" spans="1:3" x14ac:dyDescent="0.3">
      <c r="A343" s="1">
        <v>39203</v>
      </c>
      <c r="B343" s="2">
        <v>422221.33031852002</v>
      </c>
      <c r="C343" s="3">
        <f>chart_7[[#This Row],[MSCI Europe]]/B342-1</f>
        <v>3.0935913549400507E-2</v>
      </c>
    </row>
    <row r="344" spans="1:3" x14ac:dyDescent="0.3">
      <c r="A344" s="1">
        <v>39234</v>
      </c>
      <c r="B344" s="2">
        <v>420662.71746725502</v>
      </c>
      <c r="C344" s="3">
        <f>chart_7[[#This Row],[MSCI Europe]]/B343-1</f>
        <v>-3.6914592876896579E-3</v>
      </c>
    </row>
    <row r="345" spans="1:3" x14ac:dyDescent="0.3">
      <c r="A345" s="1">
        <v>39264</v>
      </c>
      <c r="B345" s="2">
        <v>405697.048170947</v>
      </c>
      <c r="C345" s="3">
        <f>chart_7[[#This Row],[MSCI Europe]]/B344-1</f>
        <v>-3.5576409971423195E-2</v>
      </c>
    </row>
    <row r="346" spans="1:3" x14ac:dyDescent="0.3">
      <c r="A346" s="1">
        <v>39295</v>
      </c>
      <c r="B346" s="2">
        <v>401333.35948758799</v>
      </c>
      <c r="C346" s="3">
        <f>chart_7[[#This Row],[MSCI Europe]]/B345-1</f>
        <v>-1.0756027688720859E-2</v>
      </c>
    </row>
    <row r="347" spans="1:3" x14ac:dyDescent="0.3">
      <c r="A347" s="1">
        <v>39326</v>
      </c>
      <c r="B347" s="2">
        <v>407571.93453870702</v>
      </c>
      <c r="C347" s="3">
        <f>chart_7[[#This Row],[MSCI Europe]]/B346-1</f>
        <v>1.5544621207377984E-2</v>
      </c>
    </row>
    <row r="348" spans="1:3" x14ac:dyDescent="0.3">
      <c r="A348" s="1">
        <v>39356</v>
      </c>
      <c r="B348" s="2">
        <v>418708.83401484502</v>
      </c>
      <c r="C348" s="3">
        <f>chart_7[[#This Row],[MSCI Europe]]/B347-1</f>
        <v>2.7324991081004724E-2</v>
      </c>
    </row>
    <row r="349" spans="1:3" x14ac:dyDescent="0.3">
      <c r="A349" s="1">
        <v>39387</v>
      </c>
      <c r="B349" s="2">
        <v>396775.61015321198</v>
      </c>
      <c r="C349" s="3">
        <f>chart_7[[#This Row],[MSCI Europe]]/B348-1</f>
        <v>-5.2382997634235262E-2</v>
      </c>
    </row>
    <row r="350" spans="1:3" x14ac:dyDescent="0.3">
      <c r="A350" s="1">
        <v>39417</v>
      </c>
      <c r="B350" s="2">
        <v>390892.19596569799</v>
      </c>
      <c r="C350" s="3">
        <f>chart_7[[#This Row],[MSCI Europe]]/B349-1</f>
        <v>-1.4828064117252904E-2</v>
      </c>
    </row>
    <row r="351" spans="1:3" x14ac:dyDescent="0.3">
      <c r="A351" s="1">
        <v>39448</v>
      </c>
      <c r="B351" s="2">
        <v>346647.92310261499</v>
      </c>
      <c r="C351" s="3">
        <f>chart_7[[#This Row],[MSCI Europe]]/B350-1</f>
        <v>-0.11318791554223195</v>
      </c>
    </row>
    <row r="352" spans="1:3" x14ac:dyDescent="0.3">
      <c r="A352" s="1">
        <v>39479</v>
      </c>
      <c r="B352" s="2">
        <v>345389.560420205</v>
      </c>
      <c r="C352" s="3">
        <f>chart_7[[#This Row],[MSCI Europe]]/B351-1</f>
        <v>-3.6300886246403152E-3</v>
      </c>
    </row>
    <row r="353" spans="1:3" x14ac:dyDescent="0.3">
      <c r="A353" s="1">
        <v>39508</v>
      </c>
      <c r="B353" s="2">
        <v>332796.37872651097</v>
      </c>
      <c r="C353" s="3">
        <f>chart_7[[#This Row],[MSCI Europe]]/B352-1</f>
        <v>-3.6460805816982522E-2</v>
      </c>
    </row>
    <row r="354" spans="1:3" x14ac:dyDescent="0.3">
      <c r="A354" s="1">
        <v>39539</v>
      </c>
      <c r="B354" s="2">
        <v>354557.97301937698</v>
      </c>
      <c r="C354" s="3">
        <f>chart_7[[#This Row],[MSCI Europe]]/B353-1</f>
        <v>6.5390117453019148E-2</v>
      </c>
    </row>
    <row r="355" spans="1:3" x14ac:dyDescent="0.3">
      <c r="A355" s="1">
        <v>39569</v>
      </c>
      <c r="B355" s="2">
        <v>357776.48593068199</v>
      </c>
      <c r="C355" s="3">
        <f>chart_7[[#This Row],[MSCI Europe]]/B354-1</f>
        <v>9.0775364149804361E-3</v>
      </c>
    </row>
    <row r="356" spans="1:3" x14ac:dyDescent="0.3">
      <c r="A356" s="1">
        <v>39600</v>
      </c>
      <c r="B356" s="2">
        <v>321408.12153382099</v>
      </c>
      <c r="C356" s="3">
        <f>chart_7[[#This Row],[MSCI Europe]]/B355-1</f>
        <v>-0.10165107497843573</v>
      </c>
    </row>
    <row r="357" spans="1:3" x14ac:dyDescent="0.3">
      <c r="A357" s="1">
        <v>39630</v>
      </c>
      <c r="B357" s="2">
        <v>315268.853881724</v>
      </c>
      <c r="C357" s="3">
        <f>chart_7[[#This Row],[MSCI Europe]]/B356-1</f>
        <v>-1.9101159058455774E-2</v>
      </c>
    </row>
    <row r="358" spans="1:3" x14ac:dyDescent="0.3">
      <c r="A358" s="1">
        <v>39661</v>
      </c>
      <c r="B358" s="2">
        <v>320907.10565272899</v>
      </c>
      <c r="C358" s="3">
        <f>chart_7[[#This Row],[MSCI Europe]]/B357-1</f>
        <v>1.7883947943428069E-2</v>
      </c>
    </row>
    <row r="359" spans="1:3" x14ac:dyDescent="0.3">
      <c r="A359" s="1">
        <v>39692</v>
      </c>
      <c r="B359" s="2">
        <v>280789.883196991</v>
      </c>
      <c r="C359" s="3">
        <f>chart_7[[#This Row],[MSCI Europe]]/B358-1</f>
        <v>-0.12501194815907568</v>
      </c>
    </row>
    <row r="360" spans="1:3" x14ac:dyDescent="0.3">
      <c r="A360" s="1">
        <v>39722</v>
      </c>
      <c r="B360" s="2">
        <v>247952.66614429801</v>
      </c>
      <c r="C360" s="3">
        <f>chart_7[[#This Row],[MSCI Europe]]/B359-1</f>
        <v>-0.11694586955490738</v>
      </c>
    </row>
    <row r="361" spans="1:3" x14ac:dyDescent="0.3">
      <c r="A361" s="1">
        <v>39753</v>
      </c>
      <c r="B361" s="2">
        <v>231617.21933859601</v>
      </c>
      <c r="C361" s="3">
        <f>chart_7[[#This Row],[MSCI Europe]]/B360-1</f>
        <v>-6.5881311379791585E-2</v>
      </c>
    </row>
    <row r="362" spans="1:3" x14ac:dyDescent="0.3">
      <c r="A362" s="1">
        <v>39783</v>
      </c>
      <c r="B362" s="2">
        <v>222947.62605529701</v>
      </c>
      <c r="C362" s="3">
        <f>chart_7[[#This Row],[MSCI Europe]]/B361-1</f>
        <v>-3.7430694091120764E-2</v>
      </c>
    </row>
    <row r="363" spans="1:3" x14ac:dyDescent="0.3">
      <c r="A363" s="1">
        <v>39814</v>
      </c>
      <c r="B363" s="2">
        <v>215383.733100265</v>
      </c>
      <c r="C363" s="3">
        <f>chart_7[[#This Row],[MSCI Europe]]/B362-1</f>
        <v>-3.3926770555323005E-2</v>
      </c>
    </row>
    <row r="364" spans="1:3" x14ac:dyDescent="0.3">
      <c r="A364" s="1">
        <v>39845</v>
      </c>
      <c r="B364" s="2">
        <v>196231.90801002999</v>
      </c>
      <c r="C364" s="3">
        <f>chart_7[[#This Row],[MSCI Europe]]/B363-1</f>
        <v>-8.8919552161905835E-2</v>
      </c>
    </row>
    <row r="365" spans="1:3" x14ac:dyDescent="0.3">
      <c r="A365" s="1">
        <v>39873</v>
      </c>
      <c r="B365" s="2">
        <v>199451.92508470899</v>
      </c>
      <c r="C365" s="3">
        <f>chart_7[[#This Row],[MSCI Europe]]/B364-1</f>
        <v>1.640924306007574E-2</v>
      </c>
    </row>
    <row r="366" spans="1:3" x14ac:dyDescent="0.3">
      <c r="A366" s="1">
        <v>39904</v>
      </c>
      <c r="B366" s="2">
        <v>228314.64473480301</v>
      </c>
      <c r="C366" s="3">
        <f>chart_7[[#This Row],[MSCI Europe]]/B365-1</f>
        <v>0.14471015828920053</v>
      </c>
    </row>
    <row r="367" spans="1:3" x14ac:dyDescent="0.3">
      <c r="A367" s="1">
        <v>39934</v>
      </c>
      <c r="B367" s="2">
        <v>241658.34097916799</v>
      </c>
      <c r="C367" s="3">
        <f>chart_7[[#This Row],[MSCI Europe]]/B366-1</f>
        <v>5.8444329140008744E-2</v>
      </c>
    </row>
    <row r="368" spans="1:3" x14ac:dyDescent="0.3">
      <c r="A368" s="1">
        <v>39965</v>
      </c>
      <c r="B368" s="2">
        <v>236414.16943560899</v>
      </c>
      <c r="C368" s="3">
        <f>chart_7[[#This Row],[MSCI Europe]]/B367-1</f>
        <v>-2.1700767796014375E-2</v>
      </c>
    </row>
    <row r="369" spans="1:3" x14ac:dyDescent="0.3">
      <c r="A369" s="1">
        <v>39995</v>
      </c>
      <c r="B369" s="2">
        <v>261213.81225002199</v>
      </c>
      <c r="C369" s="3">
        <f>chart_7[[#This Row],[MSCI Europe]]/B368-1</f>
        <v>0.10489913897131098</v>
      </c>
    </row>
    <row r="370" spans="1:3" x14ac:dyDescent="0.3">
      <c r="A370" s="1">
        <v>40026</v>
      </c>
      <c r="B370" s="2">
        <v>275129.94675290398</v>
      </c>
      <c r="C370" s="3">
        <f>chart_7[[#This Row],[MSCI Europe]]/B369-1</f>
        <v>5.327488000352032E-2</v>
      </c>
    </row>
    <row r="371" spans="1:3" x14ac:dyDescent="0.3">
      <c r="A371" s="1">
        <v>40057</v>
      </c>
      <c r="B371" s="2">
        <v>280632.47967713699</v>
      </c>
      <c r="C371" s="3">
        <f>chart_7[[#This Row],[MSCI Europe]]/B370-1</f>
        <v>1.9999760074009165E-2</v>
      </c>
    </row>
    <row r="372" spans="1:3" x14ac:dyDescent="0.3">
      <c r="A372" s="1">
        <v>40087</v>
      </c>
      <c r="B372" s="2">
        <v>274449.69220887602</v>
      </c>
      <c r="C372" s="3">
        <f>chart_7[[#This Row],[MSCI Europe]]/B371-1</f>
        <v>-2.2031617563919026E-2</v>
      </c>
    </row>
    <row r="373" spans="1:3" x14ac:dyDescent="0.3">
      <c r="A373" s="1">
        <v>40118</v>
      </c>
      <c r="B373" s="2">
        <v>278321.92828742001</v>
      </c>
      <c r="C373" s="3">
        <f>chart_7[[#This Row],[MSCI Europe]]/B372-1</f>
        <v>1.4109092443787219E-2</v>
      </c>
    </row>
    <row r="374" spans="1:3" x14ac:dyDescent="0.3">
      <c r="A374" s="1">
        <v>40148</v>
      </c>
      <c r="B374" s="2">
        <v>294664.15853183198</v>
      </c>
      <c r="C374" s="3">
        <f>chart_7[[#This Row],[MSCI Europe]]/B373-1</f>
        <v>5.8717005681045542E-2</v>
      </c>
    </row>
    <row r="375" spans="1:3" x14ac:dyDescent="0.3">
      <c r="A375" s="1">
        <v>40179</v>
      </c>
      <c r="B375" s="2">
        <v>286016.81108104199</v>
      </c>
      <c r="C375" s="3">
        <f>chart_7[[#This Row],[MSCI Europe]]/B374-1</f>
        <v>-2.9346451546314656E-2</v>
      </c>
    </row>
    <row r="376" spans="1:3" x14ac:dyDescent="0.3">
      <c r="A376" s="1">
        <v>40210</v>
      </c>
      <c r="B376" s="2">
        <v>288534.78786818997</v>
      </c>
      <c r="C376" s="3">
        <f>chart_7[[#This Row],[MSCI Europe]]/B375-1</f>
        <v>8.8035971649040867E-3</v>
      </c>
    </row>
    <row r="377" spans="1:3" x14ac:dyDescent="0.3">
      <c r="A377" s="1">
        <v>40238</v>
      </c>
      <c r="B377" s="2">
        <v>309520.005179748</v>
      </c>
      <c r="C377" s="3">
        <f>chart_7[[#This Row],[MSCI Europe]]/B376-1</f>
        <v>7.2730284852669413E-2</v>
      </c>
    </row>
    <row r="378" spans="1:3" x14ac:dyDescent="0.3">
      <c r="A378" s="1">
        <v>40269</v>
      </c>
      <c r="B378" s="2">
        <v>305245.48633163201</v>
      </c>
      <c r="C378" s="3">
        <f>chart_7[[#This Row],[MSCI Europe]]/B377-1</f>
        <v>-1.3810153710851814E-2</v>
      </c>
    </row>
    <row r="379" spans="1:3" x14ac:dyDescent="0.3">
      <c r="A379" s="1">
        <v>40299</v>
      </c>
      <c r="B379" s="2">
        <v>290754.263968007</v>
      </c>
      <c r="C379" s="3">
        <f>chart_7[[#This Row],[MSCI Europe]]/B378-1</f>
        <v>-4.7473993924618152E-2</v>
      </c>
    </row>
    <row r="380" spans="1:3" x14ac:dyDescent="0.3">
      <c r="A380" s="1">
        <v>40330</v>
      </c>
      <c r="B380" s="2">
        <v>289533.51018734003</v>
      </c>
      <c r="C380" s="3">
        <f>chart_7[[#This Row],[MSCI Europe]]/B379-1</f>
        <v>-4.1985756769548077E-3</v>
      </c>
    </row>
    <row r="381" spans="1:3" x14ac:dyDescent="0.3">
      <c r="A381" s="1">
        <v>40360</v>
      </c>
      <c r="B381" s="2">
        <v>304504.58158155798</v>
      </c>
      <c r="C381" s="3">
        <f>chart_7[[#This Row],[MSCI Europe]]/B380-1</f>
        <v>5.1707560152643772E-2</v>
      </c>
    </row>
    <row r="382" spans="1:3" x14ac:dyDescent="0.3">
      <c r="A382" s="1">
        <v>40391</v>
      </c>
      <c r="B382" s="2">
        <v>301399.582561524</v>
      </c>
      <c r="C382" s="3">
        <f>chart_7[[#This Row],[MSCI Europe]]/B381-1</f>
        <v>-1.019688769182725E-2</v>
      </c>
    </row>
    <row r="383" spans="1:3" x14ac:dyDescent="0.3">
      <c r="A383" s="1">
        <v>40422</v>
      </c>
      <c r="B383" s="2">
        <v>310824.34355549398</v>
      </c>
      <c r="C383" s="3">
        <f>chart_7[[#This Row],[MSCI Europe]]/B382-1</f>
        <v>3.1269986885420264E-2</v>
      </c>
    </row>
    <row r="384" spans="1:3" x14ac:dyDescent="0.3">
      <c r="A384" s="1">
        <v>40452</v>
      </c>
      <c r="B384" s="2">
        <v>319422.36134653102</v>
      </c>
      <c r="C384" s="3">
        <f>chart_7[[#This Row],[MSCI Europe]]/B383-1</f>
        <v>2.7661983269022805E-2</v>
      </c>
    </row>
    <row r="385" spans="1:3" x14ac:dyDescent="0.3">
      <c r="A385" s="1">
        <v>40483</v>
      </c>
      <c r="B385" s="2">
        <v>314800.51345909899</v>
      </c>
      <c r="C385" s="3">
        <f>chart_7[[#This Row],[MSCI Europe]]/B384-1</f>
        <v>-1.4469393651554419E-2</v>
      </c>
    </row>
    <row r="386" spans="1:3" x14ac:dyDescent="0.3">
      <c r="A386" s="1">
        <v>40513</v>
      </c>
      <c r="B386" s="2">
        <v>331946.52283114399</v>
      </c>
      <c r="C386" s="3">
        <f>chart_7[[#This Row],[MSCI Europe]]/B385-1</f>
        <v>5.4466268760621661E-2</v>
      </c>
    </row>
    <row r="387" spans="1:3" x14ac:dyDescent="0.3">
      <c r="A387" s="1">
        <v>40544</v>
      </c>
      <c r="B387" s="2">
        <v>336780.140337224</v>
      </c>
      <c r="C387" s="3">
        <f>chart_7[[#This Row],[MSCI Europe]]/B386-1</f>
        <v>1.4561434368567827E-2</v>
      </c>
    </row>
    <row r="388" spans="1:3" x14ac:dyDescent="0.3">
      <c r="A388" s="1">
        <v>40575</v>
      </c>
      <c r="B388" s="2">
        <v>344369.80310603097</v>
      </c>
      <c r="C388" s="3">
        <f>chart_7[[#This Row],[MSCI Europe]]/B387-1</f>
        <v>2.2535957022903119E-2</v>
      </c>
    </row>
    <row r="389" spans="1:3" x14ac:dyDescent="0.3">
      <c r="A389" s="1">
        <v>40603</v>
      </c>
      <c r="B389" s="2">
        <v>332685.08149837703</v>
      </c>
      <c r="C389" s="3">
        <f>chart_7[[#This Row],[MSCI Europe]]/B388-1</f>
        <v>-3.3930738125886872E-2</v>
      </c>
    </row>
    <row r="390" spans="1:3" x14ac:dyDescent="0.3">
      <c r="A390" s="1">
        <v>40634</v>
      </c>
      <c r="B390" s="2">
        <v>343998.42038881499</v>
      </c>
      <c r="C390" s="3">
        <f>chart_7[[#This Row],[MSCI Europe]]/B389-1</f>
        <v>3.4006150319346951E-2</v>
      </c>
    </row>
    <row r="391" spans="1:3" x14ac:dyDescent="0.3">
      <c r="A391" s="1">
        <v>40664</v>
      </c>
      <c r="B391" s="2">
        <v>344415.830333844</v>
      </c>
      <c r="C391" s="3">
        <f>chart_7[[#This Row],[MSCI Europe]]/B390-1</f>
        <v>1.2134065748243827E-3</v>
      </c>
    </row>
    <row r="392" spans="1:3" x14ac:dyDescent="0.3">
      <c r="A392" s="1">
        <v>40695</v>
      </c>
      <c r="B392" s="2">
        <v>336333.658552635</v>
      </c>
      <c r="C392" s="3">
        <f>chart_7[[#This Row],[MSCI Europe]]/B391-1</f>
        <v>-2.3466319110172495E-2</v>
      </c>
    </row>
    <row r="393" spans="1:3" x14ac:dyDescent="0.3">
      <c r="A393" s="1">
        <v>40725</v>
      </c>
      <c r="B393" s="2">
        <v>329414.647347886</v>
      </c>
      <c r="C393" s="3">
        <f>chart_7[[#This Row],[MSCI Europe]]/B392-1</f>
        <v>-2.0571866742460476E-2</v>
      </c>
    </row>
    <row r="394" spans="1:3" x14ac:dyDescent="0.3">
      <c r="A394" s="1">
        <v>40756</v>
      </c>
      <c r="B394" s="2">
        <v>292553.48269867402</v>
      </c>
      <c r="C394" s="3">
        <f>chart_7[[#This Row],[MSCI Europe]]/B393-1</f>
        <v>-0.11189898489936878</v>
      </c>
    </row>
    <row r="395" spans="1:3" x14ac:dyDescent="0.3">
      <c r="A395" s="1">
        <v>40787</v>
      </c>
      <c r="B395" s="2">
        <v>278783.62232401798</v>
      </c>
      <c r="C395" s="3">
        <f>chart_7[[#This Row],[MSCI Europe]]/B394-1</f>
        <v>-4.7067839519923993E-2</v>
      </c>
    </row>
    <row r="396" spans="1:3" x14ac:dyDescent="0.3">
      <c r="A396" s="1">
        <v>40817</v>
      </c>
      <c r="B396" s="2">
        <v>301428.54506524297</v>
      </c>
      <c r="C396" s="3">
        <f>chart_7[[#This Row],[MSCI Europe]]/B395-1</f>
        <v>8.1227593473571336E-2</v>
      </c>
    </row>
    <row r="397" spans="1:3" x14ac:dyDescent="0.3">
      <c r="A397" s="1">
        <v>40848</v>
      </c>
      <c r="B397" s="2">
        <v>300448.09779637202</v>
      </c>
      <c r="C397" s="3">
        <f>chart_7[[#This Row],[MSCI Europe]]/B396-1</f>
        <v>-3.2526689489833505E-3</v>
      </c>
    </row>
    <row r="398" spans="1:3" x14ac:dyDescent="0.3">
      <c r="A398" s="1">
        <v>40878</v>
      </c>
      <c r="B398" s="2">
        <v>306794.07973327301</v>
      </c>
      <c r="C398" s="3">
        <f>chart_7[[#This Row],[MSCI Europe]]/B397-1</f>
        <v>2.1121724462379365E-2</v>
      </c>
    </row>
    <row r="399" spans="1:3" x14ac:dyDescent="0.3">
      <c r="A399" s="1">
        <v>40909</v>
      </c>
      <c r="B399" s="2">
        <v>315480.860018323</v>
      </c>
      <c r="C399" s="3">
        <f>chart_7[[#This Row],[MSCI Europe]]/B398-1</f>
        <v>2.8314693336332519E-2</v>
      </c>
    </row>
    <row r="400" spans="1:3" x14ac:dyDescent="0.3">
      <c r="A400" s="1">
        <v>40940</v>
      </c>
      <c r="B400" s="2">
        <v>328923.76610155002</v>
      </c>
      <c r="C400" s="3">
        <f>chart_7[[#This Row],[MSCI Europe]]/B399-1</f>
        <v>4.2610845179153589E-2</v>
      </c>
    </row>
    <row r="401" spans="1:3" x14ac:dyDescent="0.3">
      <c r="A401" s="1">
        <v>40969</v>
      </c>
      <c r="B401" s="2">
        <v>329338.52801274101</v>
      </c>
      <c r="C401" s="3">
        <f>chart_7[[#This Row],[MSCI Europe]]/B400-1</f>
        <v>1.2609666857059665E-3</v>
      </c>
    </row>
    <row r="402" spans="1:3" x14ac:dyDescent="0.3">
      <c r="A402" s="1">
        <v>41000</v>
      </c>
      <c r="B402" s="2">
        <v>325844.71829715202</v>
      </c>
      <c r="C402" s="3">
        <f>chart_7[[#This Row],[MSCI Europe]]/B401-1</f>
        <v>-1.0608566621922333E-2</v>
      </c>
    </row>
    <row r="403" spans="1:3" x14ac:dyDescent="0.3">
      <c r="A403" s="1">
        <v>41030</v>
      </c>
      <c r="B403" s="2">
        <v>305277.59134407801</v>
      </c>
      <c r="C403" s="3">
        <f>chart_7[[#This Row],[MSCI Europe]]/B402-1</f>
        <v>-6.3119411787788904E-2</v>
      </c>
    </row>
    <row r="404" spans="1:3" x14ac:dyDescent="0.3">
      <c r="A404" s="1">
        <v>41061</v>
      </c>
      <c r="B404" s="2">
        <v>324748.72749844298</v>
      </c>
      <c r="C404" s="3">
        <f>chart_7[[#This Row],[MSCI Europe]]/B403-1</f>
        <v>6.3781740640173945E-2</v>
      </c>
    </row>
    <row r="405" spans="1:3" x14ac:dyDescent="0.3">
      <c r="A405" s="1">
        <v>41091</v>
      </c>
      <c r="B405" s="2">
        <v>336646.99520650099</v>
      </c>
      <c r="C405" s="3">
        <f>chart_7[[#This Row],[MSCI Europe]]/B404-1</f>
        <v>3.6638381310100998E-2</v>
      </c>
    </row>
    <row r="406" spans="1:3" x14ac:dyDescent="0.3">
      <c r="A406" s="1">
        <v>41122</v>
      </c>
      <c r="B406" s="2">
        <v>342414.77266525599</v>
      </c>
      <c r="C406" s="3">
        <f>chart_7[[#This Row],[MSCI Europe]]/B405-1</f>
        <v>1.713301333706263E-2</v>
      </c>
    </row>
    <row r="407" spans="1:3" x14ac:dyDescent="0.3">
      <c r="A407" s="1">
        <v>41153</v>
      </c>
      <c r="B407" s="2">
        <v>343919.81887443701</v>
      </c>
      <c r="C407" s="3">
        <f>chart_7[[#This Row],[MSCI Europe]]/B406-1</f>
        <v>4.3953892452308629E-3</v>
      </c>
    </row>
    <row r="408" spans="1:3" x14ac:dyDescent="0.3">
      <c r="A408" s="1">
        <v>41183</v>
      </c>
      <c r="B408" s="2">
        <v>347266.687991285</v>
      </c>
      <c r="C408" s="3">
        <f>chart_7[[#This Row],[MSCI Europe]]/B407-1</f>
        <v>9.7315389610330705E-3</v>
      </c>
    </row>
    <row r="409" spans="1:3" x14ac:dyDescent="0.3">
      <c r="A409" s="1">
        <v>41214</v>
      </c>
      <c r="B409" s="2">
        <v>356523.10720017197</v>
      </c>
      <c r="C409" s="3">
        <f>chart_7[[#This Row],[MSCI Europe]]/B408-1</f>
        <v>2.6655073835124776E-2</v>
      </c>
    </row>
    <row r="410" spans="1:3" x14ac:dyDescent="0.3">
      <c r="A410" s="1">
        <v>41244</v>
      </c>
      <c r="B410" s="2">
        <v>360825.295697011</v>
      </c>
      <c r="C410" s="3">
        <f>chart_7[[#This Row],[MSCI Europe]]/B409-1</f>
        <v>1.2067067771917239E-2</v>
      </c>
    </row>
    <row r="411" spans="1:3" x14ac:dyDescent="0.3">
      <c r="A411" s="1">
        <v>41275</v>
      </c>
      <c r="B411" s="2">
        <v>371976.159852396</v>
      </c>
      <c r="C411" s="3">
        <f>chart_7[[#This Row],[MSCI Europe]]/B410-1</f>
        <v>3.0903776116485204E-2</v>
      </c>
    </row>
    <row r="412" spans="1:3" x14ac:dyDescent="0.3">
      <c r="A412" s="1">
        <v>41306</v>
      </c>
      <c r="B412" s="2">
        <v>373412.26403343602</v>
      </c>
      <c r="C412" s="3">
        <f>chart_7[[#This Row],[MSCI Europe]]/B411-1</f>
        <v>3.8607425314833854E-3</v>
      </c>
    </row>
    <row r="413" spans="1:3" x14ac:dyDescent="0.3">
      <c r="A413" s="1">
        <v>41334</v>
      </c>
      <c r="B413" s="2">
        <v>382308.08737868001</v>
      </c>
      <c r="C413" s="3">
        <f>chart_7[[#This Row],[MSCI Europe]]/B412-1</f>
        <v>2.3823061538352341E-2</v>
      </c>
    </row>
    <row r="414" spans="1:3" x14ac:dyDescent="0.3">
      <c r="A414" s="1">
        <v>41365</v>
      </c>
      <c r="B414" s="2">
        <v>391443.36857641302</v>
      </c>
      <c r="C414" s="3">
        <f>chart_7[[#This Row],[MSCI Europe]]/B413-1</f>
        <v>2.3895077031641287E-2</v>
      </c>
    </row>
    <row r="415" spans="1:3" x14ac:dyDescent="0.3">
      <c r="A415" s="1">
        <v>41395</v>
      </c>
      <c r="B415" s="2">
        <v>394834.06951977598</v>
      </c>
      <c r="C415" s="3">
        <f>chart_7[[#This Row],[MSCI Europe]]/B414-1</f>
        <v>8.6620472220391154E-3</v>
      </c>
    </row>
    <row r="416" spans="1:3" x14ac:dyDescent="0.3">
      <c r="A416" s="1">
        <v>41426</v>
      </c>
      <c r="B416" s="2">
        <v>373760.91552227503</v>
      </c>
      <c r="C416" s="3">
        <f>chart_7[[#This Row],[MSCI Europe]]/B415-1</f>
        <v>-5.3372177388672504E-2</v>
      </c>
    </row>
    <row r="417" spans="1:3" x14ac:dyDescent="0.3">
      <c r="A417" s="1">
        <v>41456</v>
      </c>
      <c r="B417" s="2">
        <v>395433.98863064102</v>
      </c>
      <c r="C417" s="3">
        <f>chart_7[[#This Row],[MSCI Europe]]/B416-1</f>
        <v>5.7986461955448432E-2</v>
      </c>
    </row>
    <row r="418" spans="1:3" x14ac:dyDescent="0.3">
      <c r="A418" s="1">
        <v>41487</v>
      </c>
      <c r="B418" s="2">
        <v>391609.21651367203</v>
      </c>
      <c r="C418" s="3">
        <f>chart_7[[#This Row],[MSCI Europe]]/B417-1</f>
        <v>-9.6723403322357404E-3</v>
      </c>
    </row>
    <row r="419" spans="1:3" x14ac:dyDescent="0.3">
      <c r="A419" s="1">
        <v>41518</v>
      </c>
      <c r="B419" s="2">
        <v>411433.18151290598</v>
      </c>
      <c r="C419" s="3">
        <f>chart_7[[#This Row],[MSCI Europe]]/B418-1</f>
        <v>5.0621803990514191E-2</v>
      </c>
    </row>
    <row r="420" spans="1:3" x14ac:dyDescent="0.3">
      <c r="A420" s="1">
        <v>41548</v>
      </c>
      <c r="B420" s="2">
        <v>424789.31543871801</v>
      </c>
      <c r="C420" s="3">
        <f>chart_7[[#This Row],[MSCI Europe]]/B419-1</f>
        <v>3.2462461770096818E-2</v>
      </c>
    </row>
    <row r="421" spans="1:3" x14ac:dyDescent="0.3">
      <c r="A421" s="1">
        <v>41579</v>
      </c>
      <c r="B421" s="2">
        <v>430858.405953712</v>
      </c>
      <c r="C421" s="3">
        <f>chart_7[[#This Row],[MSCI Europe]]/B420-1</f>
        <v>1.4287295594348715E-2</v>
      </c>
    </row>
    <row r="422" spans="1:3" x14ac:dyDescent="0.3">
      <c r="A422" s="1">
        <v>41609</v>
      </c>
      <c r="B422" s="2">
        <v>434810.72291555902</v>
      </c>
      <c r="C422" s="3">
        <f>chart_7[[#This Row],[MSCI Europe]]/B421-1</f>
        <v>9.1731225554216866E-3</v>
      </c>
    </row>
    <row r="423" spans="1:3" x14ac:dyDescent="0.3">
      <c r="A423" s="1">
        <v>41640</v>
      </c>
      <c r="B423" s="2">
        <v>426566.85145109799</v>
      </c>
      <c r="C423" s="3">
        <f>chart_7[[#This Row],[MSCI Europe]]/B422-1</f>
        <v>-1.8959678384155243E-2</v>
      </c>
    </row>
    <row r="424" spans="1:3" x14ac:dyDescent="0.3">
      <c r="A424" s="1">
        <v>41671</v>
      </c>
      <c r="B424" s="2">
        <v>448013.42164408503</v>
      </c>
      <c r="C424" s="3">
        <f>chart_7[[#This Row],[MSCI Europe]]/B423-1</f>
        <v>5.0277160824921063E-2</v>
      </c>
    </row>
    <row r="425" spans="1:3" x14ac:dyDescent="0.3">
      <c r="A425" s="1">
        <v>41699</v>
      </c>
      <c r="B425" s="2">
        <v>444531.11061867297</v>
      </c>
      <c r="C425" s="3">
        <f>chart_7[[#This Row],[MSCI Europe]]/B424-1</f>
        <v>-7.7727828167132307E-3</v>
      </c>
    </row>
    <row r="426" spans="1:3" x14ac:dyDescent="0.3">
      <c r="A426" s="1">
        <v>41730</v>
      </c>
      <c r="B426" s="2">
        <v>454123.33780810499</v>
      </c>
      <c r="C426" s="3">
        <f>chart_7[[#This Row],[MSCI Europe]]/B425-1</f>
        <v>2.1578303430961343E-2</v>
      </c>
    </row>
    <row r="427" spans="1:3" x14ac:dyDescent="0.3">
      <c r="A427" s="1">
        <v>41760</v>
      </c>
      <c r="B427" s="2">
        <v>467235.38885442901</v>
      </c>
      <c r="C427" s="3">
        <f>chart_7[[#This Row],[MSCI Europe]]/B426-1</f>
        <v>2.8873325712814868E-2</v>
      </c>
    </row>
    <row r="428" spans="1:3" x14ac:dyDescent="0.3">
      <c r="A428" s="1">
        <v>41791</v>
      </c>
      <c r="B428" s="2">
        <v>465163.282052895</v>
      </c>
      <c r="C428" s="3">
        <f>chart_7[[#This Row],[MSCI Europe]]/B427-1</f>
        <v>-4.4348241827624202E-3</v>
      </c>
    </row>
    <row r="429" spans="1:3" x14ac:dyDescent="0.3">
      <c r="A429" s="1">
        <v>41821</v>
      </c>
      <c r="B429" s="2">
        <v>456942.48749124998</v>
      </c>
      <c r="C429" s="3">
        <f>chart_7[[#This Row],[MSCI Europe]]/B428-1</f>
        <v>-1.7672922345384534E-2</v>
      </c>
    </row>
    <row r="430" spans="1:3" x14ac:dyDescent="0.3">
      <c r="A430" s="1">
        <v>41852</v>
      </c>
      <c r="B430" s="2">
        <v>465549.61492394598</v>
      </c>
      <c r="C430" s="3">
        <f>chart_7[[#This Row],[MSCI Europe]]/B429-1</f>
        <v>1.8836347392319874E-2</v>
      </c>
    </row>
    <row r="431" spans="1:3" x14ac:dyDescent="0.3">
      <c r="A431" s="1">
        <v>41883</v>
      </c>
      <c r="B431" s="2">
        <v>469685.75508218003</v>
      </c>
      <c r="C431" s="3">
        <f>chart_7[[#This Row],[MSCI Europe]]/B430-1</f>
        <v>8.8844239703855798E-3</v>
      </c>
    </row>
    <row r="432" spans="1:3" x14ac:dyDescent="0.3">
      <c r="A432" s="1">
        <v>41913</v>
      </c>
      <c r="B432" s="2">
        <v>459476.718851618</v>
      </c>
      <c r="C432" s="3">
        <f>chart_7[[#This Row],[MSCI Europe]]/B431-1</f>
        <v>-2.1735886430653495E-2</v>
      </c>
    </row>
    <row r="433" spans="1:3" x14ac:dyDescent="0.3">
      <c r="A433" s="1">
        <v>41944</v>
      </c>
      <c r="B433" s="2">
        <v>473314.52802206698</v>
      </c>
      <c r="C433" s="3">
        <f>chart_7[[#This Row],[MSCI Europe]]/B432-1</f>
        <v>3.0116453353793871E-2</v>
      </c>
    </row>
    <row r="434" spans="1:3" x14ac:dyDescent="0.3">
      <c r="A434" s="1">
        <v>41974</v>
      </c>
      <c r="B434" s="2">
        <v>465836.21581276198</v>
      </c>
      <c r="C434" s="3">
        <f>chart_7[[#This Row],[MSCI Europe]]/B433-1</f>
        <v>-1.5799878868193895E-2</v>
      </c>
    </row>
    <row r="435" spans="1:3" x14ac:dyDescent="0.3">
      <c r="A435" s="1">
        <v>42005</v>
      </c>
      <c r="B435" s="2">
        <v>500330.77659907797</v>
      </c>
      <c r="C435" s="3">
        <f>chart_7[[#This Row],[MSCI Europe]]/B434-1</f>
        <v>7.4048688391760153E-2</v>
      </c>
    </row>
    <row r="436" spans="1:3" x14ac:dyDescent="0.3">
      <c r="A436" s="1">
        <v>42036</v>
      </c>
      <c r="B436" s="2">
        <v>534870.88539775996</v>
      </c>
      <c r="C436" s="3">
        <f>chart_7[[#This Row],[MSCI Europe]]/B435-1</f>
        <v>6.9034547571634741E-2</v>
      </c>
    </row>
    <row r="437" spans="1:3" x14ac:dyDescent="0.3">
      <c r="A437" s="1">
        <v>42064</v>
      </c>
      <c r="B437" s="2">
        <v>544483.93661531399</v>
      </c>
      <c r="C437" s="3">
        <f>chart_7[[#This Row],[MSCI Europe]]/B436-1</f>
        <v>1.7972657476776233E-2</v>
      </c>
    </row>
    <row r="438" spans="1:3" x14ac:dyDescent="0.3">
      <c r="A438" s="1">
        <v>42095</v>
      </c>
      <c r="B438" s="2">
        <v>545660.16488181998</v>
      </c>
      <c r="C438" s="3">
        <f>chart_7[[#This Row],[MSCI Europe]]/B437-1</f>
        <v>2.1602625668220021E-3</v>
      </c>
    </row>
    <row r="439" spans="1:3" x14ac:dyDescent="0.3">
      <c r="A439" s="1">
        <v>42125</v>
      </c>
      <c r="B439" s="2">
        <v>554500.06753417698</v>
      </c>
      <c r="C439" s="3">
        <f>chart_7[[#This Row],[MSCI Europe]]/B438-1</f>
        <v>1.620038115531397E-2</v>
      </c>
    </row>
    <row r="440" spans="1:3" x14ac:dyDescent="0.3">
      <c r="A440" s="1">
        <v>42156</v>
      </c>
      <c r="B440" s="2">
        <v>527119.89505068399</v>
      </c>
      <c r="C440" s="3">
        <f>chart_7[[#This Row],[MSCI Europe]]/B439-1</f>
        <v>-4.9378122901320265E-2</v>
      </c>
    </row>
    <row r="441" spans="1:3" x14ac:dyDescent="0.3">
      <c r="A441" s="1">
        <v>42186</v>
      </c>
      <c r="B441" s="2">
        <v>554620.99275946803</v>
      </c>
      <c r="C441" s="3">
        <f>chart_7[[#This Row],[MSCI Europe]]/B440-1</f>
        <v>5.2172376658520481E-2</v>
      </c>
    </row>
    <row r="442" spans="1:3" x14ac:dyDescent="0.3">
      <c r="A442" s="1">
        <v>42217</v>
      </c>
      <c r="B442" s="2">
        <v>503792.39902188699</v>
      </c>
      <c r="C442" s="3">
        <f>chart_7[[#This Row],[MSCI Europe]]/B441-1</f>
        <v>-9.1645636211294179E-2</v>
      </c>
    </row>
    <row r="443" spans="1:3" x14ac:dyDescent="0.3">
      <c r="A443" s="1">
        <v>42248</v>
      </c>
      <c r="B443" s="2">
        <v>480861.48468308401</v>
      </c>
      <c r="C443" s="3">
        <f>chart_7[[#This Row],[MSCI Europe]]/B442-1</f>
        <v>-4.5516594500677909E-2</v>
      </c>
    </row>
    <row r="444" spans="1:3" x14ac:dyDescent="0.3">
      <c r="A444" s="1">
        <v>42278</v>
      </c>
      <c r="B444" s="2">
        <v>524028.80622831098</v>
      </c>
      <c r="C444" s="3">
        <f>chart_7[[#This Row],[MSCI Europe]]/B443-1</f>
        <v>8.9770802861611543E-2</v>
      </c>
    </row>
    <row r="445" spans="1:3" x14ac:dyDescent="0.3">
      <c r="A445" s="1">
        <v>42309</v>
      </c>
      <c r="B445" s="2">
        <v>535804.37029091897</v>
      </c>
      <c r="C445" s="3">
        <f>chart_7[[#This Row],[MSCI Europe]]/B444-1</f>
        <v>2.2471215174910686E-2</v>
      </c>
    </row>
    <row r="446" spans="1:3" x14ac:dyDescent="0.3">
      <c r="A446" s="1">
        <v>42339</v>
      </c>
      <c r="B446" s="2">
        <v>507323.70746474602</v>
      </c>
      <c r="C446" s="3">
        <f>chart_7[[#This Row],[MSCI Europe]]/B445-1</f>
        <v>-5.315496551606913E-2</v>
      </c>
    </row>
    <row r="447" spans="1:3" x14ac:dyDescent="0.3">
      <c r="A447" s="1">
        <v>42370</v>
      </c>
      <c r="B447" s="2">
        <v>472522.47595556802</v>
      </c>
      <c r="C447" s="3">
        <f>chart_7[[#This Row],[MSCI Europe]]/B446-1</f>
        <v>-6.8597684273598358E-2</v>
      </c>
    </row>
    <row r="448" spans="1:3" x14ac:dyDescent="0.3">
      <c r="A448" s="1">
        <v>42401</v>
      </c>
      <c r="B448" s="2">
        <v>465643.38129421999</v>
      </c>
      <c r="C448" s="3">
        <f>chart_7[[#This Row],[MSCI Europe]]/B447-1</f>
        <v>-1.4558237991614376E-2</v>
      </c>
    </row>
    <row r="449" spans="1:3" x14ac:dyDescent="0.3">
      <c r="A449" s="1">
        <v>42430</v>
      </c>
      <c r="B449" s="2">
        <v>473610.89063425898</v>
      </c>
      <c r="C449" s="3">
        <f>chart_7[[#This Row],[MSCI Europe]]/B448-1</f>
        <v>1.7110753980640547E-2</v>
      </c>
    </row>
    <row r="450" spans="1:3" x14ac:dyDescent="0.3">
      <c r="A450" s="1">
        <v>42461</v>
      </c>
      <c r="B450" s="2">
        <v>485208.15447017201</v>
      </c>
      <c r="C450" s="3">
        <f>chart_7[[#This Row],[MSCI Europe]]/B449-1</f>
        <v>2.4486902782961728E-2</v>
      </c>
    </row>
    <row r="451" spans="1:3" x14ac:dyDescent="0.3">
      <c r="A451" s="1">
        <v>42491</v>
      </c>
      <c r="B451" s="2">
        <v>494083.18652123498</v>
      </c>
      <c r="C451" s="3">
        <f>chart_7[[#This Row],[MSCI Europe]]/B450-1</f>
        <v>1.8291184864265508E-2</v>
      </c>
    </row>
    <row r="452" spans="1:3" x14ac:dyDescent="0.3">
      <c r="A452" s="1">
        <v>42522</v>
      </c>
      <c r="B452" s="2">
        <v>474555.12771232001</v>
      </c>
      <c r="C452" s="3">
        <f>chart_7[[#This Row],[MSCI Europe]]/B451-1</f>
        <v>-3.9523827852570914E-2</v>
      </c>
    </row>
    <row r="453" spans="1:3" x14ac:dyDescent="0.3">
      <c r="A453" s="1">
        <v>42552</v>
      </c>
      <c r="B453" s="2">
        <v>493989.180853269</v>
      </c>
      <c r="C453" s="3">
        <f>chart_7[[#This Row],[MSCI Europe]]/B452-1</f>
        <v>4.0952150774630658E-2</v>
      </c>
    </row>
    <row r="454" spans="1:3" x14ac:dyDescent="0.3">
      <c r="A454" s="1">
        <v>42583</v>
      </c>
      <c r="B454" s="2">
        <v>494669.83453935699</v>
      </c>
      <c r="C454" s="3">
        <f>chart_7[[#This Row],[MSCI Europe]]/B453-1</f>
        <v>1.3778716467276464E-3</v>
      </c>
    </row>
    <row r="455" spans="1:3" x14ac:dyDescent="0.3">
      <c r="A455" s="1">
        <v>42614</v>
      </c>
      <c r="B455" s="2">
        <v>497763.35875123501</v>
      </c>
      <c r="C455" s="3">
        <f>chart_7[[#This Row],[MSCI Europe]]/B454-1</f>
        <v>6.2537150961685661E-3</v>
      </c>
    </row>
    <row r="456" spans="1:3" x14ac:dyDescent="0.3">
      <c r="A456" s="1">
        <v>42644</v>
      </c>
      <c r="B456" s="2">
        <v>491067.12052957801</v>
      </c>
      <c r="C456" s="3">
        <f>chart_7[[#This Row],[MSCI Europe]]/B455-1</f>
        <v>-1.3452653964840189E-2</v>
      </c>
    </row>
    <row r="457" spans="1:3" x14ac:dyDescent="0.3">
      <c r="A457" s="1">
        <v>42675</v>
      </c>
      <c r="B457" s="2">
        <v>494528.23597744101</v>
      </c>
      <c r="C457" s="3">
        <f>chart_7[[#This Row],[MSCI Europe]]/B456-1</f>
        <v>7.0481514708833348E-3</v>
      </c>
    </row>
    <row r="458" spans="1:3" x14ac:dyDescent="0.3">
      <c r="A458" s="1">
        <v>42705</v>
      </c>
      <c r="B458" s="2">
        <v>525152.83739012899</v>
      </c>
      <c r="C458" s="3">
        <f>chart_7[[#This Row],[MSCI Europe]]/B457-1</f>
        <v>6.1926901609891116E-2</v>
      </c>
    </row>
    <row r="459" spans="1:3" x14ac:dyDescent="0.3">
      <c r="A459" s="1">
        <v>42736</v>
      </c>
      <c r="B459" s="2">
        <v>525437.83824198297</v>
      </c>
      <c r="C459" s="3">
        <f>chart_7[[#This Row],[MSCI Europe]]/B458-1</f>
        <v>5.4270077501694658E-4</v>
      </c>
    </row>
    <row r="460" spans="1:3" x14ac:dyDescent="0.3">
      <c r="A460" s="1">
        <v>42767</v>
      </c>
      <c r="B460" s="2">
        <v>539745.47307786299</v>
      </c>
      <c r="C460" s="3">
        <f>chart_7[[#This Row],[MSCI Europe]]/B459-1</f>
        <v>2.7229928631997025E-2</v>
      </c>
    </row>
    <row r="461" spans="1:3" x14ac:dyDescent="0.3">
      <c r="A461" s="1">
        <v>42795</v>
      </c>
      <c r="B461" s="2">
        <v>557169.662889353</v>
      </c>
      <c r="C461" s="3">
        <f>chart_7[[#This Row],[MSCI Europe]]/B460-1</f>
        <v>3.2282234276333366E-2</v>
      </c>
    </row>
    <row r="462" spans="1:3" x14ac:dyDescent="0.3">
      <c r="A462" s="1">
        <v>42826</v>
      </c>
      <c r="B462" s="2">
        <v>564867.465461432</v>
      </c>
      <c r="C462" s="3">
        <f>chart_7[[#This Row],[MSCI Europe]]/B461-1</f>
        <v>1.3815903996208245E-2</v>
      </c>
    </row>
    <row r="463" spans="1:3" x14ac:dyDescent="0.3">
      <c r="A463" s="1">
        <v>42856</v>
      </c>
      <c r="B463" s="2">
        <v>578057.63354723505</v>
      </c>
      <c r="C463" s="3">
        <f>chart_7[[#This Row],[MSCI Europe]]/B462-1</f>
        <v>2.3350907765644191E-2</v>
      </c>
    </row>
    <row r="464" spans="1:3" x14ac:dyDescent="0.3">
      <c r="A464" s="1">
        <v>42887</v>
      </c>
      <c r="B464" s="2">
        <v>562338.43561084406</v>
      </c>
      <c r="C464" s="3">
        <f>chart_7[[#This Row],[MSCI Europe]]/B463-1</f>
        <v>-2.7193132698431044E-2</v>
      </c>
    </row>
    <row r="465" spans="1:3" x14ac:dyDescent="0.3">
      <c r="A465" s="1">
        <v>42917</v>
      </c>
      <c r="B465" s="2">
        <v>563612.747784946</v>
      </c>
      <c r="C465" s="3">
        <f>chart_7[[#This Row],[MSCI Europe]]/B464-1</f>
        <v>2.2660947454493652E-3</v>
      </c>
    </row>
    <row r="466" spans="1:3" x14ac:dyDescent="0.3">
      <c r="A466" s="1">
        <v>42948</v>
      </c>
      <c r="B466" s="2">
        <v>559357.28925366397</v>
      </c>
      <c r="C466" s="3">
        <f>chart_7[[#This Row],[MSCI Europe]]/B465-1</f>
        <v>-7.550323423319294E-3</v>
      </c>
    </row>
    <row r="467" spans="1:3" x14ac:dyDescent="0.3">
      <c r="A467" s="1">
        <v>42979</v>
      </c>
      <c r="B467" s="2">
        <v>578833.21385934297</v>
      </c>
      <c r="C467" s="3">
        <f>chart_7[[#This Row],[MSCI Europe]]/B466-1</f>
        <v>3.4818397793054956E-2</v>
      </c>
    </row>
    <row r="468" spans="1:3" x14ac:dyDescent="0.3">
      <c r="A468" s="1">
        <v>43009</v>
      </c>
      <c r="B468" s="2">
        <v>590018.20181613497</v>
      </c>
      <c r="C468" s="3">
        <f>chart_7[[#This Row],[MSCI Europe]]/B467-1</f>
        <v>1.9323334751675025E-2</v>
      </c>
    </row>
    <row r="469" spans="1:3" x14ac:dyDescent="0.3">
      <c r="A469" s="1">
        <v>43040</v>
      </c>
      <c r="B469" s="2">
        <v>580897.10749848105</v>
      </c>
      <c r="C469" s="3">
        <f>chart_7[[#This Row],[MSCI Europe]]/B468-1</f>
        <v>-1.545900497574193E-2</v>
      </c>
    </row>
    <row r="470" spans="1:3" x14ac:dyDescent="0.3">
      <c r="A470" s="1">
        <v>43070</v>
      </c>
      <c r="B470" s="2">
        <v>582669.64278050698</v>
      </c>
      <c r="C470" s="3">
        <f>chart_7[[#This Row],[MSCI Europe]]/B469-1</f>
        <v>3.0513756380350365E-3</v>
      </c>
    </row>
    <row r="471" spans="1:3" x14ac:dyDescent="0.3">
      <c r="A471" s="1">
        <v>43101</v>
      </c>
      <c r="B471" s="2">
        <v>591329.98511144205</v>
      </c>
      <c r="C471" s="3">
        <f>chart_7[[#This Row],[MSCI Europe]]/B470-1</f>
        <v>1.4863211835797419E-2</v>
      </c>
    </row>
    <row r="472" spans="1:3" x14ac:dyDescent="0.3">
      <c r="A472" s="1">
        <v>43132</v>
      </c>
      <c r="B472" s="2">
        <v>567758.68825528398</v>
      </c>
      <c r="C472" s="3">
        <f>chart_7[[#This Row],[MSCI Europe]]/B471-1</f>
        <v>-3.9861494342648296E-2</v>
      </c>
    </row>
    <row r="473" spans="1:3" x14ac:dyDescent="0.3">
      <c r="A473" s="1">
        <v>43160</v>
      </c>
      <c r="B473" s="2">
        <v>556619.32402473397</v>
      </c>
      <c r="C473" s="3">
        <f>chart_7[[#This Row],[MSCI Europe]]/B472-1</f>
        <v>-1.9619892149570051E-2</v>
      </c>
    </row>
    <row r="474" spans="1:3" x14ac:dyDescent="0.3">
      <c r="A474" s="1">
        <v>43191</v>
      </c>
      <c r="B474" s="2">
        <v>584447.58629171306</v>
      </c>
      <c r="C474" s="3">
        <f>chart_7[[#This Row],[MSCI Europe]]/B473-1</f>
        <v>4.9995142219932287E-2</v>
      </c>
    </row>
    <row r="475" spans="1:3" x14ac:dyDescent="0.3">
      <c r="A475" s="1">
        <v>43221</v>
      </c>
      <c r="B475" s="2">
        <v>584866.06158515299</v>
      </c>
      <c r="C475" s="3">
        <f>chart_7[[#This Row],[MSCI Europe]]/B474-1</f>
        <v>7.1601851604019551E-4</v>
      </c>
    </row>
    <row r="476" spans="1:3" x14ac:dyDescent="0.3">
      <c r="A476" s="1">
        <v>43252</v>
      </c>
      <c r="B476" s="2">
        <v>583184.05265493295</v>
      </c>
      <c r="C476" s="3">
        <f>chart_7[[#This Row],[MSCI Europe]]/B475-1</f>
        <v>-2.8758873880651015E-3</v>
      </c>
    </row>
    <row r="477" spans="1:3" x14ac:dyDescent="0.3">
      <c r="A477" s="1">
        <v>43282</v>
      </c>
      <c r="B477" s="2">
        <v>598650.63676212903</v>
      </c>
      <c r="C477" s="3">
        <f>chart_7[[#This Row],[MSCI Europe]]/B476-1</f>
        <v>2.6520931148210858E-2</v>
      </c>
    </row>
    <row r="478" spans="1:3" x14ac:dyDescent="0.3">
      <c r="A478" s="1">
        <v>43313</v>
      </c>
      <c r="B478" s="2">
        <v>586267.42594391399</v>
      </c>
      <c r="C478" s="3">
        <f>chart_7[[#This Row],[MSCI Europe]]/B477-1</f>
        <v>-2.0685204454456207E-2</v>
      </c>
    </row>
    <row r="479" spans="1:3" x14ac:dyDescent="0.3">
      <c r="A479" s="1">
        <v>43344</v>
      </c>
      <c r="B479" s="2">
        <v>592268.08093048702</v>
      </c>
      <c r="C479" s="3">
        <f>chart_7[[#This Row],[MSCI Europe]]/B478-1</f>
        <v>1.0235354585685474E-2</v>
      </c>
    </row>
    <row r="480" spans="1:3" x14ac:dyDescent="0.3">
      <c r="A480" s="1">
        <v>43374</v>
      </c>
      <c r="B480" s="2">
        <v>559597.22719994804</v>
      </c>
      <c r="C480" s="3">
        <f>chart_7[[#This Row],[MSCI Europe]]/B479-1</f>
        <v>-5.5162273271946671E-2</v>
      </c>
    </row>
    <row r="481" spans="1:3" x14ac:dyDescent="0.3">
      <c r="A481" s="1">
        <v>43405</v>
      </c>
      <c r="B481" s="2">
        <v>552493.73210065498</v>
      </c>
      <c r="C481" s="3">
        <f>chart_7[[#This Row],[MSCI Europe]]/B480-1</f>
        <v>-1.2693942632340693E-2</v>
      </c>
    </row>
    <row r="482" spans="1:3" x14ac:dyDescent="0.3">
      <c r="A482" s="1">
        <v>43435</v>
      </c>
      <c r="B482" s="2">
        <v>522880.949939274</v>
      </c>
      <c r="C482" s="3">
        <f>chart_7[[#This Row],[MSCI Europe]]/B481-1</f>
        <v>-5.3598403820418472E-2</v>
      </c>
    </row>
    <row r="483" spans="1:3" x14ac:dyDescent="0.3">
      <c r="A483" s="1">
        <v>43466</v>
      </c>
      <c r="B483" s="2">
        <v>555609.38728653698</v>
      </c>
      <c r="C483" s="3">
        <f>chart_7[[#This Row],[MSCI Europe]]/B482-1</f>
        <v>6.259252197094578E-2</v>
      </c>
    </row>
    <row r="484" spans="1:3" x14ac:dyDescent="0.3">
      <c r="A484" s="1">
        <v>43497</v>
      </c>
      <c r="B484" s="2">
        <v>577972.612010799</v>
      </c>
      <c r="C484" s="3">
        <f>chart_7[[#This Row],[MSCI Europe]]/B483-1</f>
        <v>4.0249904404024983E-2</v>
      </c>
    </row>
    <row r="485" spans="1:3" x14ac:dyDescent="0.3">
      <c r="A485" s="1">
        <v>43525</v>
      </c>
      <c r="B485" s="2">
        <v>591493.85483878804</v>
      </c>
      <c r="C485" s="3">
        <f>chart_7[[#This Row],[MSCI Europe]]/B484-1</f>
        <v>2.3394262196867466E-2</v>
      </c>
    </row>
    <row r="486" spans="1:3" x14ac:dyDescent="0.3">
      <c r="A486" s="1">
        <v>43556</v>
      </c>
      <c r="B486" s="2">
        <v>614492.67522150103</v>
      </c>
      <c r="C486" s="3">
        <f>chart_7[[#This Row],[MSCI Europe]]/B485-1</f>
        <v>3.888260240502639E-2</v>
      </c>
    </row>
    <row r="487" spans="1:3" x14ac:dyDescent="0.3">
      <c r="A487" s="1">
        <v>43586</v>
      </c>
      <c r="B487" s="2">
        <v>585691.45347277098</v>
      </c>
      <c r="C487" s="3">
        <f>chart_7[[#This Row],[MSCI Europe]]/B486-1</f>
        <v>-4.6869918731493931E-2</v>
      </c>
    </row>
    <row r="488" spans="1:3" x14ac:dyDescent="0.3">
      <c r="A488" s="1">
        <v>43617</v>
      </c>
      <c r="B488" s="2">
        <v>612656.63520693895</v>
      </c>
      <c r="C488" s="3">
        <f>chart_7[[#This Row],[MSCI Europe]]/B487-1</f>
        <v>4.6039909877943153E-2</v>
      </c>
    </row>
    <row r="489" spans="1:3" x14ac:dyDescent="0.3">
      <c r="A489" s="1">
        <v>43647</v>
      </c>
      <c r="B489" s="2">
        <v>613229.79035355104</v>
      </c>
      <c r="C489" s="3">
        <f>chart_7[[#This Row],[MSCI Europe]]/B488-1</f>
        <v>9.355242621644777E-4</v>
      </c>
    </row>
    <row r="490" spans="1:3" x14ac:dyDescent="0.3">
      <c r="A490" s="1">
        <v>43678</v>
      </c>
      <c r="B490" s="2">
        <v>604131.73240684799</v>
      </c>
      <c r="C490" s="3">
        <f>chart_7[[#This Row],[MSCI Europe]]/B489-1</f>
        <v>-1.4836294794905003E-2</v>
      </c>
    </row>
    <row r="491" spans="1:3" x14ac:dyDescent="0.3">
      <c r="A491" s="1">
        <v>43709</v>
      </c>
      <c r="B491" s="2">
        <v>629057.30896000401</v>
      </c>
      <c r="C491" s="3">
        <f>chart_7[[#This Row],[MSCI Europe]]/B490-1</f>
        <v>4.1258512367580824E-2</v>
      </c>
    </row>
    <row r="492" spans="1:3" x14ac:dyDescent="0.3">
      <c r="A492" s="1">
        <v>43739</v>
      </c>
      <c r="B492" s="2">
        <v>633914.53784075798</v>
      </c>
      <c r="C492" s="3">
        <f>chart_7[[#This Row],[MSCI Europe]]/B491-1</f>
        <v>7.7214409745660628E-3</v>
      </c>
    </row>
    <row r="493" spans="1:3" x14ac:dyDescent="0.3">
      <c r="A493" s="1">
        <v>43770</v>
      </c>
      <c r="B493" s="2">
        <v>653611.18991010601</v>
      </c>
      <c r="C493" s="3">
        <f>chart_7[[#This Row],[MSCI Europe]]/B492-1</f>
        <v>3.1071462939529448E-2</v>
      </c>
    </row>
    <row r="494" spans="1:3" x14ac:dyDescent="0.3">
      <c r="A494" s="1">
        <v>43800</v>
      </c>
      <c r="B494" s="2">
        <v>663971.32423097</v>
      </c>
      <c r="C494" s="3">
        <f>chart_7[[#This Row],[MSCI Europe]]/B493-1</f>
        <v>1.5850607334750189E-2</v>
      </c>
    </row>
    <row r="495" spans="1:3" x14ac:dyDescent="0.3">
      <c r="A495" s="1">
        <v>43831</v>
      </c>
      <c r="B495" s="2">
        <v>658024.89765758801</v>
      </c>
      <c r="C495" s="3">
        <f>chart_7[[#This Row],[MSCI Europe]]/B494-1</f>
        <v>-8.9558484777475522E-3</v>
      </c>
    </row>
    <row r="496" spans="1:3" x14ac:dyDescent="0.3">
      <c r="A496" s="1">
        <v>43862</v>
      </c>
      <c r="B496" s="2">
        <v>601174.622925248</v>
      </c>
      <c r="C496" s="3">
        <f>chart_7[[#This Row],[MSCI Europe]]/B495-1</f>
        <v>-8.6395324758551606E-2</v>
      </c>
    </row>
    <row r="497" spans="1:3" x14ac:dyDescent="0.3">
      <c r="A497" s="1">
        <v>43891</v>
      </c>
      <c r="B497" s="2">
        <v>515887.103402015</v>
      </c>
      <c r="C497" s="3">
        <f>chart_7[[#This Row],[MSCI Europe]]/B496-1</f>
        <v>-0.14186812994240094</v>
      </c>
    </row>
    <row r="498" spans="1:3" x14ac:dyDescent="0.3">
      <c r="A498" s="1">
        <v>43922</v>
      </c>
      <c r="B498" s="2">
        <v>551194.39091806696</v>
      </c>
      <c r="C498" s="3">
        <f>chart_7[[#This Row],[MSCI Europe]]/B497-1</f>
        <v>6.8439949910005904E-2</v>
      </c>
    </row>
    <row r="499" spans="1:3" x14ac:dyDescent="0.3">
      <c r="A499" s="1">
        <v>43952</v>
      </c>
      <c r="B499" s="2">
        <v>563381.17875607603</v>
      </c>
      <c r="C499" s="3">
        <f>chart_7[[#This Row],[MSCI Europe]]/B498-1</f>
        <v>2.2109782027554425E-2</v>
      </c>
    </row>
    <row r="500" spans="1:3" x14ac:dyDescent="0.3">
      <c r="A500" s="1">
        <v>43983</v>
      </c>
      <c r="B500" s="2">
        <v>583304.91385295696</v>
      </c>
      <c r="C500" s="3">
        <f>chart_7[[#This Row],[MSCI Europe]]/B499-1</f>
        <v>3.5364573486234896E-2</v>
      </c>
    </row>
    <row r="501" spans="1:3" x14ac:dyDescent="0.3">
      <c r="A501" s="1">
        <v>44013</v>
      </c>
      <c r="B501" s="2">
        <v>572680.329550514</v>
      </c>
      <c r="C501" s="3">
        <f>chart_7[[#This Row],[MSCI Europe]]/B500-1</f>
        <v>-1.8214460482191774E-2</v>
      </c>
    </row>
    <row r="502" spans="1:3" x14ac:dyDescent="0.3">
      <c r="A502" s="1">
        <v>44044</v>
      </c>
      <c r="B502" s="2">
        <v>591748.75040387001</v>
      </c>
      <c r="C502" s="3">
        <f>chart_7[[#This Row],[MSCI Europe]]/B501-1</f>
        <v>3.3296797304566805E-2</v>
      </c>
    </row>
    <row r="503" spans="1:3" x14ac:dyDescent="0.3">
      <c r="A503" s="1">
        <v>44075</v>
      </c>
      <c r="B503" s="2">
        <v>583461.99105026701</v>
      </c>
      <c r="C503" s="3">
        <f>chart_7[[#This Row],[MSCI Europe]]/B502-1</f>
        <v>-1.4003847659918578E-2</v>
      </c>
    </row>
    <row r="504" spans="1:3" x14ac:dyDescent="0.3">
      <c r="A504" s="1">
        <v>44105</v>
      </c>
      <c r="B504" s="2">
        <v>551118.68514471897</v>
      </c>
      <c r="C504" s="3">
        <f>chart_7[[#This Row],[MSCI Europe]]/B503-1</f>
        <v>-5.5433441083845292E-2</v>
      </c>
    </row>
    <row r="505" spans="1:3" x14ac:dyDescent="0.3">
      <c r="A505" s="1">
        <v>44136</v>
      </c>
      <c r="B505" s="2">
        <v>629790.22480233398</v>
      </c>
      <c r="C505" s="3">
        <f>chart_7[[#This Row],[MSCI Europe]]/B504-1</f>
        <v>0.14274881577814136</v>
      </c>
    </row>
    <row r="506" spans="1:3" x14ac:dyDescent="0.3">
      <c r="A506" s="1">
        <v>44166</v>
      </c>
      <c r="B506" s="2">
        <v>643879.26788838103</v>
      </c>
      <c r="C506" s="3">
        <f>chart_7[[#This Row],[MSCI Europe]]/B505-1</f>
        <v>2.2371009474573933E-2</v>
      </c>
    </row>
    <row r="507" spans="1:3" x14ac:dyDescent="0.3">
      <c r="A507" s="1">
        <v>44197</v>
      </c>
      <c r="B507" s="2">
        <v>641694.11213009199</v>
      </c>
      <c r="C507" s="3">
        <f>chart_7[[#This Row],[MSCI Europe]]/B506-1</f>
        <v>-3.3937352346431471E-3</v>
      </c>
    </row>
    <row r="508" spans="1:3" x14ac:dyDescent="0.3">
      <c r="A508" s="1">
        <v>44228</v>
      </c>
      <c r="B508" s="2">
        <v>658301.75511902897</v>
      </c>
      <c r="C508" s="3">
        <f>chart_7[[#This Row],[MSCI Europe]]/B507-1</f>
        <v>2.5880934038506664E-2</v>
      </c>
    </row>
    <row r="509" spans="1:3" x14ac:dyDescent="0.3">
      <c r="A509" s="1">
        <v>44256</v>
      </c>
      <c r="B509" s="2">
        <v>702244.48608889198</v>
      </c>
      <c r="C509" s="3">
        <f>chart_7[[#This Row],[MSCI Europe]]/B508-1</f>
        <v>6.6751653976553138E-2</v>
      </c>
    </row>
    <row r="510" spans="1:3" x14ac:dyDescent="0.3">
      <c r="A510" s="1">
        <v>44287</v>
      </c>
      <c r="B510" s="2">
        <v>713373.36353628698</v>
      </c>
      <c r="C510" s="3">
        <f>chart_7[[#This Row],[MSCI Europe]]/B509-1</f>
        <v>1.584758252695817E-2</v>
      </c>
    </row>
    <row r="511" spans="1:3" x14ac:dyDescent="0.3">
      <c r="A511" s="1">
        <v>44317</v>
      </c>
      <c r="B511" s="2">
        <v>736873.03613546095</v>
      </c>
      <c r="C511" s="3">
        <f>chart_7[[#This Row],[MSCI Europe]]/B510-1</f>
        <v>3.2941617672242351E-2</v>
      </c>
    </row>
    <row r="512" spans="1:3" x14ac:dyDescent="0.3">
      <c r="A512" s="1">
        <v>44348</v>
      </c>
      <c r="B512" s="2">
        <v>746469.80389856803</v>
      </c>
      <c r="C512" s="3">
        <f>chart_7[[#This Row],[MSCI Europe]]/B511-1</f>
        <v>1.3023638120126524E-2</v>
      </c>
    </row>
    <row r="513" spans="1:3" x14ac:dyDescent="0.3">
      <c r="A513" s="1">
        <v>44378</v>
      </c>
      <c r="B513" s="2">
        <v>759931.65442986495</v>
      </c>
      <c r="C513" s="3">
        <f>chart_7[[#This Row],[MSCI Europe]]/B512-1</f>
        <v>1.8034018872551849E-2</v>
      </c>
    </row>
    <row r="514" spans="1:3" x14ac:dyDescent="0.3">
      <c r="A514" s="1">
        <v>44409</v>
      </c>
      <c r="B514" s="2">
        <v>775188.176898923</v>
      </c>
      <c r="C514" s="3">
        <f>chart_7[[#This Row],[MSCI Europe]]/B513-1</f>
        <v>2.0076177087930525E-2</v>
      </c>
    </row>
    <row r="515" spans="1:3" x14ac:dyDescent="0.3">
      <c r="A515" s="1">
        <v>44440</v>
      </c>
      <c r="B515" s="2">
        <v>754949.221194932</v>
      </c>
      <c r="C515" s="3">
        <f>chart_7[[#This Row],[MSCI Europe]]/B514-1</f>
        <v>-2.610844219135966E-2</v>
      </c>
    </row>
    <row r="516" spans="1:3" x14ac:dyDescent="0.3">
      <c r="A516" s="1">
        <v>44470</v>
      </c>
      <c r="B516" s="2">
        <v>784769.06936975999</v>
      </c>
      <c r="C516" s="3">
        <f>chart_7[[#This Row],[MSCI Europe]]/B515-1</f>
        <v>3.9499144230693117E-2</v>
      </c>
    </row>
    <row r="517" spans="1:3" x14ac:dyDescent="0.3">
      <c r="A517" s="1">
        <v>44501</v>
      </c>
      <c r="B517" s="2">
        <v>762905.07062172901</v>
      </c>
      <c r="C517" s="3">
        <f>chart_7[[#This Row],[MSCI Europe]]/B516-1</f>
        <v>-2.786042366015995E-2</v>
      </c>
    </row>
    <row r="518" spans="1:3" x14ac:dyDescent="0.3">
      <c r="A518" s="1">
        <v>44531</v>
      </c>
      <c r="B518" s="2">
        <v>815976.72052038705</v>
      </c>
      <c r="C518" s="3">
        <f>chart_7[[#This Row],[MSCI Europe]]/B517-1</f>
        <v>6.9565207969331411E-2</v>
      </c>
    </row>
    <row r="519" spans="1:3" x14ac:dyDescent="0.3">
      <c r="A519" s="1">
        <v>44562</v>
      </c>
      <c r="B519" s="2">
        <v>790597.83866169001</v>
      </c>
      <c r="C519" s="3">
        <f>chart_7[[#This Row],[MSCI Europe]]/B518-1</f>
        <v>-3.110245822026847E-2</v>
      </c>
    </row>
    <row r="520" spans="1:3" x14ac:dyDescent="0.3">
      <c r="A520" s="1">
        <v>44593</v>
      </c>
      <c r="B520" s="2">
        <v>765405.73287932901</v>
      </c>
      <c r="C520" s="3">
        <f>chart_7[[#This Row],[MSCI Europe]]/B519-1</f>
        <v>-3.1864627691122638E-2</v>
      </c>
    </row>
    <row r="521" spans="1:3" x14ac:dyDescent="0.3">
      <c r="A521" s="1">
        <v>44621</v>
      </c>
      <c r="B521" s="2">
        <v>772285.053983005</v>
      </c>
      <c r="C521" s="3">
        <f>chart_7[[#This Row],[MSCI Europe]]/B520-1</f>
        <v>8.9878097434639148E-3</v>
      </c>
    </row>
    <row r="522" spans="1:3" x14ac:dyDescent="0.3">
      <c r="A522" s="1">
        <v>44652</v>
      </c>
      <c r="B522" s="2">
        <v>767683.39216526703</v>
      </c>
      <c r="C522" s="3">
        <f>chart_7[[#This Row],[MSCI Europe]]/B521-1</f>
        <v>-5.9585017138493734E-3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4"/>
  <sheetViews>
    <sheetView workbookViewId="0">
      <selection activeCell="I15" sqref="I15:K16"/>
    </sheetView>
  </sheetViews>
  <sheetFormatPr defaultRowHeight="14.4" x14ac:dyDescent="0.3"/>
  <cols>
    <col min="1" max="1" width="10.109375" bestFit="1" customWidth="1"/>
    <col min="2" max="2" width="18.77734375" bestFit="1" customWidth="1"/>
    <col min="3" max="3" width="8.88671875" style="3"/>
  </cols>
  <sheetData>
    <row r="1" spans="1:3" x14ac:dyDescent="0.3">
      <c r="A1" t="s">
        <v>0</v>
      </c>
      <c r="B1" t="s">
        <v>5</v>
      </c>
      <c r="C1" s="3" t="s">
        <v>6</v>
      </c>
    </row>
    <row r="2" spans="1:3" x14ac:dyDescent="0.3">
      <c r="A2" s="1">
        <v>33635</v>
      </c>
      <c r="B2" s="2" t="s">
        <v>2</v>
      </c>
      <c r="C2" s="3" t="e">
        <f>chart_6[[#This Row],[S&amp;P 500]]/B1-1</f>
        <v>#VALUE!</v>
      </c>
    </row>
    <row r="3" spans="1:3" x14ac:dyDescent="0.3">
      <c r="A3" s="1">
        <v>33664</v>
      </c>
      <c r="B3" s="2">
        <v>10067.640613024299</v>
      </c>
      <c r="C3" s="3">
        <f>chart_6[[#This Row],[S&amp;P 500]]/B2-1</f>
        <v>6.7640613024300134E-3</v>
      </c>
    </row>
    <row r="4" spans="1:3" x14ac:dyDescent="0.3">
      <c r="A4" s="1">
        <v>33695</v>
      </c>
      <c r="B4" s="2">
        <v>10269.780740213801</v>
      </c>
      <c r="C4" s="3">
        <f>chart_6[[#This Row],[S&amp;P 500]]/B3-1</f>
        <v>2.0078202526220057E-2</v>
      </c>
    </row>
    <row r="5" spans="1:3" x14ac:dyDescent="0.3">
      <c r="A5" s="1">
        <v>33725</v>
      </c>
      <c r="B5" s="2">
        <v>10122.8649707108</v>
      </c>
      <c r="C5" s="3">
        <f>chart_6[[#This Row],[S&amp;P 500]]/B4-1</f>
        <v>-1.4305638379183416E-2</v>
      </c>
    </row>
    <row r="6" spans="1:3" x14ac:dyDescent="0.3">
      <c r="A6" s="1">
        <v>33756</v>
      </c>
      <c r="B6" s="2">
        <v>9686.8775264420601</v>
      </c>
      <c r="C6" s="3">
        <f>chart_6[[#This Row],[S&amp;P 500]]/B5-1</f>
        <v>-4.3069570277803115E-2</v>
      </c>
    </row>
    <row r="7" spans="1:3" x14ac:dyDescent="0.3">
      <c r="A7" s="1">
        <v>33786</v>
      </c>
      <c r="B7" s="2">
        <v>9602.9872564026591</v>
      </c>
      <c r="C7" s="3">
        <f>chart_6[[#This Row],[S&amp;P 500]]/B6-1</f>
        <v>-8.6601972421358475E-3</v>
      </c>
    </row>
    <row r="8" spans="1:3" x14ac:dyDescent="0.3">
      <c r="A8" s="1">
        <v>33817</v>
      </c>
      <c r="B8" s="2">
        <v>9169.2552566548402</v>
      </c>
      <c r="C8" s="3">
        <f>chart_6[[#This Row],[S&amp;P 500]]/B7-1</f>
        <v>-4.5166362108690072E-2</v>
      </c>
    </row>
    <row r="9" spans="1:3" x14ac:dyDescent="0.3">
      <c r="A9" s="1">
        <v>33848</v>
      </c>
      <c r="B9" s="2">
        <v>9491.3218826925804</v>
      </c>
      <c r="C9" s="3">
        <f>chart_6[[#This Row],[S&amp;P 500]]/B8-1</f>
        <v>3.5124622122826299E-2</v>
      </c>
    </row>
    <row r="10" spans="1:3" x14ac:dyDescent="0.3">
      <c r="A10" s="1">
        <v>33878</v>
      </c>
      <c r="B10" s="2">
        <v>9920.2919279262005</v>
      </c>
      <c r="C10" s="3">
        <f>chart_6[[#This Row],[S&amp;P 500]]/B9-1</f>
        <v>4.5196027543418005E-2</v>
      </c>
    </row>
    <row r="11" spans="1:3" x14ac:dyDescent="0.3">
      <c r="A11" s="1">
        <v>33909</v>
      </c>
      <c r="B11" s="2">
        <v>10930.112146862401</v>
      </c>
      <c r="C11" s="3">
        <f>chart_6[[#This Row],[S&amp;P 500]]/B10-1</f>
        <v>0.10179339743959526</v>
      </c>
    </row>
    <row r="12" spans="1:3" x14ac:dyDescent="0.3">
      <c r="A12" s="1">
        <v>33939</v>
      </c>
      <c r="B12" s="2">
        <v>11057.0977117285</v>
      </c>
      <c r="C12" s="3">
        <f>chart_6[[#This Row],[S&amp;P 500]]/B11-1</f>
        <v>1.1617956262466311E-2</v>
      </c>
    </row>
    <row r="13" spans="1:3" x14ac:dyDescent="0.3">
      <c r="A13" s="1">
        <v>33970</v>
      </c>
      <c r="B13" s="2">
        <v>11367.305059451</v>
      </c>
      <c r="C13" s="3">
        <f>chart_6[[#This Row],[S&amp;P 500]]/B12-1</f>
        <v>2.8055042635053873E-2</v>
      </c>
    </row>
    <row r="14" spans="1:3" x14ac:dyDescent="0.3">
      <c r="A14" s="1">
        <v>34001</v>
      </c>
      <c r="B14" s="2">
        <v>11809.2944585556</v>
      </c>
      <c r="C14" s="3">
        <f>chart_6[[#This Row],[S&amp;P 500]]/B13-1</f>
        <v>3.8882514086935771E-2</v>
      </c>
    </row>
    <row r="15" spans="1:3" x14ac:dyDescent="0.3">
      <c r="A15" s="1">
        <v>34029</v>
      </c>
      <c r="B15" s="2">
        <v>12117.829643162901</v>
      </c>
      <c r="C15" s="3">
        <f>chart_6[[#This Row],[S&amp;P 500]]/B14-1</f>
        <v>2.612647061093254E-2</v>
      </c>
    </row>
    <row r="16" spans="1:3" x14ac:dyDescent="0.3">
      <c r="A16" s="1">
        <v>34060</v>
      </c>
      <c r="B16" s="2">
        <v>11422.5973800876</v>
      </c>
      <c r="C16" s="3">
        <f>chart_6[[#This Row],[S&amp;P 500]]/B15-1</f>
        <v>-5.7372671802459529E-2</v>
      </c>
    </row>
    <row r="17" spans="1:3" x14ac:dyDescent="0.3">
      <c r="A17" s="1">
        <v>34090</v>
      </c>
      <c r="B17" s="2">
        <v>11757.082399242299</v>
      </c>
      <c r="C17" s="3">
        <f>chart_6[[#This Row],[S&amp;P 500]]/B16-1</f>
        <v>2.928274612373083E-2</v>
      </c>
    </row>
    <row r="18" spans="1:3" x14ac:dyDescent="0.3">
      <c r="A18" s="1">
        <v>34121</v>
      </c>
      <c r="B18" s="2">
        <v>12135.6078468627</v>
      </c>
      <c r="C18" s="3">
        <f>chart_6[[#This Row],[S&amp;P 500]]/B17-1</f>
        <v>3.2195525621628418E-2</v>
      </c>
    </row>
    <row r="19" spans="1:3" x14ac:dyDescent="0.3">
      <c r="A19" s="1">
        <v>34151</v>
      </c>
      <c r="B19" s="2">
        <v>12599.435988740401</v>
      </c>
      <c r="C19" s="3">
        <f>chart_6[[#This Row],[S&amp;P 500]]/B18-1</f>
        <v>3.8220429312703086E-2</v>
      </c>
    </row>
    <row r="20" spans="1:3" x14ac:dyDescent="0.3">
      <c r="A20" s="1">
        <v>34182</v>
      </c>
      <c r="B20" s="2">
        <v>13177.4104062972</v>
      </c>
      <c r="C20" s="3">
        <f>chart_6[[#This Row],[S&amp;P 500]]/B19-1</f>
        <v>4.5873038925973386E-2</v>
      </c>
    </row>
    <row r="21" spans="1:3" x14ac:dyDescent="0.3">
      <c r="A21" s="1">
        <v>34213</v>
      </c>
      <c r="B21" s="2">
        <v>12556.4837181526</v>
      </c>
      <c r="C21" s="3">
        <f>chart_6[[#This Row],[S&amp;P 500]]/B20-1</f>
        <v>-4.7120539544542983E-2</v>
      </c>
    </row>
    <row r="22" spans="1:3" x14ac:dyDescent="0.3">
      <c r="A22" s="1">
        <v>34243</v>
      </c>
      <c r="B22" s="2">
        <v>12966.668179471801</v>
      </c>
      <c r="C22" s="3">
        <f>chart_6[[#This Row],[S&amp;P 500]]/B21-1</f>
        <v>3.2667143965328993E-2</v>
      </c>
    </row>
    <row r="23" spans="1:3" x14ac:dyDescent="0.3">
      <c r="A23" s="1">
        <v>34274</v>
      </c>
      <c r="B23" s="2">
        <v>13187.993101955801</v>
      </c>
      <c r="C23" s="3">
        <f>chart_6[[#This Row],[S&amp;P 500]]/B22-1</f>
        <v>1.7068758097349201E-2</v>
      </c>
    </row>
    <row r="24" spans="1:3" x14ac:dyDescent="0.3">
      <c r="A24" s="1">
        <v>34304</v>
      </c>
      <c r="B24" s="2">
        <v>13341.5350426074</v>
      </c>
      <c r="C24" s="3">
        <f>chart_6[[#This Row],[S&amp;P 500]]/B23-1</f>
        <v>1.1642555426331525E-2</v>
      </c>
    </row>
    <row r="25" spans="1:3" x14ac:dyDescent="0.3">
      <c r="A25" s="1">
        <v>34335</v>
      </c>
      <c r="B25" s="2">
        <v>13982.1598213096</v>
      </c>
      <c r="C25" s="3">
        <f>chart_6[[#This Row],[S&amp;P 500]]/B24-1</f>
        <v>4.8017321594277407E-2</v>
      </c>
    </row>
    <row r="26" spans="1:3" x14ac:dyDescent="0.3">
      <c r="A26" s="1">
        <v>34366</v>
      </c>
      <c r="B26" s="2">
        <v>13550.3438992548</v>
      </c>
      <c r="C26" s="3">
        <f>chart_6[[#This Row],[S&amp;P 500]]/B25-1</f>
        <v>-3.0883349037155838E-2</v>
      </c>
    </row>
    <row r="27" spans="1:3" x14ac:dyDescent="0.3">
      <c r="A27" s="1">
        <v>34394</v>
      </c>
      <c r="B27" s="2">
        <v>12691.652797917999</v>
      </c>
      <c r="C27" s="3">
        <f>chart_6[[#This Row],[S&amp;P 500]]/B26-1</f>
        <v>-6.3370428656354894E-2</v>
      </c>
    </row>
    <row r="28" spans="1:3" x14ac:dyDescent="0.3">
      <c r="A28" s="1">
        <v>34425</v>
      </c>
      <c r="B28" s="2">
        <v>12891.6727616647</v>
      </c>
      <c r="C28" s="3">
        <f>chart_6[[#This Row],[S&amp;P 500]]/B27-1</f>
        <v>1.5759961837241043E-2</v>
      </c>
    </row>
    <row r="29" spans="1:3" x14ac:dyDescent="0.3">
      <c r="A29" s="1">
        <v>34455</v>
      </c>
      <c r="B29" s="2">
        <v>12821.6134177892</v>
      </c>
      <c r="C29" s="3">
        <f>chart_6[[#This Row],[S&amp;P 500]]/B28-1</f>
        <v>-5.4344649581730131E-3</v>
      </c>
    </row>
    <row r="30" spans="1:3" x14ac:dyDescent="0.3">
      <c r="A30" s="1">
        <v>34486</v>
      </c>
      <c r="B30" s="2">
        <v>12304.236876536699</v>
      </c>
      <c r="C30" s="3">
        <f>chart_6[[#This Row],[S&amp;P 500]]/B29-1</f>
        <v>-4.0351906144251104E-2</v>
      </c>
    </row>
    <row r="31" spans="1:3" x14ac:dyDescent="0.3">
      <c r="A31" s="1">
        <v>34516</v>
      </c>
      <c r="B31" s="2">
        <v>12316.6048732009</v>
      </c>
      <c r="C31" s="3">
        <f>chart_6[[#This Row],[S&amp;P 500]]/B30-1</f>
        <v>1.0051819375962445E-3</v>
      </c>
    </row>
    <row r="32" spans="1:3" x14ac:dyDescent="0.3">
      <c r="A32" s="1">
        <v>34547</v>
      </c>
      <c r="B32" s="2">
        <v>12836.3101735532</v>
      </c>
      <c r="C32" s="3">
        <f>chart_6[[#This Row],[S&amp;P 500]]/B31-1</f>
        <v>4.2195499953327387E-2</v>
      </c>
    </row>
    <row r="33" spans="1:3" x14ac:dyDescent="0.3">
      <c r="A33" s="1">
        <v>34578</v>
      </c>
      <c r="B33" s="2">
        <v>12388.229940679101</v>
      </c>
      <c r="C33" s="3">
        <f>chart_6[[#This Row],[S&amp;P 500]]/B32-1</f>
        <v>-3.4907245681651156E-2</v>
      </c>
    </row>
    <row r="34" spans="1:3" x14ac:dyDescent="0.3">
      <c r="A34" s="1">
        <v>34608</v>
      </c>
      <c r="B34" s="2">
        <v>12424.4734964735</v>
      </c>
      <c r="C34" s="3">
        <f>chart_6[[#This Row],[S&amp;P 500]]/B33-1</f>
        <v>2.9256444195782105E-3</v>
      </c>
    </row>
    <row r="35" spans="1:3" x14ac:dyDescent="0.3">
      <c r="A35" s="1">
        <v>34639</v>
      </c>
      <c r="B35" s="2">
        <v>12150.008579409199</v>
      </c>
      <c r="C35" s="3">
        <f>chart_6[[#This Row],[S&amp;P 500]]/B34-1</f>
        <v>-2.2090667837329603E-2</v>
      </c>
    </row>
    <row r="36" spans="1:3" x14ac:dyDescent="0.3">
      <c r="A36" s="1">
        <v>34669</v>
      </c>
      <c r="B36" s="2">
        <v>12582.4150131117</v>
      </c>
      <c r="C36" s="3">
        <f>chart_6[[#This Row],[S&amp;P 500]]/B35-1</f>
        <v>3.5588981758853055E-2</v>
      </c>
    </row>
    <row r="37" spans="1:3" x14ac:dyDescent="0.3">
      <c r="A37" s="1">
        <v>34700</v>
      </c>
      <c r="B37" s="2">
        <v>12644.893742612499</v>
      </c>
      <c r="C37" s="3">
        <f>chart_6[[#This Row],[S&amp;P 500]]/B36-1</f>
        <v>4.9655594284319093E-3</v>
      </c>
    </row>
    <row r="38" spans="1:3" x14ac:dyDescent="0.3">
      <c r="A38" s="1">
        <v>34731</v>
      </c>
      <c r="B38" s="2">
        <v>12993.8807123356</v>
      </c>
      <c r="C38" s="3">
        <f>chart_6[[#This Row],[S&amp;P 500]]/B37-1</f>
        <v>2.7599043283933478E-2</v>
      </c>
    </row>
    <row r="39" spans="1:3" x14ac:dyDescent="0.3">
      <c r="A39" s="1">
        <v>34759</v>
      </c>
      <c r="B39" s="2">
        <v>12857.4842869558</v>
      </c>
      <c r="C39" s="3">
        <f>chart_6[[#This Row],[S&amp;P 500]]/B38-1</f>
        <v>-1.0496973798621467E-2</v>
      </c>
    </row>
    <row r="40" spans="1:3" x14ac:dyDescent="0.3">
      <c r="A40" s="1">
        <v>34790</v>
      </c>
      <c r="B40" s="2">
        <v>12982.853312539601</v>
      </c>
      <c r="C40" s="3">
        <f>chart_6[[#This Row],[S&amp;P 500]]/B39-1</f>
        <v>9.7506652767984647E-3</v>
      </c>
    </row>
    <row r="41" spans="1:3" x14ac:dyDescent="0.3">
      <c r="A41" s="1">
        <v>34820</v>
      </c>
      <c r="B41" s="2">
        <v>13710.366892566901</v>
      </c>
      <c r="C41" s="3">
        <f>chart_6[[#This Row],[S&amp;P 500]]/B40-1</f>
        <v>5.6036493867232195E-2</v>
      </c>
    </row>
    <row r="42" spans="1:3" x14ac:dyDescent="0.3">
      <c r="A42" s="1">
        <v>34851</v>
      </c>
      <c r="B42" s="2">
        <v>13911.7740392469</v>
      </c>
      <c r="C42" s="3">
        <f>chart_6[[#This Row],[S&amp;P 500]]/B41-1</f>
        <v>1.4690135447009256E-2</v>
      </c>
    </row>
    <row r="43" spans="1:3" x14ac:dyDescent="0.3">
      <c r="A43" s="1">
        <v>34881</v>
      </c>
      <c r="B43" s="2">
        <v>14206.1131891368</v>
      </c>
      <c r="C43" s="3">
        <f>chart_6[[#This Row],[S&amp;P 500]]/B42-1</f>
        <v>2.1157556833480085E-2</v>
      </c>
    </row>
    <row r="44" spans="1:3" x14ac:dyDescent="0.3">
      <c r="A44" s="1">
        <v>34912</v>
      </c>
      <c r="B44" s="2">
        <v>14673.0198478729</v>
      </c>
      <c r="C44" s="3">
        <f>chart_6[[#This Row],[S&amp;P 500]]/B43-1</f>
        <v>3.2866601337031121E-2</v>
      </c>
    </row>
    <row r="45" spans="1:3" x14ac:dyDescent="0.3">
      <c r="A45" s="1">
        <v>34943</v>
      </c>
      <c r="B45" s="2">
        <v>15488.4426088091</v>
      </c>
      <c r="C45" s="3">
        <f>chart_6[[#This Row],[S&amp;P 500]]/B44-1</f>
        <v>5.5572933819374004E-2</v>
      </c>
    </row>
    <row r="46" spans="1:3" x14ac:dyDescent="0.3">
      <c r="A46" s="1">
        <v>34973</v>
      </c>
      <c r="B46" s="2">
        <v>15193.0037514865</v>
      </c>
      <c r="C46" s="3">
        <f>chart_6[[#This Row],[S&amp;P 500]]/B45-1</f>
        <v>-1.9074794334361878E-2</v>
      </c>
    </row>
    <row r="47" spans="1:3" x14ac:dyDescent="0.3">
      <c r="A47" s="1">
        <v>35004</v>
      </c>
      <c r="B47" s="2">
        <v>15894.229796527999</v>
      </c>
      <c r="C47" s="3">
        <f>chart_6[[#This Row],[S&amp;P 500]]/B46-1</f>
        <v>4.6154536424233505E-2</v>
      </c>
    </row>
    <row r="48" spans="1:3" x14ac:dyDescent="0.3">
      <c r="A48" s="1">
        <v>35034</v>
      </c>
      <c r="B48" s="2">
        <v>16456.948764570701</v>
      </c>
      <c r="C48" s="3">
        <f>chart_6[[#This Row],[S&amp;P 500]]/B47-1</f>
        <v>3.5403978377462675E-2</v>
      </c>
    </row>
    <row r="49" spans="1:3" x14ac:dyDescent="0.3">
      <c r="A49" s="1">
        <v>35065</v>
      </c>
      <c r="B49" s="2">
        <v>17223.681849322202</v>
      </c>
      <c r="C49" s="3">
        <f>chart_6[[#This Row],[S&amp;P 500]]/B48-1</f>
        <v>4.6590233446078377E-2</v>
      </c>
    </row>
    <row r="50" spans="1:3" x14ac:dyDescent="0.3">
      <c r="A50" s="1">
        <v>35096</v>
      </c>
      <c r="B50" s="2">
        <v>17483.252118797602</v>
      </c>
      <c r="C50" s="3">
        <f>chart_6[[#This Row],[S&amp;P 500]]/B49-1</f>
        <v>1.507054483159842E-2</v>
      </c>
    </row>
    <row r="51" spans="1:3" x14ac:dyDescent="0.3">
      <c r="A51" s="1">
        <v>35125</v>
      </c>
      <c r="B51" s="2">
        <v>17640.287714165399</v>
      </c>
      <c r="C51" s="3">
        <f>chart_6[[#This Row],[S&amp;P 500]]/B50-1</f>
        <v>8.982058618199229E-3</v>
      </c>
    </row>
    <row r="52" spans="1:3" x14ac:dyDescent="0.3">
      <c r="A52" s="1">
        <v>35156</v>
      </c>
      <c r="B52" s="2">
        <v>18052.988686777899</v>
      </c>
      <c r="C52" s="3">
        <f>chart_6[[#This Row],[S&amp;P 500]]/B51-1</f>
        <v>2.3395365160688186E-2</v>
      </c>
    </row>
    <row r="53" spans="1:3" x14ac:dyDescent="0.3">
      <c r="A53" s="1">
        <v>35186</v>
      </c>
      <c r="B53" s="2">
        <v>18743.208585179498</v>
      </c>
      <c r="C53" s="3">
        <f>chart_6[[#This Row],[S&amp;P 500]]/B52-1</f>
        <v>3.8232998999612633E-2</v>
      </c>
    </row>
    <row r="54" spans="1:3" x14ac:dyDescent="0.3">
      <c r="A54" s="1">
        <v>35217</v>
      </c>
      <c r="B54" s="2">
        <v>18668.803072469502</v>
      </c>
      <c r="C54" s="3">
        <f>chart_6[[#This Row],[S&amp;P 500]]/B53-1</f>
        <v>-3.9697318829834405E-3</v>
      </c>
    </row>
    <row r="55" spans="1:3" x14ac:dyDescent="0.3">
      <c r="A55" s="1">
        <v>35247</v>
      </c>
      <c r="B55" s="2">
        <v>17572.862696743301</v>
      </c>
      <c r="C55" s="3">
        <f>chart_6[[#This Row],[S&amp;P 500]]/B54-1</f>
        <v>-5.8704372823041973E-2</v>
      </c>
    </row>
    <row r="56" spans="1:3" x14ac:dyDescent="0.3">
      <c r="A56" s="1">
        <v>35278</v>
      </c>
      <c r="B56" s="2">
        <v>17780.882700210201</v>
      </c>
      <c r="C56" s="3">
        <f>chart_6[[#This Row],[S&amp;P 500]]/B55-1</f>
        <v>1.1837570636994199E-2</v>
      </c>
    </row>
    <row r="57" spans="1:3" x14ac:dyDescent="0.3">
      <c r="A57" s="1">
        <v>35309</v>
      </c>
      <c r="B57" s="2">
        <v>18944.4632957346</v>
      </c>
      <c r="C57" s="3">
        <f>chart_6[[#This Row],[S&amp;P 500]]/B56-1</f>
        <v>6.5439979282392091E-2</v>
      </c>
    </row>
    <row r="58" spans="1:3" x14ac:dyDescent="0.3">
      <c r="A58" s="1">
        <v>35339</v>
      </c>
      <c r="B58" s="2">
        <v>19527.520175964299</v>
      </c>
      <c r="C58" s="3">
        <f>chart_6[[#This Row],[S&amp;P 500]]/B57-1</f>
        <v>3.0777165398028217E-2</v>
      </c>
    </row>
    <row r="59" spans="1:3" x14ac:dyDescent="0.3">
      <c r="A59" s="1">
        <v>35370</v>
      </c>
      <c r="B59" s="2">
        <v>20733.968605105401</v>
      </c>
      <c r="C59" s="3">
        <f>chart_6[[#This Row],[S&amp;P 500]]/B58-1</f>
        <v>6.1781957886597239E-2</v>
      </c>
    </row>
    <row r="60" spans="1:3" x14ac:dyDescent="0.3">
      <c r="A60" s="1">
        <v>35400</v>
      </c>
      <c r="B60" s="2">
        <v>20772.951105164098</v>
      </c>
      <c r="C60" s="3">
        <f>chart_6[[#This Row],[S&amp;P 500]]/B59-1</f>
        <v>1.8801272829698235E-3</v>
      </c>
    </row>
    <row r="61" spans="1:3" x14ac:dyDescent="0.3">
      <c r="A61" s="1">
        <v>35431</v>
      </c>
      <c r="B61" s="2">
        <v>22671.040238655001</v>
      </c>
      <c r="C61" s="3">
        <f>chart_6[[#This Row],[S&amp;P 500]]/B60-1</f>
        <v>9.1373109380642692E-2</v>
      </c>
    </row>
    <row r="62" spans="1:3" x14ac:dyDescent="0.3">
      <c r="A62" s="1">
        <v>35462</v>
      </c>
      <c r="B62" s="2">
        <v>23844.209246047802</v>
      </c>
      <c r="C62" s="3">
        <f>chart_6[[#This Row],[S&amp;P 500]]/B61-1</f>
        <v>5.1747471445642068E-2</v>
      </c>
    </row>
    <row r="63" spans="1:3" x14ac:dyDescent="0.3">
      <c r="A63" s="1">
        <v>35490</v>
      </c>
      <c r="B63" s="2">
        <v>23129.892745287299</v>
      </c>
      <c r="C63" s="3">
        <f>chart_6[[#This Row],[S&amp;P 500]]/B62-1</f>
        <v>-2.9957651075340208E-2</v>
      </c>
    </row>
    <row r="64" spans="1:3" x14ac:dyDescent="0.3">
      <c r="A64" s="1">
        <v>35521</v>
      </c>
      <c r="B64" s="2">
        <v>24644.0721640337</v>
      </c>
      <c r="C64" s="3">
        <f>chart_6[[#This Row],[S&amp;P 500]]/B63-1</f>
        <v>6.5464178127454309E-2</v>
      </c>
    </row>
    <row r="65" spans="1:3" x14ac:dyDescent="0.3">
      <c r="A65" s="1">
        <v>35551</v>
      </c>
      <c r="B65" s="2">
        <v>26064.431952580399</v>
      </c>
      <c r="C65" s="3">
        <f>chart_6[[#This Row],[S&amp;P 500]]/B64-1</f>
        <v>5.7634946817742838E-2</v>
      </c>
    </row>
    <row r="66" spans="1:3" x14ac:dyDescent="0.3">
      <c r="A66" s="1">
        <v>35582</v>
      </c>
      <c r="B66" s="2">
        <v>27538.116922786801</v>
      </c>
      <c r="C66" s="3">
        <f>chart_6[[#This Row],[S&amp;P 500]]/B65-1</f>
        <v>5.6540076257465044E-2</v>
      </c>
    </row>
    <row r="67" spans="1:3" x14ac:dyDescent="0.3">
      <c r="A67" s="1">
        <v>35612</v>
      </c>
      <c r="B67" s="2">
        <v>30556.423379582298</v>
      </c>
      <c r="C67" s="3">
        <f>chart_6[[#This Row],[S&amp;P 500]]/B66-1</f>
        <v>0.10960467868076917</v>
      </c>
    </row>
    <row r="68" spans="1:3" x14ac:dyDescent="0.3">
      <c r="A68" s="1">
        <v>35643</v>
      </c>
      <c r="B68" s="2">
        <v>29667.345651145599</v>
      </c>
      <c r="C68" s="3">
        <f>chart_6[[#This Row],[S&amp;P 500]]/B67-1</f>
        <v>-2.9096262916385007E-2</v>
      </c>
    </row>
    <row r="69" spans="1:3" x14ac:dyDescent="0.3">
      <c r="A69" s="1">
        <v>35674</v>
      </c>
      <c r="B69" s="2">
        <v>30471.4229054758</v>
      </c>
      <c r="C69" s="3">
        <f>chart_6[[#This Row],[S&amp;P 500]]/B68-1</f>
        <v>2.7103107362055123E-2</v>
      </c>
    </row>
    <row r="70" spans="1:3" x14ac:dyDescent="0.3">
      <c r="A70" s="1">
        <v>35704</v>
      </c>
      <c r="B70" s="2">
        <v>28919.151153973198</v>
      </c>
      <c r="C70" s="3">
        <f>chart_6[[#This Row],[S&amp;P 500]]/B69-1</f>
        <v>-5.0941885986678148E-2</v>
      </c>
    </row>
    <row r="71" spans="1:3" x14ac:dyDescent="0.3">
      <c r="A71" s="1">
        <v>35735</v>
      </c>
      <c r="B71" s="2">
        <v>29635.186270727401</v>
      </c>
      <c r="C71" s="3">
        <f>chart_6[[#This Row],[S&amp;P 500]]/B70-1</f>
        <v>2.4759893986578074E-2</v>
      </c>
    </row>
    <row r="72" spans="1:3" x14ac:dyDescent="0.3">
      <c r="A72" s="1">
        <v>35765</v>
      </c>
      <c r="B72" s="2">
        <v>30957.447132087898</v>
      </c>
      <c r="C72" s="3">
        <f>chart_6[[#This Row],[S&amp;P 500]]/B71-1</f>
        <v>4.4617936573139838E-2</v>
      </c>
    </row>
    <row r="73" spans="1:3" x14ac:dyDescent="0.3">
      <c r="A73" s="1">
        <v>35796</v>
      </c>
      <c r="B73" s="2">
        <v>32019.7955256225</v>
      </c>
      <c r="C73" s="3">
        <f>chart_6[[#This Row],[S&amp;P 500]]/B72-1</f>
        <v>3.4316408229716711E-2</v>
      </c>
    </row>
    <row r="74" spans="1:3" x14ac:dyDescent="0.3">
      <c r="A74" s="1">
        <v>35827</v>
      </c>
      <c r="B74" s="2">
        <v>34253.596854553398</v>
      </c>
      <c r="C74" s="3">
        <f>chart_6[[#This Row],[S&amp;P 500]]/B73-1</f>
        <v>6.9763135343678062E-2</v>
      </c>
    </row>
    <row r="75" spans="1:3" x14ac:dyDescent="0.3">
      <c r="A75" s="1">
        <v>35855</v>
      </c>
      <c r="B75" s="2">
        <v>36140.3704839149</v>
      </c>
      <c r="C75" s="3">
        <f>chart_6[[#This Row],[S&amp;P 500]]/B74-1</f>
        <v>5.50824965148351E-2</v>
      </c>
    </row>
    <row r="76" spans="1:3" x14ac:dyDescent="0.3">
      <c r="A76" s="1">
        <v>35886</v>
      </c>
      <c r="B76" s="2">
        <v>36256.759877504701</v>
      </c>
      <c r="C76" s="3">
        <f>chart_6[[#This Row],[S&amp;P 500]]/B75-1</f>
        <v>3.2204814735257159E-3</v>
      </c>
    </row>
    <row r="77" spans="1:3" x14ac:dyDescent="0.3">
      <c r="A77" s="1">
        <v>35916</v>
      </c>
      <c r="B77" s="2">
        <v>35090.856663631901</v>
      </c>
      <c r="C77" s="3">
        <f>chart_6[[#This Row],[S&amp;P 500]]/B76-1</f>
        <v>-3.2156850689688321E-2</v>
      </c>
    </row>
    <row r="78" spans="1:3" x14ac:dyDescent="0.3">
      <c r="A78" s="1">
        <v>35947</v>
      </c>
      <c r="B78" s="2">
        <v>36781.3952765344</v>
      </c>
      <c r="C78" s="3">
        <f>chart_6[[#This Row],[S&amp;P 500]]/B77-1</f>
        <v>4.8176042811020059E-2</v>
      </c>
    </row>
    <row r="79" spans="1:3" x14ac:dyDescent="0.3">
      <c r="A79" s="1">
        <v>35977</v>
      </c>
      <c r="B79" s="2">
        <v>36475.823091092097</v>
      </c>
      <c r="C79" s="3">
        <f>chart_6[[#This Row],[S&amp;P 500]]/B78-1</f>
        <v>-8.307792109160439E-3</v>
      </c>
    </row>
    <row r="80" spans="1:3" x14ac:dyDescent="0.3">
      <c r="A80" s="1">
        <v>36008</v>
      </c>
      <c r="B80" s="2">
        <v>31075.010653770001</v>
      </c>
      <c r="C80" s="3">
        <f>chart_6[[#This Row],[S&amp;P 500]]/B79-1</f>
        <v>-0.14806553984633863</v>
      </c>
    </row>
    <row r="81" spans="1:3" x14ac:dyDescent="0.3">
      <c r="A81" s="1">
        <v>36039</v>
      </c>
      <c r="B81" s="2">
        <v>31523.098743026101</v>
      </c>
      <c r="C81" s="3">
        <f>chart_6[[#This Row],[S&amp;P 500]]/B80-1</f>
        <v>1.4419563495845056E-2</v>
      </c>
    </row>
    <row r="82" spans="1:3" x14ac:dyDescent="0.3">
      <c r="A82" s="1">
        <v>36069</v>
      </c>
      <c r="B82" s="2">
        <v>32828.015827446099</v>
      </c>
      <c r="C82" s="3">
        <f>chart_6[[#This Row],[S&amp;P 500]]/B81-1</f>
        <v>4.1395584078125713E-2</v>
      </c>
    </row>
    <row r="83" spans="1:3" x14ac:dyDescent="0.3">
      <c r="A83" s="1">
        <v>36100</v>
      </c>
      <c r="B83" s="2">
        <v>35825.132058569397</v>
      </c>
      <c r="C83" s="3">
        <f>chart_6[[#This Row],[S&amp;P 500]]/B82-1</f>
        <v>9.1297513894139648E-2</v>
      </c>
    </row>
    <row r="84" spans="1:3" x14ac:dyDescent="0.3">
      <c r="A84" s="1">
        <v>36130</v>
      </c>
      <c r="B84" s="2">
        <v>37647.836377511601</v>
      </c>
      <c r="C84" s="3">
        <f>chart_6[[#This Row],[S&amp;P 500]]/B83-1</f>
        <v>5.0877811586634847E-2</v>
      </c>
    </row>
    <row r="85" spans="1:3" x14ac:dyDescent="0.3">
      <c r="A85" s="1">
        <v>36161</v>
      </c>
      <c r="B85" s="2">
        <v>40503.797477936598</v>
      </c>
      <c r="C85" s="3">
        <f>chart_6[[#This Row],[S&amp;P 500]]/B84-1</f>
        <v>7.5859899936532971E-2</v>
      </c>
    </row>
    <row r="86" spans="1:3" x14ac:dyDescent="0.3">
      <c r="A86" s="1">
        <v>36192</v>
      </c>
      <c r="B86" s="2">
        <v>40548.645193762102</v>
      </c>
      <c r="C86" s="3">
        <f>chart_6[[#This Row],[S&amp;P 500]]/B85-1</f>
        <v>1.107247187129401E-3</v>
      </c>
    </row>
    <row r="87" spans="1:3" x14ac:dyDescent="0.3">
      <c r="A87" s="1">
        <v>36220</v>
      </c>
      <c r="B87" s="2">
        <v>43254.456038593402</v>
      </c>
      <c r="C87" s="3">
        <f>chart_6[[#This Row],[S&amp;P 500]]/B86-1</f>
        <v>6.6729993860499048E-2</v>
      </c>
    </row>
    <row r="88" spans="1:3" x14ac:dyDescent="0.3">
      <c r="A88" s="1">
        <v>36251</v>
      </c>
      <c r="B88" s="2">
        <v>45544.281925823598</v>
      </c>
      <c r="C88" s="3">
        <f>chart_6[[#This Row],[S&amp;P 500]]/B87-1</f>
        <v>5.2938496907396493E-2</v>
      </c>
    </row>
    <row r="89" spans="1:3" x14ac:dyDescent="0.3">
      <c r="A89" s="1">
        <v>36281</v>
      </c>
      <c r="B89" s="2">
        <v>45068.479716740301</v>
      </c>
      <c r="C89" s="3">
        <f>chart_6[[#This Row],[S&amp;P 500]]/B88-1</f>
        <v>-1.0447024060193044E-2</v>
      </c>
    </row>
    <row r="90" spans="1:3" x14ac:dyDescent="0.3">
      <c r="A90" s="1">
        <v>36312</v>
      </c>
      <c r="B90" s="2">
        <v>48159.215072663501</v>
      </c>
      <c r="C90" s="3">
        <f>chart_6[[#This Row],[S&amp;P 500]]/B89-1</f>
        <v>6.8578646880231187E-2</v>
      </c>
    </row>
    <row r="91" spans="1:3" x14ac:dyDescent="0.3">
      <c r="A91" s="1">
        <v>36342</v>
      </c>
      <c r="B91" s="2">
        <v>45058.684015189297</v>
      </c>
      <c r="C91" s="3">
        <f>chart_6[[#This Row],[S&amp;P 500]]/B90-1</f>
        <v>-6.4380847005003461E-2</v>
      </c>
    </row>
    <row r="92" spans="1:3" x14ac:dyDescent="0.3">
      <c r="A92" s="1">
        <v>36373</v>
      </c>
      <c r="B92" s="2">
        <v>45348.878836475204</v>
      </c>
      <c r="C92" s="3">
        <f>chart_6[[#This Row],[S&amp;P 500]]/B91-1</f>
        <v>6.4403749827244283E-3</v>
      </c>
    </row>
    <row r="93" spans="1:3" x14ac:dyDescent="0.3">
      <c r="A93" s="1">
        <v>36404</v>
      </c>
      <c r="B93" s="2">
        <v>43725.214314506396</v>
      </c>
      <c r="C93" s="3">
        <f>chart_6[[#This Row],[S&amp;P 500]]/B92-1</f>
        <v>-3.5803851465074255E-2</v>
      </c>
    </row>
    <row r="94" spans="1:3" x14ac:dyDescent="0.3">
      <c r="A94" s="1">
        <v>36434</v>
      </c>
      <c r="B94" s="2">
        <v>47435.095756103998</v>
      </c>
      <c r="C94" s="3">
        <f>chart_6[[#This Row],[S&amp;P 500]]/B93-1</f>
        <v>8.4845357530169974E-2</v>
      </c>
    </row>
    <row r="95" spans="1:3" x14ac:dyDescent="0.3">
      <c r="A95" s="1">
        <v>36465</v>
      </c>
      <c r="B95" s="2">
        <v>50105.836321337301</v>
      </c>
      <c r="C95" s="3">
        <f>chart_6[[#This Row],[S&amp;P 500]]/B94-1</f>
        <v>5.6303049939340211E-2</v>
      </c>
    </row>
    <row r="96" spans="1:3" x14ac:dyDescent="0.3">
      <c r="A96" s="1">
        <v>36495</v>
      </c>
      <c r="B96" s="2">
        <v>53326.228668101299</v>
      </c>
      <c r="C96" s="3">
        <f>chart_6[[#This Row],[S&amp;P 500]]/B95-1</f>
        <v>6.4271801115364458E-2</v>
      </c>
    </row>
    <row r="97" spans="1:3" x14ac:dyDescent="0.3">
      <c r="A97" s="1">
        <v>36526</v>
      </c>
      <c r="B97" s="2">
        <v>51966.058739469001</v>
      </c>
      <c r="C97" s="3">
        <f>chart_6[[#This Row],[S&amp;P 500]]/B96-1</f>
        <v>-2.5506583956984796E-2</v>
      </c>
    </row>
    <row r="98" spans="1:3" x14ac:dyDescent="0.3">
      <c r="A98" s="1">
        <v>36557</v>
      </c>
      <c r="B98" s="2">
        <v>51386.4792620835</v>
      </c>
      <c r="C98" s="3">
        <f>chart_6[[#This Row],[S&amp;P 500]]/B97-1</f>
        <v>-1.1153038953583438E-2</v>
      </c>
    </row>
    <row r="99" spans="1:3" x14ac:dyDescent="0.3">
      <c r="A99" s="1">
        <v>36586</v>
      </c>
      <c r="B99" s="2">
        <v>57364.301572785902</v>
      </c>
      <c r="C99" s="3">
        <f>chart_6[[#This Row],[S&amp;P 500]]/B98-1</f>
        <v>0.11633064565902762</v>
      </c>
    </row>
    <row r="100" spans="1:3" x14ac:dyDescent="0.3">
      <c r="A100" s="1">
        <v>36617</v>
      </c>
      <c r="B100" s="2">
        <v>58504.586453145501</v>
      </c>
      <c r="C100" s="3">
        <f>chart_6[[#This Row],[S&amp;P 500]]/B99-1</f>
        <v>1.987795282250171E-2</v>
      </c>
    </row>
    <row r="101" spans="1:3" x14ac:dyDescent="0.3">
      <c r="A101" s="1">
        <v>36647</v>
      </c>
      <c r="B101" s="2">
        <v>55961.415853050101</v>
      </c>
      <c r="C101" s="3">
        <f>chart_6[[#This Row],[S&amp;P 500]]/B100-1</f>
        <v>-4.3469593655399041E-2</v>
      </c>
    </row>
    <row r="102" spans="1:3" x14ac:dyDescent="0.3">
      <c r="A102" s="1">
        <v>36678</v>
      </c>
      <c r="B102" s="2">
        <v>55822.916650745101</v>
      </c>
      <c r="C102" s="3">
        <f>chart_6[[#This Row],[S&amp;P 500]]/B101-1</f>
        <v>-2.4749052573774799E-3</v>
      </c>
    </row>
    <row r="103" spans="1:3" x14ac:dyDescent="0.3">
      <c r="A103" s="1">
        <v>36708</v>
      </c>
      <c r="B103" s="2">
        <v>56810.972745561703</v>
      </c>
      <c r="C103" s="3">
        <f>chart_6[[#This Row],[S&amp;P 500]]/B102-1</f>
        <v>1.7699829283345236E-2</v>
      </c>
    </row>
    <row r="104" spans="1:3" x14ac:dyDescent="0.3">
      <c r="A104" s="1">
        <v>36739</v>
      </c>
      <c r="B104" s="2">
        <v>62622.986380036898</v>
      </c>
      <c r="C104" s="3">
        <f>chart_6[[#This Row],[S&amp;P 500]]/B103-1</f>
        <v>0.10230442031868314</v>
      </c>
    </row>
    <row r="105" spans="1:3" x14ac:dyDescent="0.3">
      <c r="A105" s="1">
        <v>36770</v>
      </c>
      <c r="B105" s="2">
        <v>60271.1234258939</v>
      </c>
      <c r="C105" s="3">
        <f>chart_6[[#This Row],[S&amp;P 500]]/B104-1</f>
        <v>-3.7555905428565239E-2</v>
      </c>
    </row>
    <row r="106" spans="1:3" x14ac:dyDescent="0.3">
      <c r="A106" s="1">
        <v>36800</v>
      </c>
      <c r="B106" s="2">
        <v>62497.690184056497</v>
      </c>
      <c r="C106" s="3">
        <f>chart_6[[#This Row],[S&amp;P 500]]/B105-1</f>
        <v>3.6942512958137552E-2</v>
      </c>
    </row>
    <row r="107" spans="1:3" x14ac:dyDescent="0.3">
      <c r="A107" s="1">
        <v>36831</v>
      </c>
      <c r="B107" s="2">
        <v>55800.329892595197</v>
      </c>
      <c r="C107" s="3">
        <f>chart_6[[#This Row],[S&amp;P 500]]/B106-1</f>
        <v>-0.10716172504515753</v>
      </c>
    </row>
    <row r="108" spans="1:3" x14ac:dyDescent="0.3">
      <c r="A108" s="1">
        <v>36861</v>
      </c>
      <c r="B108" s="2">
        <v>52331.192338071101</v>
      </c>
      <c r="C108" s="3">
        <f>chart_6[[#This Row],[S&amp;P 500]]/B107-1</f>
        <v>-6.2170556360536033E-2</v>
      </c>
    </row>
    <row r="109" spans="1:3" x14ac:dyDescent="0.3">
      <c r="A109" s="1">
        <v>36892</v>
      </c>
      <c r="B109" s="2">
        <v>54257.826812403</v>
      </c>
      <c r="C109" s="3">
        <f>chart_6[[#This Row],[S&amp;P 500]]/B108-1</f>
        <v>3.6816177661028959E-2</v>
      </c>
    </row>
    <row r="110" spans="1:3" x14ac:dyDescent="0.3">
      <c r="A110" s="1">
        <v>36923</v>
      </c>
      <c r="B110" s="2">
        <v>49550.4472359215</v>
      </c>
      <c r="C110" s="3">
        <f>chart_6[[#This Row],[S&amp;P 500]]/B109-1</f>
        <v>-8.6759456709486593E-2</v>
      </c>
    </row>
    <row r="111" spans="1:3" x14ac:dyDescent="0.3">
      <c r="A111" s="1">
        <v>36951</v>
      </c>
      <c r="B111" s="2">
        <v>48597.438879882902</v>
      </c>
      <c r="C111" s="3">
        <f>chart_6[[#This Row],[S&amp;P 500]]/B110-1</f>
        <v>-1.9233092922473438E-2</v>
      </c>
    </row>
    <row r="112" spans="1:3" x14ac:dyDescent="0.3">
      <c r="A112" s="1">
        <v>36982</v>
      </c>
      <c r="B112" s="2">
        <v>52114.341644761203</v>
      </c>
      <c r="C112" s="3">
        <f>chart_6[[#This Row],[S&amp;P 500]]/B111-1</f>
        <v>7.2368068069820435E-2</v>
      </c>
    </row>
    <row r="113" spans="1:3" x14ac:dyDescent="0.3">
      <c r="A113" s="1">
        <v>37012</v>
      </c>
      <c r="B113" s="2">
        <v>54913.450606873601</v>
      </c>
      <c r="C113" s="3">
        <f>chart_6[[#This Row],[S&amp;P 500]]/B112-1</f>
        <v>5.3710914764933504E-2</v>
      </c>
    </row>
    <row r="114" spans="1:3" x14ac:dyDescent="0.3">
      <c r="A114" s="1">
        <v>37043</v>
      </c>
      <c r="B114" s="2">
        <v>53576.934514204797</v>
      </c>
      <c r="C114" s="3">
        <f>chart_6[[#This Row],[S&amp;P 500]]/B113-1</f>
        <v>-2.4338592419495653E-2</v>
      </c>
    </row>
    <row r="115" spans="1:3" x14ac:dyDescent="0.3">
      <c r="A115" s="1">
        <v>37073</v>
      </c>
      <c r="B115" s="2">
        <v>51383.197841663299</v>
      </c>
      <c r="C115" s="3">
        <f>chart_6[[#This Row],[S&amp;P 500]]/B114-1</f>
        <v>-4.0945542936202783E-2</v>
      </c>
    </row>
    <row r="116" spans="1:3" x14ac:dyDescent="0.3">
      <c r="A116" s="1">
        <v>37104</v>
      </c>
      <c r="B116" s="2">
        <v>46046.941208338598</v>
      </c>
      <c r="C116" s="3">
        <f>chart_6[[#This Row],[S&amp;P 500]]/B115-1</f>
        <v>-0.10385217069922958</v>
      </c>
    </row>
    <row r="117" spans="1:3" x14ac:dyDescent="0.3">
      <c r="A117" s="1">
        <v>37135</v>
      </c>
      <c r="B117" s="2">
        <v>42453.697174198802</v>
      </c>
      <c r="C117" s="3">
        <f>chart_6[[#This Row],[S&amp;P 500]]/B116-1</f>
        <v>-7.8034369707256412E-2</v>
      </c>
    </row>
    <row r="118" spans="1:3" x14ac:dyDescent="0.3">
      <c r="A118" s="1">
        <v>37165</v>
      </c>
      <c r="B118" s="2">
        <v>43689.0838768139</v>
      </c>
      <c r="C118" s="3">
        <f>chart_6[[#This Row],[S&amp;P 500]]/B117-1</f>
        <v>2.9099625824011932E-2</v>
      </c>
    </row>
    <row r="119" spans="1:3" x14ac:dyDescent="0.3">
      <c r="A119" s="1">
        <v>37196</v>
      </c>
      <c r="B119" s="2">
        <v>47801.583703304197</v>
      </c>
      <c r="C119" s="3">
        <f>chart_6[[#This Row],[S&amp;P 500]]/B118-1</f>
        <v>9.4131061161317531E-2</v>
      </c>
    </row>
    <row r="120" spans="1:3" x14ac:dyDescent="0.3">
      <c r="A120" s="1">
        <v>37226</v>
      </c>
      <c r="B120" s="2">
        <v>48685.430390708003</v>
      </c>
      <c r="C120" s="3">
        <f>chart_6[[#This Row],[S&amp;P 500]]/B119-1</f>
        <v>1.8489903867823454E-2</v>
      </c>
    </row>
    <row r="121" spans="1:3" x14ac:dyDescent="0.3">
      <c r="A121" s="1">
        <v>37257</v>
      </c>
      <c r="B121" s="2">
        <v>48952.563787732899</v>
      </c>
      <c r="C121" s="3">
        <f>chart_6[[#This Row],[S&amp;P 500]]/B120-1</f>
        <v>5.486926887183996E-3</v>
      </c>
    </row>
    <row r="122" spans="1:3" x14ac:dyDescent="0.3">
      <c r="A122" s="1">
        <v>37288</v>
      </c>
      <c r="B122" s="2">
        <v>47930.802022614698</v>
      </c>
      <c r="C122" s="3">
        <f>chart_6[[#This Row],[S&amp;P 500]]/B121-1</f>
        <v>-2.0872487282765029E-2</v>
      </c>
    </row>
    <row r="123" spans="1:3" x14ac:dyDescent="0.3">
      <c r="A123" s="1">
        <v>37316</v>
      </c>
      <c r="B123" s="2">
        <v>49317.290802258402</v>
      </c>
      <c r="C123" s="3">
        <f>chart_6[[#This Row],[S&amp;P 500]]/B122-1</f>
        <v>2.8926884615649184E-2</v>
      </c>
    </row>
    <row r="124" spans="1:3" x14ac:dyDescent="0.3">
      <c r="A124" s="1">
        <v>37347</v>
      </c>
      <c r="B124" s="2">
        <v>44866.704724781601</v>
      </c>
      <c r="C124" s="3">
        <f>chart_6[[#This Row],[S&amp;P 500]]/B123-1</f>
        <v>-9.0243928753543701E-2</v>
      </c>
    </row>
    <row r="125" spans="1:3" x14ac:dyDescent="0.3">
      <c r="A125" s="1">
        <v>37377</v>
      </c>
      <c r="B125" s="2">
        <v>42738.016027584898</v>
      </c>
      <c r="C125" s="3">
        <f>chart_6[[#This Row],[S&amp;P 500]]/B124-1</f>
        <v>-4.7444730123470502E-2</v>
      </c>
    </row>
    <row r="126" spans="1:3" x14ac:dyDescent="0.3">
      <c r="A126" s="1">
        <v>37408</v>
      </c>
      <c r="B126" s="2">
        <v>37353.963199114798</v>
      </c>
      <c r="C126" s="3">
        <f>chart_6[[#This Row],[S&amp;P 500]]/B125-1</f>
        <v>-0.12597807125616234</v>
      </c>
    </row>
    <row r="127" spans="1:3" x14ac:dyDescent="0.3">
      <c r="A127" s="1">
        <v>37438</v>
      </c>
      <c r="B127" s="2">
        <v>35118.000174800101</v>
      </c>
      <c r="C127" s="3">
        <f>chart_6[[#This Row],[S&amp;P 500]]/B126-1</f>
        <v>-5.9858789612120322E-2</v>
      </c>
    </row>
    <row r="128" spans="1:3" x14ac:dyDescent="0.3">
      <c r="A128" s="1">
        <v>37469</v>
      </c>
      <c r="B128" s="2">
        <v>35168.818884209497</v>
      </c>
      <c r="C128" s="3">
        <f>chart_6[[#This Row],[S&amp;P 500]]/B127-1</f>
        <v>1.44708437714125E-3</v>
      </c>
    </row>
    <row r="129" spans="1:3" x14ac:dyDescent="0.3">
      <c r="A129" s="1">
        <v>37500</v>
      </c>
      <c r="B129" s="2">
        <v>31260.851145893699</v>
      </c>
      <c r="C129" s="3">
        <f>chart_6[[#This Row],[S&amp;P 500]]/B128-1</f>
        <v>-0.11112024407707488</v>
      </c>
    </row>
    <row r="130" spans="1:3" x14ac:dyDescent="0.3">
      <c r="A130" s="1">
        <v>37530</v>
      </c>
      <c r="B130" s="2">
        <v>33998.527672081203</v>
      </c>
      <c r="C130" s="3">
        <f>chart_6[[#This Row],[S&amp;P 500]]/B129-1</f>
        <v>8.7575239503583147E-2</v>
      </c>
    </row>
    <row r="131" spans="1:3" x14ac:dyDescent="0.3">
      <c r="A131" s="1">
        <v>37561</v>
      </c>
      <c r="B131" s="2">
        <v>35771.186081439402</v>
      </c>
      <c r="C131" s="3">
        <f>chart_6[[#This Row],[S&amp;P 500]]/B130-1</f>
        <v>5.213926986649664E-2</v>
      </c>
    </row>
    <row r="132" spans="1:3" x14ac:dyDescent="0.3">
      <c r="A132" s="1">
        <v>37591</v>
      </c>
      <c r="B132" s="2">
        <v>31871.7564331781</v>
      </c>
      <c r="C132" s="3">
        <f>chart_6[[#This Row],[S&amp;P 500]]/B131-1</f>
        <v>-0.10901035373508627</v>
      </c>
    </row>
    <row r="133" spans="1:3" x14ac:dyDescent="0.3">
      <c r="A133" s="1">
        <v>37622</v>
      </c>
      <c r="B133" s="2">
        <v>30092.762584412401</v>
      </c>
      <c r="C133" s="3">
        <f>chart_6[[#This Row],[S&amp;P 500]]/B132-1</f>
        <v>-5.5817251631409603E-2</v>
      </c>
    </row>
    <row r="134" spans="1:3" x14ac:dyDescent="0.3">
      <c r="A134" s="1">
        <v>37653</v>
      </c>
      <c r="B134" s="2">
        <v>29734.721179181</v>
      </c>
      <c r="C134" s="3">
        <f>chart_6[[#This Row],[S&amp;P 500]]/B133-1</f>
        <v>-1.1897924101420321E-2</v>
      </c>
    </row>
    <row r="135" spans="1:3" x14ac:dyDescent="0.3">
      <c r="A135" s="1">
        <v>37681</v>
      </c>
      <c r="B135" s="2">
        <v>29712.018776700301</v>
      </c>
      <c r="C135" s="3">
        <f>chart_6[[#This Row],[S&amp;P 500]]/B134-1</f>
        <v>-7.6349807835407457E-4</v>
      </c>
    </row>
    <row r="136" spans="1:3" x14ac:dyDescent="0.3">
      <c r="A136" s="1">
        <v>37712</v>
      </c>
      <c r="B136" s="2">
        <v>31477.568592699201</v>
      </c>
      <c r="C136" s="3">
        <f>chart_6[[#This Row],[S&amp;P 500]]/B135-1</f>
        <v>5.9422075264149221E-2</v>
      </c>
    </row>
    <row r="137" spans="1:3" x14ac:dyDescent="0.3">
      <c r="A137" s="1">
        <v>37742</v>
      </c>
      <c r="B137" s="2">
        <v>31199.2195216457</v>
      </c>
      <c r="C137" s="3">
        <f>chart_6[[#This Row],[S&amp;P 500]]/B136-1</f>
        <v>-8.8427754587773189E-3</v>
      </c>
    </row>
    <row r="138" spans="1:3" x14ac:dyDescent="0.3">
      <c r="A138" s="1">
        <v>37773</v>
      </c>
      <c r="B138" s="2">
        <v>32689.452164639599</v>
      </c>
      <c r="C138" s="3">
        <f>chart_6[[#This Row],[S&amp;P 500]]/B137-1</f>
        <v>4.7765061621493077E-2</v>
      </c>
    </row>
    <row r="139" spans="1:3" x14ac:dyDescent="0.3">
      <c r="A139" s="1">
        <v>37803</v>
      </c>
      <c r="B139" s="2">
        <v>33586.183615988899</v>
      </c>
      <c r="C139" s="3">
        <f>chart_6[[#This Row],[S&amp;P 500]]/B138-1</f>
        <v>2.7431828677731751E-2</v>
      </c>
    </row>
    <row r="140" spans="1:3" x14ac:dyDescent="0.3">
      <c r="A140" s="1">
        <v>37834</v>
      </c>
      <c r="B140" s="2">
        <v>35466.4482883288</v>
      </c>
      <c r="C140" s="3">
        <f>chart_6[[#This Row],[S&amp;P 500]]/B139-1</f>
        <v>5.5983278536141601E-2</v>
      </c>
    </row>
    <row r="141" spans="1:3" x14ac:dyDescent="0.3">
      <c r="A141" s="1">
        <v>37865</v>
      </c>
      <c r="B141" s="2">
        <v>32906.484484116299</v>
      </c>
      <c r="C141" s="3">
        <f>chart_6[[#This Row],[S&amp;P 500]]/B140-1</f>
        <v>-7.217987500188805E-2</v>
      </c>
    </row>
    <row r="142" spans="1:3" x14ac:dyDescent="0.3">
      <c r="A142" s="1">
        <v>37895</v>
      </c>
      <c r="B142" s="2">
        <v>34857.752525873497</v>
      </c>
      <c r="C142" s="3">
        <f>chart_6[[#This Row],[S&amp;P 500]]/B141-1</f>
        <v>5.9297371698853407E-2</v>
      </c>
    </row>
    <row r="143" spans="1:3" x14ac:dyDescent="0.3">
      <c r="A143" s="1">
        <v>37926</v>
      </c>
      <c r="B143" s="2">
        <v>34073.793379089497</v>
      </c>
      <c r="C143" s="3">
        <f>chart_6[[#This Row],[S&amp;P 500]]/B142-1</f>
        <v>-2.2490237894772447E-2</v>
      </c>
    </row>
    <row r="144" spans="1:3" x14ac:dyDescent="0.3">
      <c r="A144" s="1">
        <v>37956</v>
      </c>
      <c r="B144" s="2">
        <v>34054.963126381299</v>
      </c>
      <c r="C144" s="3">
        <f>chart_6[[#This Row],[S&amp;P 500]]/B143-1</f>
        <v>-5.5263153411477806E-4</v>
      </c>
    </row>
    <row r="145" spans="1:3" x14ac:dyDescent="0.3">
      <c r="A145" s="1">
        <v>37987</v>
      </c>
      <c r="B145" s="2">
        <v>35368.937186802097</v>
      </c>
      <c r="C145" s="3">
        <f>chart_6[[#This Row],[S&amp;P 500]]/B144-1</f>
        <v>3.8583922570830875E-2</v>
      </c>
    </row>
    <row r="146" spans="1:3" x14ac:dyDescent="0.3">
      <c r="A146" s="1">
        <v>38018</v>
      </c>
      <c r="B146" s="2">
        <v>35762.360965954402</v>
      </c>
      <c r="C146" s="3">
        <f>chart_6[[#This Row],[S&amp;P 500]]/B145-1</f>
        <v>1.1123426668842917E-2</v>
      </c>
    </row>
    <row r="147" spans="1:3" x14ac:dyDescent="0.3">
      <c r="A147" s="1">
        <v>38047</v>
      </c>
      <c r="B147" s="2">
        <v>35781.842919726398</v>
      </c>
      <c r="C147" s="3">
        <f>chart_6[[#This Row],[S&amp;P 500]]/B146-1</f>
        <v>5.4476139845860416E-4</v>
      </c>
    </row>
    <row r="148" spans="1:3" x14ac:dyDescent="0.3">
      <c r="A148" s="1">
        <v>38078</v>
      </c>
      <c r="B148" s="2">
        <v>36036.728762532701</v>
      </c>
      <c r="C148" s="3">
        <f>chart_6[[#This Row],[S&amp;P 500]]/B147-1</f>
        <v>7.1233290967744889E-3</v>
      </c>
    </row>
    <row r="149" spans="1:3" x14ac:dyDescent="0.3">
      <c r="A149" s="1">
        <v>38108</v>
      </c>
      <c r="B149" s="2">
        <v>35779.548212044901</v>
      </c>
      <c r="C149" s="3">
        <f>chart_6[[#This Row],[S&amp;P 500]]/B148-1</f>
        <v>-7.1366230875868908E-3</v>
      </c>
    </row>
    <row r="150" spans="1:3" x14ac:dyDescent="0.3">
      <c r="A150" s="1">
        <v>38139</v>
      </c>
      <c r="B150" s="2">
        <v>36604.3156365881</v>
      </c>
      <c r="C150" s="3">
        <f>chart_6[[#This Row],[S&amp;P 500]]/B149-1</f>
        <v>2.3051364976865329E-2</v>
      </c>
    </row>
    <row r="151" spans="1:3" x14ac:dyDescent="0.3">
      <c r="A151" s="1">
        <v>38169</v>
      </c>
      <c r="B151" s="2">
        <v>35733.847190088003</v>
      </c>
      <c r="C151" s="3">
        <f>chart_6[[#This Row],[S&amp;P 500]]/B150-1</f>
        <v>-2.3780486845928483E-2</v>
      </c>
    </row>
    <row r="152" spans="1:3" x14ac:dyDescent="0.3">
      <c r="A152" s="1">
        <v>38200</v>
      </c>
      <c r="B152" s="2">
        <v>35665.091184520301</v>
      </c>
      <c r="C152" s="3">
        <f>chart_6[[#This Row],[S&amp;P 500]]/B151-1</f>
        <v>-1.924114277479072E-3</v>
      </c>
    </row>
    <row r="153" spans="1:3" x14ac:dyDescent="0.3">
      <c r="A153" s="1">
        <v>38231</v>
      </c>
      <c r="B153" s="2">
        <v>35185.597857563102</v>
      </c>
      <c r="C153" s="3">
        <f>chart_6[[#This Row],[S&amp;P 500]]/B152-1</f>
        <v>-1.3444332007352733E-2</v>
      </c>
    </row>
    <row r="154" spans="1:3" x14ac:dyDescent="0.3">
      <c r="A154" s="1">
        <v>38261</v>
      </c>
      <c r="B154" s="2">
        <v>34803.204602441197</v>
      </c>
      <c r="C154" s="3">
        <f>chart_6[[#This Row],[S&amp;P 500]]/B153-1</f>
        <v>-1.0867891364810478E-2</v>
      </c>
    </row>
    <row r="155" spans="1:3" x14ac:dyDescent="0.3">
      <c r="A155" s="1">
        <v>38292</v>
      </c>
      <c r="B155" s="2">
        <v>34691.5803774331</v>
      </c>
      <c r="C155" s="3">
        <f>chart_6[[#This Row],[S&amp;P 500]]/B154-1</f>
        <v>-3.2072973245764747E-3</v>
      </c>
    </row>
    <row r="156" spans="1:3" x14ac:dyDescent="0.3">
      <c r="A156" s="1">
        <v>38322</v>
      </c>
      <c r="B156" s="2">
        <v>35013.539094961197</v>
      </c>
      <c r="C156" s="3">
        <f>chart_6[[#This Row],[S&amp;P 500]]/B155-1</f>
        <v>9.2806010572390463E-3</v>
      </c>
    </row>
    <row r="157" spans="1:3" x14ac:dyDescent="0.3">
      <c r="A157" s="1">
        <v>38353</v>
      </c>
      <c r="B157" s="2">
        <v>35695.780637459196</v>
      </c>
      <c r="C157" s="3">
        <f>chart_6[[#This Row],[S&amp;P 500]]/B156-1</f>
        <v>1.9485078062165373E-2</v>
      </c>
    </row>
    <row r="158" spans="1:3" x14ac:dyDescent="0.3">
      <c r="A158" s="1">
        <v>38384</v>
      </c>
      <c r="B158" s="2">
        <v>35836.634257604899</v>
      </c>
      <c r="C158" s="3">
        <f>chart_6[[#This Row],[S&amp;P 500]]/B157-1</f>
        <v>3.9459459249895357E-3</v>
      </c>
    </row>
    <row r="159" spans="1:3" x14ac:dyDescent="0.3">
      <c r="A159" s="1">
        <v>38412</v>
      </c>
      <c r="B159" s="2">
        <v>35997.640306694702</v>
      </c>
      <c r="C159" s="3">
        <f>chart_6[[#This Row],[S&amp;P 500]]/B158-1</f>
        <v>4.4927781982102566E-3</v>
      </c>
    </row>
    <row r="160" spans="1:3" x14ac:dyDescent="0.3">
      <c r="A160" s="1">
        <v>38443</v>
      </c>
      <c r="B160" s="2">
        <v>35334.007990788603</v>
      </c>
      <c r="C160" s="3">
        <f>chart_6[[#This Row],[S&amp;P 500]]/B159-1</f>
        <v>-1.8435439385805497E-2</v>
      </c>
    </row>
    <row r="161" spans="1:3" x14ac:dyDescent="0.3">
      <c r="A161" s="1">
        <v>38473</v>
      </c>
      <c r="B161" s="2">
        <v>38309.133789056003</v>
      </c>
      <c r="C161" s="3">
        <f>chart_6[[#This Row],[S&amp;P 500]]/B160-1</f>
        <v>8.4200065813167857E-2</v>
      </c>
    </row>
    <row r="162" spans="1:3" x14ac:dyDescent="0.3">
      <c r="A162" s="1">
        <v>38504</v>
      </c>
      <c r="B162" s="2">
        <v>39121.769257266002</v>
      </c>
      <c r="C162" s="3">
        <f>chart_6[[#This Row],[S&amp;P 500]]/B161-1</f>
        <v>2.1212577467417226E-2</v>
      </c>
    </row>
    <row r="163" spans="1:3" x14ac:dyDescent="0.3">
      <c r="A163" s="1">
        <v>38534</v>
      </c>
      <c r="B163" s="2">
        <v>40573.294030062098</v>
      </c>
      <c r="C163" s="3">
        <f>chart_6[[#This Row],[S&amp;P 500]]/B162-1</f>
        <v>3.710273845875478E-2</v>
      </c>
    </row>
    <row r="164" spans="1:3" x14ac:dyDescent="0.3">
      <c r="A164" s="1">
        <v>38565</v>
      </c>
      <c r="B164" s="2">
        <v>39857.033676041101</v>
      </c>
      <c r="C164" s="3">
        <f>chart_6[[#This Row],[S&amp;P 500]]/B163-1</f>
        <v>-1.7653492799729165E-2</v>
      </c>
    </row>
    <row r="165" spans="1:3" x14ac:dyDescent="0.3">
      <c r="A165" s="1">
        <v>38596</v>
      </c>
      <c r="B165" s="2">
        <v>40700.364590842197</v>
      </c>
      <c r="C165" s="3">
        <f>chart_6[[#This Row],[S&amp;P 500]]/B164-1</f>
        <v>2.1158898117098035E-2</v>
      </c>
    </row>
    <row r="166" spans="1:3" x14ac:dyDescent="0.3">
      <c r="A166" s="1">
        <v>38626</v>
      </c>
      <c r="B166" s="2">
        <v>40085.100964294099</v>
      </c>
      <c r="C166" s="3">
        <f>chart_6[[#This Row],[S&amp;P 500]]/B165-1</f>
        <v>-1.5116907003986269E-2</v>
      </c>
    </row>
    <row r="167" spans="1:3" x14ac:dyDescent="0.3">
      <c r="A167" s="1">
        <v>38657</v>
      </c>
      <c r="B167" s="2">
        <v>42499.054039687697</v>
      </c>
      <c r="C167" s="3">
        <f>chart_6[[#This Row],[S&amp;P 500]]/B166-1</f>
        <v>6.0220705881315562E-2</v>
      </c>
    </row>
    <row r="168" spans="1:3" x14ac:dyDescent="0.3">
      <c r="A168" s="1">
        <v>38687</v>
      </c>
      <c r="B168" s="2">
        <v>42412.942807766602</v>
      </c>
      <c r="C168" s="3">
        <f>chart_6[[#This Row],[S&amp;P 500]]/B167-1</f>
        <v>-2.0261917321896528E-3</v>
      </c>
    </row>
    <row r="169" spans="1:3" x14ac:dyDescent="0.3">
      <c r="A169" s="1">
        <v>38718</v>
      </c>
      <c r="B169" s="2">
        <v>42382.686507133803</v>
      </c>
      <c r="C169" s="3">
        <f>chart_6[[#This Row],[S&amp;P 500]]/B168-1</f>
        <v>-7.1337423507566999E-4</v>
      </c>
    </row>
    <row r="170" spans="1:3" x14ac:dyDescent="0.3">
      <c r="A170" s="1">
        <v>38749</v>
      </c>
      <c r="B170" s="2">
        <v>43367.338495991098</v>
      </c>
      <c r="C170" s="3">
        <f>chart_6[[#This Row],[S&amp;P 500]]/B169-1</f>
        <v>2.3232410920708269E-2</v>
      </c>
    </row>
    <row r="171" spans="1:3" x14ac:dyDescent="0.3">
      <c r="A171" s="1">
        <v>38777</v>
      </c>
      <c r="B171" s="2">
        <v>43076.461622562398</v>
      </c>
      <c r="C171" s="3">
        <f>chart_6[[#This Row],[S&amp;P 500]]/B170-1</f>
        <v>-6.7072797989572441E-3</v>
      </c>
    </row>
    <row r="172" spans="1:3" x14ac:dyDescent="0.3">
      <c r="A172" s="1">
        <v>38808</v>
      </c>
      <c r="B172" s="2">
        <v>42147.130243999003</v>
      </c>
      <c r="C172" s="3">
        <f>chart_6[[#This Row],[S&amp;P 500]]/B171-1</f>
        <v>-2.1573995253051037E-2</v>
      </c>
    </row>
    <row r="173" spans="1:3" x14ac:dyDescent="0.3">
      <c r="A173" s="1">
        <v>38838</v>
      </c>
      <c r="B173" s="2">
        <v>39881.144077267498</v>
      </c>
      <c r="C173" s="3">
        <f>chart_6[[#This Row],[S&amp;P 500]]/B172-1</f>
        <v>-5.3763711873458853E-2</v>
      </c>
    </row>
    <row r="174" spans="1:3" x14ac:dyDescent="0.3">
      <c r="A174" s="1">
        <v>38869</v>
      </c>
      <c r="B174" s="2">
        <v>40422.1068324933</v>
      </c>
      <c r="C174" s="3">
        <f>chart_6[[#This Row],[S&amp;P 500]]/B173-1</f>
        <v>1.3564374035451854E-2</v>
      </c>
    </row>
    <row r="175" spans="1:3" x14ac:dyDescent="0.3">
      <c r="A175" s="1">
        <v>38899</v>
      </c>
      <c r="B175" s="2">
        <v>40499.425838835297</v>
      </c>
      <c r="C175" s="3">
        <f>chart_6[[#This Row],[S&amp;P 500]]/B174-1</f>
        <v>1.9127901141422488E-3</v>
      </c>
    </row>
    <row r="176" spans="1:3" x14ac:dyDescent="0.3">
      <c r="A176" s="1">
        <v>38930</v>
      </c>
      <c r="B176" s="2">
        <v>41192.006906848699</v>
      </c>
      <c r="C176" s="3">
        <f>chart_6[[#This Row],[S&amp;P 500]]/B175-1</f>
        <v>1.7101009549357116E-2</v>
      </c>
    </row>
    <row r="177" spans="1:3" x14ac:dyDescent="0.3">
      <c r="A177" s="1">
        <v>38961</v>
      </c>
      <c r="B177" s="2">
        <v>42891.011999743401</v>
      </c>
      <c r="C177" s="3">
        <f>chart_6[[#This Row],[S&amp;P 500]]/B176-1</f>
        <v>4.1245989707100694E-2</v>
      </c>
    </row>
    <row r="178" spans="1:3" x14ac:dyDescent="0.3">
      <c r="A178" s="1">
        <v>38991</v>
      </c>
      <c r="B178" s="2">
        <v>44163.074285392897</v>
      </c>
      <c r="C178" s="3">
        <f>chart_6[[#This Row],[S&amp;P 500]]/B177-1</f>
        <v>2.9658015195750176E-2</v>
      </c>
    </row>
    <row r="179" spans="1:3" x14ac:dyDescent="0.3">
      <c r="A179" s="1">
        <v>39022</v>
      </c>
      <c r="B179" s="2">
        <v>43284.5820000034</v>
      </c>
      <c r="C179" s="3">
        <f>chart_6[[#This Row],[S&amp;P 500]]/B178-1</f>
        <v>-1.9892009322368676E-2</v>
      </c>
    </row>
    <row r="180" spans="1:3" x14ac:dyDescent="0.3">
      <c r="A180" s="1">
        <v>39052</v>
      </c>
      <c r="B180" s="2">
        <v>43991.744199089801</v>
      </c>
      <c r="C180" s="3">
        <f>chart_6[[#This Row],[S&amp;P 500]]/B179-1</f>
        <v>1.6337507870269885E-2</v>
      </c>
    </row>
    <row r="181" spans="1:3" x14ac:dyDescent="0.3">
      <c r="A181" s="1">
        <v>39083</v>
      </c>
      <c r="B181" s="2">
        <v>45401.684516480702</v>
      </c>
      <c r="C181" s="3">
        <f>chart_6[[#This Row],[S&amp;P 500]]/B180-1</f>
        <v>3.2050111743922916E-2</v>
      </c>
    </row>
    <row r="182" spans="1:3" x14ac:dyDescent="0.3">
      <c r="A182" s="1">
        <v>39114</v>
      </c>
      <c r="B182" s="2">
        <v>43647.729227219701</v>
      </c>
      <c r="C182" s="3">
        <f>chart_6[[#This Row],[S&amp;P 500]]/B181-1</f>
        <v>-3.8631943020182913E-2</v>
      </c>
    </row>
    <row r="183" spans="1:3" x14ac:dyDescent="0.3">
      <c r="A183" s="1">
        <v>39142</v>
      </c>
      <c r="B183" s="2">
        <v>43781.327593031398</v>
      </c>
      <c r="C183" s="3">
        <f>chart_6[[#This Row],[S&amp;P 500]]/B182-1</f>
        <v>3.0608319877585277E-3</v>
      </c>
    </row>
    <row r="184" spans="1:3" x14ac:dyDescent="0.3">
      <c r="A184" s="1">
        <v>39173</v>
      </c>
      <c r="B184" s="2">
        <v>44756.149838622601</v>
      </c>
      <c r="C184" s="3">
        <f>chart_6[[#This Row],[S&amp;P 500]]/B183-1</f>
        <v>2.2265707761369047E-2</v>
      </c>
    </row>
    <row r="185" spans="1:3" x14ac:dyDescent="0.3">
      <c r="A185" s="1">
        <v>39203</v>
      </c>
      <c r="B185" s="2">
        <v>46841.245434246302</v>
      </c>
      <c r="C185" s="3">
        <f>chart_6[[#This Row],[S&amp;P 500]]/B184-1</f>
        <v>4.6587912569377332E-2</v>
      </c>
    </row>
    <row r="186" spans="1:3" x14ac:dyDescent="0.3">
      <c r="A186" s="1">
        <v>39234</v>
      </c>
      <c r="B186" s="2">
        <v>45885.700439288499</v>
      </c>
      <c r="C186" s="3">
        <f>chart_6[[#This Row],[S&amp;P 500]]/B185-1</f>
        <v>-2.0399649627146577E-2</v>
      </c>
    </row>
    <row r="187" spans="1:3" x14ac:dyDescent="0.3">
      <c r="A187" s="1">
        <v>39264</v>
      </c>
      <c r="B187" s="2">
        <v>43807.769779902199</v>
      </c>
      <c r="C187" s="3">
        <f>chart_6[[#This Row],[S&amp;P 500]]/B186-1</f>
        <v>-4.52849284089194E-2</v>
      </c>
    </row>
    <row r="188" spans="1:3" x14ac:dyDescent="0.3">
      <c r="A188" s="1">
        <v>39295</v>
      </c>
      <c r="B188" s="2">
        <v>44470.944921130103</v>
      </c>
      <c r="C188" s="3">
        <f>chart_6[[#This Row],[S&amp;P 500]]/B187-1</f>
        <v>1.5138299542748035E-2</v>
      </c>
    </row>
    <row r="189" spans="1:3" x14ac:dyDescent="0.3">
      <c r="A189" s="1">
        <v>39326</v>
      </c>
      <c r="B189" s="2">
        <v>44591.844519607897</v>
      </c>
      <c r="C189" s="3">
        <f>chart_6[[#This Row],[S&amp;P 500]]/B188-1</f>
        <v>2.7186199594411153E-3</v>
      </c>
    </row>
    <row r="190" spans="1:3" x14ac:dyDescent="0.3">
      <c r="A190" s="1">
        <v>39356</v>
      </c>
      <c r="B190" s="2">
        <v>44460.792899003398</v>
      </c>
      <c r="C190" s="3">
        <f>chart_6[[#This Row],[S&amp;P 500]]/B189-1</f>
        <v>-2.938914548530791E-3</v>
      </c>
    </row>
    <row r="191" spans="1:3" x14ac:dyDescent="0.3">
      <c r="A191" s="1">
        <v>39387</v>
      </c>
      <c r="B191" s="2">
        <v>41695.802658955399</v>
      </c>
      <c r="C191" s="3">
        <f>chart_6[[#This Row],[S&amp;P 500]]/B190-1</f>
        <v>-6.2189404636325718E-2</v>
      </c>
    </row>
    <row r="192" spans="1:3" x14ac:dyDescent="0.3">
      <c r="A192" s="1">
        <v>39417</v>
      </c>
      <c r="B192" s="2">
        <v>41519.034855842299</v>
      </c>
      <c r="C192" s="3">
        <f>chart_6[[#This Row],[S&amp;P 500]]/B191-1</f>
        <v>-4.2394627718033151E-3</v>
      </c>
    </row>
    <row r="193" spans="1:3" x14ac:dyDescent="0.3">
      <c r="A193" s="1">
        <v>39448</v>
      </c>
      <c r="B193" s="2">
        <v>38637.591400196703</v>
      </c>
      <c r="C193" s="3">
        <f>chart_6[[#This Row],[S&amp;P 500]]/B192-1</f>
        <v>-6.9400540394308763E-2</v>
      </c>
    </row>
    <row r="194" spans="1:3" x14ac:dyDescent="0.3">
      <c r="A194" s="1">
        <v>39479</v>
      </c>
      <c r="B194" s="2">
        <v>36650.396266233904</v>
      </c>
      <c r="C194" s="3">
        <f>chart_6[[#This Row],[S&amp;P 500]]/B193-1</f>
        <v>-5.1431651455185801E-2</v>
      </c>
    </row>
    <row r="195" spans="1:3" x14ac:dyDescent="0.3">
      <c r="A195" s="1">
        <v>39508</v>
      </c>
      <c r="B195" s="2">
        <v>35003.557924308298</v>
      </c>
      <c r="C195" s="3">
        <f>chart_6[[#This Row],[S&amp;P 500]]/B194-1</f>
        <v>-4.4933711765699047E-2</v>
      </c>
    </row>
    <row r="196" spans="1:3" x14ac:dyDescent="0.3">
      <c r="A196" s="1">
        <v>39539</v>
      </c>
      <c r="B196" s="2">
        <v>37350.863469322001</v>
      </c>
      <c r="C196" s="3">
        <f>chart_6[[#This Row],[S&amp;P 500]]/B195-1</f>
        <v>6.7059055827682457E-2</v>
      </c>
    </row>
    <row r="197" spans="1:3" x14ac:dyDescent="0.3">
      <c r="A197" s="1">
        <v>39569</v>
      </c>
      <c r="B197" s="2">
        <v>37912.726089604002</v>
      </c>
      <c r="C197" s="3">
        <f>chart_6[[#This Row],[S&amp;P 500]]/B196-1</f>
        <v>1.5042828146221821E-2</v>
      </c>
    </row>
    <row r="198" spans="1:3" x14ac:dyDescent="0.3">
      <c r="A198" s="1">
        <v>39600</v>
      </c>
      <c r="B198" s="2">
        <v>34152.757075281399</v>
      </c>
      <c r="C198" s="3">
        <f>chart_6[[#This Row],[S&amp;P 500]]/B197-1</f>
        <v>-9.9174324880679565E-2</v>
      </c>
    </row>
    <row r="199" spans="1:3" x14ac:dyDescent="0.3">
      <c r="A199" s="1">
        <v>39630</v>
      </c>
      <c r="B199" s="2">
        <v>34197.5713010092</v>
      </c>
      <c r="C199" s="3">
        <f>chart_6[[#This Row],[S&amp;P 500]]/B198-1</f>
        <v>1.3121700725073904E-3</v>
      </c>
    </row>
    <row r="200" spans="1:3" x14ac:dyDescent="0.3">
      <c r="A200" s="1">
        <v>39661</v>
      </c>
      <c r="B200" s="2">
        <v>36754.699031948599</v>
      </c>
      <c r="C200" s="3">
        <f>chart_6[[#This Row],[S&amp;P 500]]/B199-1</f>
        <v>7.4775126819135673E-2</v>
      </c>
    </row>
    <row r="201" spans="1:3" x14ac:dyDescent="0.3">
      <c r="A201" s="1">
        <v>39692</v>
      </c>
      <c r="B201" s="2">
        <v>34490.779140077801</v>
      </c>
      <c r="C201" s="3">
        <f>chart_6[[#This Row],[S&amp;P 500]]/B200-1</f>
        <v>-6.1595386481138492E-2</v>
      </c>
    </row>
    <row r="202" spans="1:3" x14ac:dyDescent="0.3">
      <c r="A202" s="1">
        <v>39722</v>
      </c>
      <c r="B202" s="2">
        <v>32176.016678467</v>
      </c>
      <c r="C202" s="3">
        <f>chart_6[[#This Row],[S&amp;P 500]]/B201-1</f>
        <v>-6.711250135028346E-2</v>
      </c>
    </row>
    <row r="203" spans="1:3" x14ac:dyDescent="0.3">
      <c r="A203" s="1">
        <v>39753</v>
      </c>
      <c r="B203" s="2">
        <v>29937.632523942699</v>
      </c>
      <c r="C203" s="3">
        <f>chart_6[[#This Row],[S&amp;P 500]]/B202-1</f>
        <v>-6.9566850890597776E-2</v>
      </c>
    </row>
    <row r="204" spans="1:3" x14ac:dyDescent="0.3">
      <c r="A204" s="1">
        <v>39783</v>
      </c>
      <c r="B204" s="2">
        <v>27669.058512370801</v>
      </c>
      <c r="C204" s="3">
        <f>chart_6[[#This Row],[S&amp;P 500]]/B203-1</f>
        <v>-7.5776667034629375E-2</v>
      </c>
    </row>
    <row r="205" spans="1:3" x14ac:dyDescent="0.3">
      <c r="A205" s="1">
        <v>39814</v>
      </c>
      <c r="B205" s="2">
        <v>27513.5869132964</v>
      </c>
      <c r="C205" s="3">
        <f>chart_6[[#This Row],[S&amp;P 500]]/B204-1</f>
        <v>-5.6189696156409008E-3</v>
      </c>
    </row>
    <row r="206" spans="1:3" x14ac:dyDescent="0.3">
      <c r="A206" s="1">
        <v>39845</v>
      </c>
      <c r="B206" s="2">
        <v>24918.440302419502</v>
      </c>
      <c r="C206" s="3">
        <f>chart_6[[#This Row],[S&amp;P 500]]/B205-1</f>
        <v>-9.4322365857094081E-2</v>
      </c>
    </row>
    <row r="207" spans="1:3" x14ac:dyDescent="0.3">
      <c r="A207" s="1">
        <v>39873</v>
      </c>
      <c r="B207" s="2">
        <v>25749.012807234601</v>
      </c>
      <c r="C207" s="3">
        <f>chart_6[[#This Row],[S&amp;P 500]]/B206-1</f>
        <v>3.3331640934784135E-2</v>
      </c>
    </row>
    <row r="208" spans="1:3" x14ac:dyDescent="0.3">
      <c r="A208" s="1">
        <v>39904</v>
      </c>
      <c r="B208" s="2">
        <v>28283.5636792</v>
      </c>
      <c r="C208" s="3">
        <f>chart_6[[#This Row],[S&amp;P 500]]/B207-1</f>
        <v>9.8432933757106156E-2</v>
      </c>
    </row>
    <row r="209" spans="1:3" x14ac:dyDescent="0.3">
      <c r="A209" s="1">
        <v>39934</v>
      </c>
      <c r="B209" s="2">
        <v>28122.0480756385</v>
      </c>
      <c r="C209" s="3">
        <f>chart_6[[#This Row],[S&amp;P 500]]/B208-1</f>
        <v>-5.7105817850061635E-3</v>
      </c>
    </row>
    <row r="210" spans="1:3" x14ac:dyDescent="0.3">
      <c r="A210" s="1">
        <v>39965</v>
      </c>
      <c r="B210" s="2">
        <v>28106.109272677</v>
      </c>
      <c r="C210" s="3">
        <f>chart_6[[#This Row],[S&amp;P 500]]/B209-1</f>
        <v>-5.6677248110204026E-4</v>
      </c>
    </row>
    <row r="211" spans="1:3" x14ac:dyDescent="0.3">
      <c r="A211" s="1">
        <v>39995</v>
      </c>
      <c r="B211" s="2">
        <v>30223.317850870499</v>
      </c>
      <c r="C211" s="3">
        <f>chart_6[[#This Row],[S&amp;P 500]]/B210-1</f>
        <v>7.5329123560040845E-2</v>
      </c>
    </row>
    <row r="212" spans="1:3" x14ac:dyDescent="0.3">
      <c r="A212" s="1">
        <v>40026</v>
      </c>
      <c r="B212" s="2">
        <v>31020.4726492066</v>
      </c>
      <c r="C212" s="3">
        <f>chart_6[[#This Row],[S&amp;P 500]]/B211-1</f>
        <v>2.6375489357901349E-2</v>
      </c>
    </row>
    <row r="213" spans="1:3" x14ac:dyDescent="0.3">
      <c r="A213" s="1">
        <v>40057</v>
      </c>
      <c r="B213" s="2">
        <v>31362.8111369943</v>
      </c>
      <c r="C213" s="3">
        <f>chart_6[[#This Row],[S&amp;P 500]]/B212-1</f>
        <v>1.1035888835705832E-2</v>
      </c>
    </row>
    <row r="214" spans="1:3" x14ac:dyDescent="0.3">
      <c r="A214" s="1">
        <v>40087</v>
      </c>
      <c r="B214" s="2">
        <v>30453.688672134402</v>
      </c>
      <c r="C214" s="3">
        <f>chart_6[[#This Row],[S&amp;P 500]]/B213-1</f>
        <v>-2.8987276073206836E-2</v>
      </c>
    </row>
    <row r="215" spans="1:3" x14ac:dyDescent="0.3">
      <c r="A215" s="1">
        <v>40118</v>
      </c>
      <c r="B215" s="2">
        <v>31801.202438305099</v>
      </c>
      <c r="C215" s="3">
        <f>chart_6[[#This Row],[S&amp;P 500]]/B214-1</f>
        <v>4.4247965515050947E-2</v>
      </c>
    </row>
    <row r="216" spans="1:3" x14ac:dyDescent="0.3">
      <c r="A216" s="1">
        <v>40148</v>
      </c>
      <c r="B216" s="2">
        <v>33803.798601012801</v>
      </c>
      <c r="C216" s="3">
        <f>chart_6[[#This Row],[S&amp;P 500]]/B215-1</f>
        <v>6.2972340954489781E-2</v>
      </c>
    </row>
    <row r="217" spans="1:3" x14ac:dyDescent="0.3">
      <c r="A217" s="1">
        <v>40179</v>
      </c>
      <c r="B217" s="2">
        <v>33614.462474579603</v>
      </c>
      <c r="C217" s="3">
        <f>chart_6[[#This Row],[S&amp;P 500]]/B216-1</f>
        <v>-5.6010310754698311E-3</v>
      </c>
    </row>
    <row r="218" spans="1:3" x14ac:dyDescent="0.3">
      <c r="A218" s="1">
        <v>40210</v>
      </c>
      <c r="B218" s="2">
        <v>35667.010172822498</v>
      </c>
      <c r="C218" s="3">
        <f>chart_6[[#This Row],[S&amp;P 500]]/B217-1</f>
        <v>6.1061446387699947E-2</v>
      </c>
    </row>
    <row r="219" spans="1:3" x14ac:dyDescent="0.3">
      <c r="A219" s="1">
        <v>40238</v>
      </c>
      <c r="B219" s="2">
        <v>38074.736889437801</v>
      </c>
      <c r="C219" s="3">
        <f>chart_6[[#This Row],[S&amp;P 500]]/B218-1</f>
        <v>6.7505706392231968E-2</v>
      </c>
    </row>
    <row r="220" spans="1:3" x14ac:dyDescent="0.3">
      <c r="A220" s="1">
        <v>40269</v>
      </c>
      <c r="B220" s="2">
        <v>39152.166307088097</v>
      </c>
      <c r="C220" s="3">
        <f>chart_6[[#This Row],[S&amp;P 500]]/B219-1</f>
        <v>2.8297750836176583E-2</v>
      </c>
    </row>
    <row r="221" spans="1:3" x14ac:dyDescent="0.3">
      <c r="A221" s="1">
        <v>40299</v>
      </c>
      <c r="B221" s="2">
        <v>38976.527442284198</v>
      </c>
      <c r="C221" s="3">
        <f>chart_6[[#This Row],[S&amp;P 500]]/B220-1</f>
        <v>-4.4860573850826757E-3</v>
      </c>
    </row>
    <row r="222" spans="1:3" x14ac:dyDescent="0.3">
      <c r="A222" s="1">
        <v>40330</v>
      </c>
      <c r="B222" s="2">
        <v>37044.520371560197</v>
      </c>
      <c r="C222" s="3">
        <f>chart_6[[#This Row],[S&amp;P 500]]/B221-1</f>
        <v>-4.9568476144645879E-2</v>
      </c>
    </row>
    <row r="223" spans="1:3" x14ac:dyDescent="0.3">
      <c r="A223" s="1">
        <v>40360</v>
      </c>
      <c r="B223" s="2">
        <v>37336.580972215503</v>
      </c>
      <c r="C223" s="3">
        <f>chart_6[[#This Row],[S&amp;P 500]]/B222-1</f>
        <v>7.8840432465019372E-3</v>
      </c>
    </row>
    <row r="224" spans="1:3" x14ac:dyDescent="0.3">
      <c r="A224" s="1">
        <v>40391</v>
      </c>
      <c r="B224" s="2">
        <v>36629.6468728334</v>
      </c>
      <c r="C224" s="3">
        <f>chart_6[[#This Row],[S&amp;P 500]]/B223-1</f>
        <v>-1.8934087722391468E-2</v>
      </c>
    </row>
    <row r="225" spans="1:3" x14ac:dyDescent="0.3">
      <c r="A225" s="1">
        <v>40422</v>
      </c>
      <c r="B225" s="2">
        <v>37068.6788467851</v>
      </c>
      <c r="C225" s="3">
        <f>chart_6[[#This Row],[S&amp;P 500]]/B224-1</f>
        <v>1.1985700421188294E-2</v>
      </c>
    </row>
    <row r="226" spans="1:3" x14ac:dyDescent="0.3">
      <c r="A226" s="1">
        <v>40452</v>
      </c>
      <c r="B226" s="2">
        <v>37898.8605813006</v>
      </c>
      <c r="C226" s="3">
        <f>chart_6[[#This Row],[S&amp;P 500]]/B225-1</f>
        <v>2.2395773476224123E-2</v>
      </c>
    </row>
    <row r="227" spans="1:3" x14ac:dyDescent="0.3">
      <c r="A227" s="1">
        <v>40483</v>
      </c>
      <c r="B227" s="2">
        <v>40408.583360543198</v>
      </c>
      <c r="C227" s="3">
        <f>chart_6[[#This Row],[S&amp;P 500]]/B226-1</f>
        <v>6.6221589270704984E-2</v>
      </c>
    </row>
    <row r="228" spans="1:3" x14ac:dyDescent="0.3">
      <c r="A228" s="1">
        <v>40513</v>
      </c>
      <c r="B228" s="2">
        <v>41934.807769646803</v>
      </c>
      <c r="C228" s="3">
        <f>chart_6[[#This Row],[S&amp;P 500]]/B227-1</f>
        <v>3.7769807357163732E-2</v>
      </c>
    </row>
    <row r="229" spans="1:3" x14ac:dyDescent="0.3">
      <c r="A229" s="1">
        <v>40544</v>
      </c>
      <c r="B229" s="2">
        <v>41894.036142676901</v>
      </c>
      <c r="C229" s="3">
        <f>chart_6[[#This Row],[S&amp;P 500]]/B228-1</f>
        <v>-9.722621644974172E-4</v>
      </c>
    </row>
    <row r="230" spans="1:3" x14ac:dyDescent="0.3">
      <c r="A230" s="1">
        <v>40575</v>
      </c>
      <c r="B230" s="2">
        <v>42884.524210571799</v>
      </c>
      <c r="C230" s="3">
        <f>chart_6[[#This Row],[S&amp;P 500]]/B229-1</f>
        <v>2.3642698557895692E-2</v>
      </c>
    </row>
    <row r="231" spans="1:3" x14ac:dyDescent="0.3">
      <c r="A231" s="1">
        <v>40603</v>
      </c>
      <c r="B231" s="2">
        <v>41775.207807008403</v>
      </c>
      <c r="C231" s="3">
        <f>chart_6[[#This Row],[S&amp;P 500]]/B230-1</f>
        <v>-2.5867522701579326E-2</v>
      </c>
    </row>
    <row r="232" spans="1:3" x14ac:dyDescent="0.3">
      <c r="A232" s="1">
        <v>40634</v>
      </c>
      <c r="B232" s="2">
        <v>41122.249113876598</v>
      </c>
      <c r="C232" s="3">
        <f>chart_6[[#This Row],[S&amp;P 500]]/B231-1</f>
        <v>-1.5630291922144823E-2</v>
      </c>
    </row>
    <row r="233" spans="1:3" x14ac:dyDescent="0.3">
      <c r="A233" s="1">
        <v>40664</v>
      </c>
      <c r="B233" s="2">
        <v>41999.273781527503</v>
      </c>
      <c r="C233" s="3">
        <f>chart_6[[#This Row],[S&amp;P 500]]/B232-1</f>
        <v>2.1327254382955241E-2</v>
      </c>
    </row>
    <row r="234" spans="1:3" x14ac:dyDescent="0.3">
      <c r="A234" s="1">
        <v>40695</v>
      </c>
      <c r="B234" s="2">
        <v>41104.872737013698</v>
      </c>
      <c r="C234" s="3">
        <f>chart_6[[#This Row],[S&amp;P 500]]/B233-1</f>
        <v>-2.129563118558464E-2</v>
      </c>
    </row>
    <row r="235" spans="1:3" x14ac:dyDescent="0.3">
      <c r="A235" s="1">
        <v>40725</v>
      </c>
      <c r="B235" s="2">
        <v>40814.097678024104</v>
      </c>
      <c r="C235" s="3">
        <f>chart_6[[#This Row],[S&amp;P 500]]/B234-1</f>
        <v>-7.0739802760114712E-3</v>
      </c>
    </row>
    <row r="236" spans="1:3" x14ac:dyDescent="0.3">
      <c r="A236" s="1">
        <v>40756</v>
      </c>
      <c r="B236" s="2">
        <v>38089.407225710202</v>
      </c>
      <c r="C236" s="3">
        <f>chart_6[[#This Row],[S&amp;P 500]]/B235-1</f>
        <v>-6.6758561559012053E-2</v>
      </c>
    </row>
    <row r="237" spans="1:3" x14ac:dyDescent="0.3">
      <c r="A237" s="1">
        <v>40787</v>
      </c>
      <c r="B237" s="2">
        <v>37895.386551037504</v>
      </c>
      <c r="C237" s="3">
        <f>chart_6[[#This Row],[S&amp;P 500]]/B236-1</f>
        <v>-5.093822372266632E-3</v>
      </c>
    </row>
    <row r="238" spans="1:3" x14ac:dyDescent="0.3">
      <c r="A238" s="1">
        <v>40817</v>
      </c>
      <c r="B238" s="2">
        <v>40541.839928006601</v>
      </c>
      <c r="C238" s="3">
        <f>chart_6[[#This Row],[S&amp;P 500]]/B237-1</f>
        <v>6.9835766773479246E-2</v>
      </c>
    </row>
    <row r="239" spans="1:3" x14ac:dyDescent="0.3">
      <c r="A239" s="1">
        <v>40848</v>
      </c>
      <c r="B239" s="2">
        <v>42209.923074060098</v>
      </c>
      <c r="C239" s="3">
        <f>chart_6[[#This Row],[S&amp;P 500]]/B238-1</f>
        <v>4.1144732183236998E-2</v>
      </c>
    </row>
    <row r="240" spans="1:3" x14ac:dyDescent="0.3">
      <c r="A240" s="1">
        <v>40878</v>
      </c>
      <c r="B240" s="2">
        <v>44220.273896058199</v>
      </c>
      <c r="C240" s="3">
        <f>chart_6[[#This Row],[S&amp;P 500]]/B239-1</f>
        <v>4.7627445766030174E-2</v>
      </c>
    </row>
    <row r="241" spans="1:3" x14ac:dyDescent="0.3">
      <c r="A241" s="1">
        <v>40909</v>
      </c>
      <c r="B241" s="2">
        <v>45370.900216752998</v>
      </c>
      <c r="C241" s="3">
        <f>chart_6[[#This Row],[S&amp;P 500]]/B240-1</f>
        <v>2.6020334550604485E-2</v>
      </c>
    </row>
    <row r="242" spans="1:3" x14ac:dyDescent="0.3">
      <c r="A242" s="1">
        <v>40940</v>
      </c>
      <c r="B242" s="2">
        <v>46392.710390373599</v>
      </c>
      <c r="C242" s="3">
        <f>chart_6[[#This Row],[S&amp;P 500]]/B241-1</f>
        <v>2.2521267348433627E-2</v>
      </c>
    </row>
    <row r="243" spans="1:3" x14ac:dyDescent="0.3">
      <c r="A243" s="1">
        <v>40969</v>
      </c>
      <c r="B243" s="2">
        <v>48231.5433139343</v>
      </c>
      <c r="C243" s="3">
        <f>chart_6[[#This Row],[S&amp;P 500]]/B242-1</f>
        <v>3.9636246903614003E-2</v>
      </c>
    </row>
    <row r="244" spans="1:3" x14ac:dyDescent="0.3">
      <c r="A244" s="1">
        <v>41000</v>
      </c>
      <c r="B244" s="2">
        <v>48443.992003947998</v>
      </c>
      <c r="C244" s="3">
        <f>chart_6[[#This Row],[S&amp;P 500]]/B243-1</f>
        <v>4.4047665783963907E-3</v>
      </c>
    </row>
    <row r="245" spans="1:3" x14ac:dyDescent="0.3">
      <c r="A245" s="1">
        <v>41030</v>
      </c>
      <c r="B245" s="2">
        <v>48509.691073753303</v>
      </c>
      <c r="C245" s="3">
        <f>chart_6[[#This Row],[S&amp;P 500]]/B244-1</f>
        <v>1.356186125205161E-3</v>
      </c>
    </row>
    <row r="246" spans="1:3" x14ac:dyDescent="0.3">
      <c r="A246" s="1">
        <v>41061</v>
      </c>
      <c r="B246" s="2">
        <v>49758.207766917403</v>
      </c>
      <c r="C246" s="3">
        <f>chart_6[[#This Row],[S&amp;P 500]]/B245-1</f>
        <v>2.5737469473179564E-2</v>
      </c>
    </row>
    <row r="247" spans="1:3" x14ac:dyDescent="0.3">
      <c r="A247" s="1">
        <v>41091</v>
      </c>
      <c r="B247" s="2">
        <v>51705.999744119901</v>
      </c>
      <c r="C247" s="3">
        <f>chart_6[[#This Row],[S&amp;P 500]]/B246-1</f>
        <v>3.9145139357240399E-2</v>
      </c>
    </row>
    <row r="248" spans="1:3" x14ac:dyDescent="0.3">
      <c r="A248" s="1">
        <v>41122</v>
      </c>
      <c r="B248" s="2">
        <v>51499.673031232502</v>
      </c>
      <c r="C248" s="3">
        <f>chart_6[[#This Row],[S&amp;P 500]]/B247-1</f>
        <v>-3.9903824296688706E-3</v>
      </c>
    </row>
    <row r="249" spans="1:3" x14ac:dyDescent="0.3">
      <c r="A249" s="1">
        <v>41153</v>
      </c>
      <c r="B249" s="2">
        <v>51527.162102832597</v>
      </c>
      <c r="C249" s="3">
        <f>chart_6[[#This Row],[S&amp;P 500]]/B248-1</f>
        <v>5.3377176945224036E-4</v>
      </c>
    </row>
    <row r="250" spans="1:3" x14ac:dyDescent="0.3">
      <c r="A250" s="1">
        <v>41183</v>
      </c>
      <c r="B250" s="2">
        <v>50330.4775582332</v>
      </c>
      <c r="C250" s="3">
        <f>chart_6[[#This Row],[S&amp;P 500]]/B249-1</f>
        <v>-2.3224344127688923E-2</v>
      </c>
    </row>
    <row r="251" spans="1:3" x14ac:dyDescent="0.3">
      <c r="A251" s="1">
        <v>41214</v>
      </c>
      <c r="B251" s="2">
        <v>50649.650130963397</v>
      </c>
      <c r="C251" s="3">
        <f>chart_6[[#This Row],[S&amp;P 500]]/B250-1</f>
        <v>6.3415367430381675E-3</v>
      </c>
    </row>
    <row r="252" spans="1:3" x14ac:dyDescent="0.3">
      <c r="A252" s="1">
        <v>41244</v>
      </c>
      <c r="B252" s="2">
        <v>50305.5289743545</v>
      </c>
      <c r="C252" s="3">
        <f>chart_6[[#This Row],[S&amp;P 500]]/B251-1</f>
        <v>-6.7941467654586418E-3</v>
      </c>
    </row>
    <row r="253" spans="1:3" x14ac:dyDescent="0.3">
      <c r="A253" s="1">
        <v>41275</v>
      </c>
      <c r="B253" s="2">
        <v>51521.0165847303</v>
      </c>
      <c r="C253" s="3">
        <f>chart_6[[#This Row],[S&amp;P 500]]/B252-1</f>
        <v>2.4162107727670357E-2</v>
      </c>
    </row>
    <row r="254" spans="1:3" x14ac:dyDescent="0.3">
      <c r="A254" s="1">
        <v>41306</v>
      </c>
      <c r="B254" s="2">
        <v>53894.961810708999</v>
      </c>
      <c r="C254" s="3">
        <f>chart_6[[#This Row],[S&amp;P 500]]/B253-1</f>
        <v>4.6077220197597635E-2</v>
      </c>
    </row>
    <row r="255" spans="1:3" x14ac:dyDescent="0.3">
      <c r="A255" s="1">
        <v>41334</v>
      </c>
      <c r="B255" s="2">
        <v>57331.010116948601</v>
      </c>
      <c r="C255" s="3">
        <f>chart_6[[#This Row],[S&amp;P 500]]/B254-1</f>
        <v>6.3754536431582576E-2</v>
      </c>
    </row>
    <row r="256" spans="1:3" x14ac:dyDescent="0.3">
      <c r="A256" s="1">
        <v>41365</v>
      </c>
      <c r="B256" s="2">
        <v>57242.028534363599</v>
      </c>
      <c r="C256" s="3">
        <f>chart_6[[#This Row],[S&amp;P 500]]/B255-1</f>
        <v>-1.5520672390646473E-3</v>
      </c>
    </row>
    <row r="257" spans="1:3" x14ac:dyDescent="0.3">
      <c r="A257" s="1">
        <v>41395</v>
      </c>
      <c r="B257" s="2">
        <v>58878.1974027795</v>
      </c>
      <c r="C257" s="3">
        <f>chart_6[[#This Row],[S&amp;P 500]]/B256-1</f>
        <v>2.858334881395197E-2</v>
      </c>
    </row>
    <row r="258" spans="1:3" x14ac:dyDescent="0.3">
      <c r="A258" s="1">
        <v>41426</v>
      </c>
      <c r="B258" s="2">
        <v>57758.944213800503</v>
      </c>
      <c r="C258" s="3">
        <f>chart_6[[#This Row],[S&amp;P 500]]/B257-1</f>
        <v>-1.9009637494882936E-2</v>
      </c>
    </row>
    <row r="259" spans="1:3" x14ac:dyDescent="0.3">
      <c r="A259" s="1">
        <v>41456</v>
      </c>
      <c r="B259" s="2">
        <v>59806.4820996614</v>
      </c>
      <c r="C259" s="3">
        <f>chart_6[[#This Row],[S&amp;P 500]]/B258-1</f>
        <v>3.5449711100703718E-2</v>
      </c>
    </row>
    <row r="260" spans="1:3" x14ac:dyDescent="0.3">
      <c r="A260" s="1">
        <v>41487</v>
      </c>
      <c r="B260" s="2">
        <v>58249.925209722198</v>
      </c>
      <c r="C260" s="3">
        <f>chart_6[[#This Row],[S&amp;P 500]]/B259-1</f>
        <v>-2.602655824740463E-2</v>
      </c>
    </row>
    <row r="261" spans="1:3" x14ac:dyDescent="0.3">
      <c r="A261" s="1">
        <v>41518</v>
      </c>
      <c r="B261" s="2">
        <v>58875.457017134897</v>
      </c>
      <c r="C261" s="3">
        <f>chart_6[[#This Row],[S&amp;P 500]]/B260-1</f>
        <v>1.0738757262958698E-2</v>
      </c>
    </row>
    <row r="262" spans="1:3" x14ac:dyDescent="0.3">
      <c r="A262" s="1">
        <v>41548</v>
      </c>
      <c r="B262" s="2">
        <v>60967.832331832098</v>
      </c>
      <c r="C262" s="3">
        <f>chart_6[[#This Row],[S&amp;P 500]]/B261-1</f>
        <v>3.5539007605295492E-2</v>
      </c>
    </row>
    <row r="263" spans="1:3" x14ac:dyDescent="0.3">
      <c r="A263" s="1">
        <v>41579</v>
      </c>
      <c r="B263" s="2">
        <v>62964.237290324498</v>
      </c>
      <c r="C263" s="3">
        <f>chart_6[[#This Row],[S&amp;P 500]]/B262-1</f>
        <v>3.274521796390073E-2</v>
      </c>
    </row>
    <row r="264" spans="1:3" x14ac:dyDescent="0.3">
      <c r="A264" s="1">
        <v>41609</v>
      </c>
      <c r="B264" s="2">
        <v>63715.725253548801</v>
      </c>
      <c r="C264" s="3">
        <f>chart_6[[#This Row],[S&amp;P 500]]/B263-1</f>
        <v>1.1935155503579598E-2</v>
      </c>
    </row>
    <row r="265" spans="1:3" x14ac:dyDescent="0.3">
      <c r="A265" s="1">
        <v>41640</v>
      </c>
      <c r="B265" s="2">
        <v>62764.240159380701</v>
      </c>
      <c r="C265" s="3">
        <f>chart_6[[#This Row],[S&amp;P 500]]/B264-1</f>
        <v>-1.493328515655723E-2</v>
      </c>
    </row>
    <row r="266" spans="1:3" x14ac:dyDescent="0.3">
      <c r="A266" s="1">
        <v>41671</v>
      </c>
      <c r="B266" s="2">
        <v>64224.180800021502</v>
      </c>
      <c r="C266" s="3">
        <f>chart_6[[#This Row],[S&amp;P 500]]/B265-1</f>
        <v>2.326070764074406E-2</v>
      </c>
    </row>
    <row r="267" spans="1:3" x14ac:dyDescent="0.3">
      <c r="A267" s="1">
        <v>41699</v>
      </c>
      <c r="B267" s="2">
        <v>64881.322315863501</v>
      </c>
      <c r="C267" s="3">
        <f>chart_6[[#This Row],[S&amp;P 500]]/B266-1</f>
        <v>1.0231995296104746E-2</v>
      </c>
    </row>
    <row r="268" spans="1:3" x14ac:dyDescent="0.3">
      <c r="A268" s="1">
        <v>41730</v>
      </c>
      <c r="B268" s="2">
        <v>65068.3007601352</v>
      </c>
      <c r="C268" s="3">
        <f>chart_6[[#This Row],[S&amp;P 500]]/B267-1</f>
        <v>2.8818531681802373E-3</v>
      </c>
    </row>
    <row r="269" spans="1:3" x14ac:dyDescent="0.3">
      <c r="A269" s="1">
        <v>41760</v>
      </c>
      <c r="B269" s="2">
        <v>67785.158690942306</v>
      </c>
      <c r="C269" s="3">
        <f>chart_6[[#This Row],[S&amp;P 500]]/B268-1</f>
        <v>4.1753940076326934E-2</v>
      </c>
    </row>
    <row r="270" spans="1:3" x14ac:dyDescent="0.3">
      <c r="A270" s="1">
        <v>41791</v>
      </c>
      <c r="B270" s="2">
        <v>68927.007625277402</v>
      </c>
      <c r="C270" s="3">
        <f>chart_6[[#This Row],[S&amp;P 500]]/B269-1</f>
        <v>1.6845117078521765E-2</v>
      </c>
    </row>
    <row r="271" spans="1:3" x14ac:dyDescent="0.3">
      <c r="A271" s="1">
        <v>41821</v>
      </c>
      <c r="B271" s="2">
        <v>69393.949704259197</v>
      </c>
      <c r="C271" s="3">
        <f>chart_6[[#This Row],[S&amp;P 500]]/B270-1</f>
        <v>6.7744429225817804E-3</v>
      </c>
    </row>
    <row r="272" spans="1:3" x14ac:dyDescent="0.3">
      <c r="A272" s="1">
        <v>41852</v>
      </c>
      <c r="B272" s="2">
        <v>73215.381839923401</v>
      </c>
      <c r="C272" s="3">
        <f>chart_6[[#This Row],[S&amp;P 500]]/B271-1</f>
        <v>5.5068664515426136E-2</v>
      </c>
    </row>
    <row r="273" spans="1:3" x14ac:dyDescent="0.3">
      <c r="A273" s="1">
        <v>41883</v>
      </c>
      <c r="B273" s="2">
        <v>75659.5798229348</v>
      </c>
      <c r="C273" s="3">
        <f>chart_6[[#This Row],[S&amp;P 500]]/B272-1</f>
        <v>3.3383667770187087E-2</v>
      </c>
    </row>
    <row r="274" spans="1:3" x14ac:dyDescent="0.3">
      <c r="A274" s="1">
        <v>41913</v>
      </c>
      <c r="B274" s="2">
        <v>77872.684763632293</v>
      </c>
      <c r="C274" s="3">
        <f>chart_6[[#This Row],[S&amp;P 500]]/B273-1</f>
        <v>2.925082251152844E-2</v>
      </c>
    </row>
    <row r="275" spans="1:3" x14ac:dyDescent="0.3">
      <c r="A275" s="1">
        <v>41944</v>
      </c>
      <c r="B275" s="2">
        <v>80229.649094645705</v>
      </c>
      <c r="C275" s="3">
        <f>chart_6[[#This Row],[S&amp;P 500]]/B274-1</f>
        <v>3.0266894459431093E-2</v>
      </c>
    </row>
    <row r="276" spans="1:3" x14ac:dyDescent="0.3">
      <c r="A276" s="1">
        <v>41974</v>
      </c>
      <c r="B276" s="2">
        <v>82281.830351127399</v>
      </c>
      <c r="C276" s="3">
        <f>chart_6[[#This Row],[S&amp;P 500]]/B275-1</f>
        <v>2.557883874153255E-2</v>
      </c>
    </row>
    <row r="277" spans="1:3" x14ac:dyDescent="0.3">
      <c r="A277" s="1">
        <v>42005</v>
      </c>
      <c r="B277" s="2">
        <v>85713.740606056002</v>
      </c>
      <c r="C277" s="3">
        <f>chart_6[[#This Row],[S&amp;P 500]]/B276-1</f>
        <v>4.1709211380973832E-2</v>
      </c>
    </row>
    <row r="278" spans="1:3" x14ac:dyDescent="0.3">
      <c r="A278" s="1">
        <v>42036</v>
      </c>
      <c r="B278" s="2">
        <v>91164.191691949803</v>
      </c>
      <c r="C278" s="3">
        <f>chart_6[[#This Row],[S&amp;P 500]]/B277-1</f>
        <v>6.3589000402447748E-2</v>
      </c>
    </row>
    <row r="279" spans="1:3" x14ac:dyDescent="0.3">
      <c r="A279" s="1">
        <v>42064</v>
      </c>
      <c r="B279" s="2">
        <v>93733.565638759406</v>
      </c>
      <c r="C279" s="3">
        <f>chart_6[[#This Row],[S&amp;P 500]]/B278-1</f>
        <v>2.8184025976906613E-2</v>
      </c>
    </row>
    <row r="280" spans="1:3" x14ac:dyDescent="0.3">
      <c r="A280" s="1">
        <v>42095</v>
      </c>
      <c r="B280" s="2">
        <v>90785.142927587003</v>
      </c>
      <c r="C280" s="3">
        <f>chart_6[[#This Row],[S&amp;P 500]]/B279-1</f>
        <v>-3.1455356371861032E-2</v>
      </c>
    </row>
    <row r="281" spans="1:3" x14ac:dyDescent="0.3">
      <c r="A281" s="1">
        <v>42125</v>
      </c>
      <c r="B281" s="2">
        <v>94006.148944016997</v>
      </c>
      <c r="C281" s="3">
        <f>chart_6[[#This Row],[S&amp;P 500]]/B280-1</f>
        <v>3.5479439835206961E-2</v>
      </c>
    </row>
    <row r="282" spans="1:3" x14ac:dyDescent="0.3">
      <c r="A282" s="1">
        <v>42156</v>
      </c>
      <c r="B282" s="2">
        <v>90381.925386605595</v>
      </c>
      <c r="C282" s="3">
        <f>chart_6[[#This Row],[S&amp;P 500]]/B281-1</f>
        <v>-3.8553047839133603E-2</v>
      </c>
    </row>
    <row r="283" spans="1:3" x14ac:dyDescent="0.3">
      <c r="A283" s="1">
        <v>42186</v>
      </c>
      <c r="B283" s="2">
        <v>94143.5082104709</v>
      </c>
      <c r="C283" s="3">
        <f>chart_6[[#This Row],[S&amp;P 500]]/B282-1</f>
        <v>4.1618750737774768E-2</v>
      </c>
    </row>
    <row r="284" spans="1:3" x14ac:dyDescent="0.3">
      <c r="A284" s="1">
        <v>42217</v>
      </c>
      <c r="B284" s="2">
        <v>86507.221124625605</v>
      </c>
      <c r="C284" s="3">
        <f>chart_6[[#This Row],[S&amp;P 500]]/B283-1</f>
        <v>-8.1113262411820375E-2</v>
      </c>
    </row>
    <row r="285" spans="1:3" x14ac:dyDescent="0.3">
      <c r="A285" s="1">
        <v>42248</v>
      </c>
      <c r="B285" s="2">
        <v>84457.092920360898</v>
      </c>
      <c r="C285" s="3">
        <f>chart_6[[#This Row],[S&amp;P 500]]/B284-1</f>
        <v>-2.3698925680564975E-2</v>
      </c>
    </row>
    <row r="286" spans="1:3" x14ac:dyDescent="0.3">
      <c r="A286" s="1">
        <v>42278</v>
      </c>
      <c r="B286" s="2">
        <v>93127.600214430597</v>
      </c>
      <c r="C286" s="3">
        <f>chart_6[[#This Row],[S&amp;P 500]]/B285-1</f>
        <v>0.10266168292396216</v>
      </c>
    </row>
    <row r="287" spans="1:3" x14ac:dyDescent="0.3">
      <c r="A287" s="1">
        <v>42309</v>
      </c>
      <c r="B287" s="2">
        <v>97271.686573594794</v>
      </c>
      <c r="C287" s="3">
        <f>chart_6[[#This Row],[S&amp;P 500]]/B286-1</f>
        <v>4.4499013714755398E-2</v>
      </c>
    </row>
    <row r="288" spans="1:3" x14ac:dyDescent="0.3">
      <c r="A288" s="1">
        <v>42339</v>
      </c>
      <c r="B288" s="2">
        <v>93029.047340099598</v>
      </c>
      <c r="C288" s="3">
        <f>chart_6[[#This Row],[S&amp;P 500]]/B287-1</f>
        <v>-4.3616383995616848E-2</v>
      </c>
    </row>
    <row r="289" spans="1:3" x14ac:dyDescent="0.3">
      <c r="A289" s="1">
        <v>42370</v>
      </c>
      <c r="B289" s="2">
        <v>88145.467750619602</v>
      </c>
      <c r="C289" s="3">
        <f>chart_6[[#This Row],[S&amp;P 500]]/B288-1</f>
        <v>-5.2495212292418714E-2</v>
      </c>
    </row>
    <row r="290" spans="1:3" x14ac:dyDescent="0.3">
      <c r="A290" s="1">
        <v>42401</v>
      </c>
      <c r="B290" s="2">
        <v>88285.259102655196</v>
      </c>
      <c r="C290" s="3">
        <f>chart_6[[#This Row],[S&amp;P 500]]/B289-1</f>
        <v>1.5859165037399592E-3</v>
      </c>
    </row>
    <row r="291" spans="1:3" x14ac:dyDescent="0.3">
      <c r="A291" s="1">
        <v>42430</v>
      </c>
      <c r="B291" s="2">
        <v>90158.850270761395</v>
      </c>
      <c r="C291" s="3">
        <f>chart_6[[#This Row],[S&amp;P 500]]/B290-1</f>
        <v>2.1222015851226628E-2</v>
      </c>
    </row>
    <row r="292" spans="1:3" x14ac:dyDescent="0.3">
      <c r="A292" s="1">
        <v>42461</v>
      </c>
      <c r="B292" s="2">
        <v>90365.617599203601</v>
      </c>
      <c r="C292" s="3">
        <f>chart_6[[#This Row],[S&amp;P 500]]/B291-1</f>
        <v>2.2933669608835583E-3</v>
      </c>
    </row>
    <row r="293" spans="1:3" x14ac:dyDescent="0.3">
      <c r="A293" s="1">
        <v>42491</v>
      </c>
      <c r="B293" s="2">
        <v>94041.864643658701</v>
      </c>
      <c r="C293" s="3">
        <f>chart_6[[#This Row],[S&amp;P 500]]/B292-1</f>
        <v>4.0681922418328131E-2</v>
      </c>
    </row>
    <row r="294" spans="1:3" x14ac:dyDescent="0.3">
      <c r="A294" s="1">
        <v>42522</v>
      </c>
      <c r="B294" s="2">
        <v>94727.263710030296</v>
      </c>
      <c r="C294" s="3">
        <f>chart_6[[#This Row],[S&amp;P 500]]/B293-1</f>
        <v>7.2882334795114634E-3</v>
      </c>
    </row>
    <row r="295" spans="1:3" x14ac:dyDescent="0.3">
      <c r="A295" s="1">
        <v>42552</v>
      </c>
      <c r="B295" s="2">
        <v>98122.448328419807</v>
      </c>
      <c r="C295" s="3">
        <f>chart_6[[#This Row],[S&amp;P 500]]/B294-1</f>
        <v>3.58416836443467E-2</v>
      </c>
    </row>
    <row r="296" spans="1:3" x14ac:dyDescent="0.3">
      <c r="A296" s="1">
        <v>42583</v>
      </c>
      <c r="B296" s="2">
        <v>98092.579425807999</v>
      </c>
      <c r="C296" s="3">
        <f>chart_6[[#This Row],[S&amp;P 500]]/B295-1</f>
        <v>-3.0440437555978583E-4</v>
      </c>
    </row>
    <row r="297" spans="1:3" x14ac:dyDescent="0.3">
      <c r="A297" s="1">
        <v>42614</v>
      </c>
      <c r="B297" s="2">
        <v>97855.986106933895</v>
      </c>
      <c r="C297" s="3">
        <f>chart_6[[#This Row],[S&amp;P 500]]/B296-1</f>
        <v>-2.4119390096479787E-3</v>
      </c>
    </row>
    <row r="298" spans="1:3" x14ac:dyDescent="0.3">
      <c r="A298" s="1">
        <v>42644</v>
      </c>
      <c r="B298" s="2">
        <v>97958.064467322998</v>
      </c>
      <c r="C298" s="3">
        <f>chart_6[[#This Row],[S&amp;P 500]]/B297-1</f>
        <v>1.0431488603830363E-3</v>
      </c>
    </row>
    <row r="299" spans="1:3" x14ac:dyDescent="0.3">
      <c r="A299" s="1">
        <v>42675</v>
      </c>
      <c r="B299" s="2">
        <v>104556.63726649201</v>
      </c>
      <c r="C299" s="3">
        <f>chart_6[[#This Row],[S&amp;P 500]]/B298-1</f>
        <v>6.7361200275350086E-2</v>
      </c>
    </row>
    <row r="300" spans="1:3" x14ac:dyDescent="0.3">
      <c r="A300" s="1">
        <v>42705</v>
      </c>
      <c r="B300" s="2">
        <v>107574.05309079999</v>
      </c>
      <c r="C300" s="3">
        <f>chart_6[[#This Row],[S&amp;P 500]]/B299-1</f>
        <v>2.8859151395786098E-2</v>
      </c>
    </row>
    <row r="301" spans="1:3" x14ac:dyDescent="0.3">
      <c r="A301" s="1">
        <v>42736</v>
      </c>
      <c r="B301" s="2">
        <v>107433.250689062</v>
      </c>
      <c r="C301" s="3">
        <f>chart_6[[#This Row],[S&amp;P 500]]/B300-1</f>
        <v>-1.3088881351263071E-3</v>
      </c>
    </row>
    <row r="302" spans="1:3" x14ac:dyDescent="0.3">
      <c r="A302" s="1">
        <v>42767</v>
      </c>
      <c r="B302" s="2">
        <v>113364.648664066</v>
      </c>
      <c r="C302" s="3">
        <f>chart_6[[#This Row],[S&amp;P 500]]/B301-1</f>
        <v>5.5210076367985028E-2</v>
      </c>
    </row>
    <row r="303" spans="1:3" x14ac:dyDescent="0.3">
      <c r="A303" s="1">
        <v>42795</v>
      </c>
      <c r="B303" s="2">
        <v>112498.783733697</v>
      </c>
      <c r="C303" s="3">
        <f>chart_6[[#This Row],[S&amp;P 500]]/B302-1</f>
        <v>-7.6378742453904191E-3</v>
      </c>
    </row>
    <row r="304" spans="1:3" x14ac:dyDescent="0.3">
      <c r="A304" s="1">
        <v>42826</v>
      </c>
      <c r="B304" s="2">
        <v>111168.999278212</v>
      </c>
      <c r="C304" s="3">
        <f>chart_6[[#This Row],[S&amp;P 500]]/B303-1</f>
        <v>-1.1820434064716778E-2</v>
      </c>
    </row>
    <row r="305" spans="1:3" x14ac:dyDescent="0.3">
      <c r="A305" s="1">
        <v>42856</v>
      </c>
      <c r="B305" s="2">
        <v>109809.853615813</v>
      </c>
      <c r="C305" s="3">
        <f>chart_6[[#This Row],[S&amp;P 500]]/B304-1</f>
        <v>-1.2225941325581191E-2</v>
      </c>
    </row>
    <row r="306" spans="1:3" x14ac:dyDescent="0.3">
      <c r="A306" s="1">
        <v>42887</v>
      </c>
      <c r="B306" s="2">
        <v>108645.925298684</v>
      </c>
      <c r="C306" s="3">
        <f>chart_6[[#This Row],[S&amp;P 500]]/B305-1</f>
        <v>-1.0599488832770732E-2</v>
      </c>
    </row>
    <row r="307" spans="1:3" x14ac:dyDescent="0.3">
      <c r="A307" s="1">
        <v>42917</v>
      </c>
      <c r="B307" s="2">
        <v>107901.628280366</v>
      </c>
      <c r="C307" s="3">
        <f>chart_6[[#This Row],[S&amp;P 500]]/B306-1</f>
        <v>-6.8506666611914957E-3</v>
      </c>
    </row>
    <row r="308" spans="1:3" x14ac:dyDescent="0.3">
      <c r="A308" s="1">
        <v>42948</v>
      </c>
      <c r="B308" s="2">
        <v>107335.05397738201</v>
      </c>
      <c r="C308" s="3">
        <f>chart_6[[#This Row],[S&amp;P 500]]/B307-1</f>
        <v>-5.2508410856584309E-3</v>
      </c>
    </row>
    <row r="309" spans="1:3" x14ac:dyDescent="0.3">
      <c r="A309" s="1">
        <v>42979</v>
      </c>
      <c r="B309" s="2">
        <v>109725.437492012</v>
      </c>
      <c r="C309" s="3">
        <f>chart_6[[#This Row],[S&amp;P 500]]/B308-1</f>
        <v>2.2270296851331528E-2</v>
      </c>
    </row>
    <row r="310" spans="1:3" x14ac:dyDescent="0.3">
      <c r="A310" s="1">
        <v>43009</v>
      </c>
      <c r="B310" s="2">
        <v>113906.76227661</v>
      </c>
      <c r="C310" s="3">
        <f>chart_6[[#This Row],[S&amp;P 500]]/B309-1</f>
        <v>3.8107159836135551E-2</v>
      </c>
    </row>
    <row r="311" spans="1:3" x14ac:dyDescent="0.3">
      <c r="A311" s="1">
        <v>43040</v>
      </c>
      <c r="B311" s="2">
        <v>115309.637167972</v>
      </c>
      <c r="C311" s="3">
        <f>chart_6[[#This Row],[S&amp;P 500]]/B310-1</f>
        <v>1.2315993039599293E-2</v>
      </c>
    </row>
    <row r="312" spans="1:3" x14ac:dyDescent="0.3">
      <c r="A312" s="1">
        <v>43070</v>
      </c>
      <c r="B312" s="2">
        <v>115191.773475532</v>
      </c>
      <c r="C312" s="3">
        <f>chart_6[[#This Row],[S&amp;P 500]]/B311-1</f>
        <v>-1.0221495387094937E-3</v>
      </c>
    </row>
    <row r="313" spans="1:3" x14ac:dyDescent="0.3">
      <c r="A313" s="1">
        <v>43101</v>
      </c>
      <c r="B313" s="2">
        <v>117250.597241795</v>
      </c>
      <c r="C313" s="3">
        <f>chart_6[[#This Row],[S&amp;P 500]]/B312-1</f>
        <v>1.787301040816347E-2</v>
      </c>
    </row>
    <row r="314" spans="1:3" x14ac:dyDescent="0.3">
      <c r="A314" s="1">
        <v>43132</v>
      </c>
      <c r="B314" s="2">
        <v>115175.98376271701</v>
      </c>
      <c r="C314" s="3">
        <f>chart_6[[#This Row],[S&amp;P 500]]/B313-1</f>
        <v>-1.7693841463337745E-2</v>
      </c>
    </row>
    <row r="315" spans="1:3" x14ac:dyDescent="0.3">
      <c r="A315" s="1">
        <v>43160</v>
      </c>
      <c r="B315" s="2">
        <v>111274.08712090099</v>
      </c>
      <c r="C315" s="3">
        <f>chart_6[[#This Row],[S&amp;P 500]]/B314-1</f>
        <v>-3.3877693199084069E-2</v>
      </c>
    </row>
    <row r="316" spans="1:3" x14ac:dyDescent="0.3">
      <c r="A316" s="1">
        <v>43191</v>
      </c>
      <c r="B316" s="2">
        <v>113938.960987673</v>
      </c>
      <c r="C316" s="3">
        <f>chart_6[[#This Row],[S&amp;P 500]]/B315-1</f>
        <v>2.3948737174330326E-2</v>
      </c>
    </row>
    <row r="317" spans="1:3" x14ac:dyDescent="0.3">
      <c r="A317" s="1">
        <v>43221</v>
      </c>
      <c r="B317" s="2">
        <v>120472.889452599</v>
      </c>
      <c r="C317" s="3">
        <f>chart_6[[#This Row],[S&amp;P 500]]/B316-1</f>
        <v>5.7345866666564715E-2</v>
      </c>
    </row>
    <row r="318" spans="1:3" x14ac:dyDescent="0.3">
      <c r="A318" s="1">
        <v>43252</v>
      </c>
      <c r="B318" s="2">
        <v>121640.63274996899</v>
      </c>
      <c r="C318" s="3">
        <f>chart_6[[#This Row],[S&amp;P 500]]/B317-1</f>
        <v>9.6929965129577411E-3</v>
      </c>
    </row>
    <row r="319" spans="1:3" x14ac:dyDescent="0.3">
      <c r="A319" s="1">
        <v>43282</v>
      </c>
      <c r="B319" s="2">
        <v>125328.92670893201</v>
      </c>
      <c r="C319" s="3">
        <f>chart_6[[#This Row],[S&amp;P 500]]/B318-1</f>
        <v>3.0321232926700192E-2</v>
      </c>
    </row>
    <row r="320" spans="1:3" x14ac:dyDescent="0.3">
      <c r="A320" s="1">
        <v>43313</v>
      </c>
      <c r="B320" s="2">
        <v>130356.778193961</v>
      </c>
      <c r="C320" s="3">
        <f>chart_6[[#This Row],[S&amp;P 500]]/B319-1</f>
        <v>4.0117246808518914E-2</v>
      </c>
    </row>
    <row r="321" spans="1:3" x14ac:dyDescent="0.3">
      <c r="A321" s="1">
        <v>43344</v>
      </c>
      <c r="B321" s="2">
        <v>131948.15421865101</v>
      </c>
      <c r="C321" s="3">
        <f>chart_6[[#This Row],[S&amp;P 500]]/B320-1</f>
        <v>1.2207850230251616E-2</v>
      </c>
    </row>
    <row r="322" spans="1:3" x14ac:dyDescent="0.3">
      <c r="A322" s="1">
        <v>43374</v>
      </c>
      <c r="B322" s="2">
        <v>125731.737324014</v>
      </c>
      <c r="C322" s="3">
        <f>chart_6[[#This Row],[S&amp;P 500]]/B321-1</f>
        <v>-4.711257183890416E-2</v>
      </c>
    </row>
    <row r="323" spans="1:3" x14ac:dyDescent="0.3">
      <c r="A323" s="1">
        <v>43405</v>
      </c>
      <c r="B323" s="2">
        <v>127830.837777419</v>
      </c>
      <c r="C323" s="3">
        <f>chart_6[[#This Row],[S&amp;P 500]]/B322-1</f>
        <v>1.6695072366617936E-2</v>
      </c>
    </row>
    <row r="324" spans="1:3" x14ac:dyDescent="0.3">
      <c r="A324" s="1">
        <v>43435</v>
      </c>
      <c r="B324" s="2">
        <v>115364.791393451</v>
      </c>
      <c r="C324" s="3">
        <f>chart_6[[#This Row],[S&amp;P 500]]/B323-1</f>
        <v>-9.7519867668191873E-2</v>
      </c>
    </row>
    <row r="325" spans="1:3" x14ac:dyDescent="0.3">
      <c r="A325" s="1">
        <v>43466</v>
      </c>
      <c r="B325" s="2">
        <v>124197.35471944499</v>
      </c>
      <c r="C325" s="3">
        <f>chart_6[[#This Row],[S&amp;P 500]]/B324-1</f>
        <v>7.6562036123054122E-2</v>
      </c>
    </row>
    <row r="326" spans="1:3" x14ac:dyDescent="0.3">
      <c r="A326" s="1">
        <v>43497</v>
      </c>
      <c r="B326" s="2">
        <v>128993.594611612</v>
      </c>
      <c r="C326" s="3">
        <f>chart_6[[#This Row],[S&amp;P 500]]/B325-1</f>
        <v>3.8617890880215944E-2</v>
      </c>
    </row>
    <row r="327" spans="1:3" x14ac:dyDescent="0.3">
      <c r="A327" s="1">
        <v>43525</v>
      </c>
      <c r="B327" s="2">
        <v>133618.62730611299</v>
      </c>
      <c r="C327" s="3">
        <f>chart_6[[#This Row],[S&amp;P 500]]/B326-1</f>
        <v>3.5854746961866857E-2</v>
      </c>
    </row>
    <row r="328" spans="1:3" x14ac:dyDescent="0.3">
      <c r="A328" s="1">
        <v>43556</v>
      </c>
      <c r="B328" s="2">
        <v>139239.438693515</v>
      </c>
      <c r="C328" s="3">
        <f>chart_6[[#This Row],[S&amp;P 500]]/B327-1</f>
        <v>4.2066076420056664E-2</v>
      </c>
    </row>
    <row r="329" spans="1:3" x14ac:dyDescent="0.3">
      <c r="A329" s="1">
        <v>43586</v>
      </c>
      <c r="B329" s="2">
        <v>131174.49245773099</v>
      </c>
      <c r="C329" s="3">
        <f>chart_6[[#This Row],[S&amp;P 500]]/B328-1</f>
        <v>-5.7921421627790792E-2</v>
      </c>
    </row>
    <row r="330" spans="1:3" x14ac:dyDescent="0.3">
      <c r="A330" s="1">
        <v>43617</v>
      </c>
      <c r="B330" s="2">
        <v>137593.57976994399</v>
      </c>
      <c r="C330" s="3">
        <f>chart_6[[#This Row],[S&amp;P 500]]/B329-1</f>
        <v>4.8935484269408969E-2</v>
      </c>
    </row>
    <row r="331" spans="1:3" x14ac:dyDescent="0.3">
      <c r="A331" s="1">
        <v>43647</v>
      </c>
      <c r="B331" s="2">
        <v>142437.502235422</v>
      </c>
      <c r="C331" s="3">
        <f>chart_6[[#This Row],[S&amp;P 500]]/B330-1</f>
        <v>3.5204567492008287E-2</v>
      </c>
    </row>
    <row r="332" spans="1:3" x14ac:dyDescent="0.3">
      <c r="A332" s="1">
        <v>43678</v>
      </c>
      <c r="B332" s="2">
        <v>141641.846641538</v>
      </c>
      <c r="C332" s="3">
        <f>chart_6[[#This Row],[S&amp;P 500]]/B331-1</f>
        <v>-5.5859979387236081E-3</v>
      </c>
    </row>
    <row r="333" spans="1:3" x14ac:dyDescent="0.3">
      <c r="A333" s="1">
        <v>43709</v>
      </c>
      <c r="B333" s="2">
        <v>146239.98744519299</v>
      </c>
      <c r="C333" s="3">
        <f>chart_6[[#This Row],[S&amp;P 500]]/B332-1</f>
        <v>3.2463152046384947E-2</v>
      </c>
    </row>
    <row r="334" spans="1:3" x14ac:dyDescent="0.3">
      <c r="A334" s="1">
        <v>43739</v>
      </c>
      <c r="B334" s="2">
        <v>145857.733357916</v>
      </c>
      <c r="C334" s="3">
        <f>chart_6[[#This Row],[S&amp;P 500]]/B333-1</f>
        <v>-2.6138821122385636E-3</v>
      </c>
    </row>
    <row r="335" spans="1:3" x14ac:dyDescent="0.3">
      <c r="A335" s="1">
        <v>43770</v>
      </c>
      <c r="B335" s="2">
        <v>153519.57397027401</v>
      </c>
      <c r="C335" s="3">
        <f>chart_6[[#This Row],[S&amp;P 500]]/B334-1</f>
        <v>5.2529546675162075E-2</v>
      </c>
    </row>
    <row r="336" spans="1:3" x14ac:dyDescent="0.3">
      <c r="A336" s="1">
        <v>43800</v>
      </c>
      <c r="B336" s="2">
        <v>154605.553989451</v>
      </c>
      <c r="C336" s="3">
        <f>chart_6[[#This Row],[S&amp;P 500]]/B335-1</f>
        <v>7.0738863526762508E-3</v>
      </c>
    </row>
    <row r="337" spans="1:3" x14ac:dyDescent="0.3">
      <c r="A337" s="1">
        <v>43831</v>
      </c>
      <c r="B337" s="2">
        <v>157089.91020089001</v>
      </c>
      <c r="C337" s="3">
        <f>chart_6[[#This Row],[S&amp;P 500]]/B336-1</f>
        <v>1.6068997182394407E-2</v>
      </c>
    </row>
    <row r="338" spans="1:3" x14ac:dyDescent="0.3">
      <c r="A338" s="1">
        <v>43862</v>
      </c>
      <c r="B338" s="2">
        <v>145143.42640823001</v>
      </c>
      <c r="C338" s="3">
        <f>chart_6[[#This Row],[S&amp;P 500]]/B337-1</f>
        <v>-7.6048702156507497E-2</v>
      </c>
    </row>
    <row r="339" spans="1:3" x14ac:dyDescent="0.3">
      <c r="A339" s="1">
        <v>43891</v>
      </c>
      <c r="B339" s="2">
        <v>127460.092060378</v>
      </c>
      <c r="C339" s="3">
        <f>chart_6[[#This Row],[S&amp;P 500]]/B338-1</f>
        <v>-0.12183351864738201</v>
      </c>
    </row>
    <row r="340" spans="1:3" x14ac:dyDescent="0.3">
      <c r="A340" s="1">
        <v>43922</v>
      </c>
      <c r="B340" s="2">
        <v>144857.455062978</v>
      </c>
      <c r="C340" s="3">
        <f>chart_6[[#This Row],[S&amp;P 500]]/B339-1</f>
        <v>0.13649262856611499</v>
      </c>
    </row>
    <row r="341" spans="1:3" x14ac:dyDescent="0.3">
      <c r="A341" s="1">
        <v>43952</v>
      </c>
      <c r="B341" s="2">
        <v>148213.478639415</v>
      </c>
      <c r="C341" s="3">
        <f>chart_6[[#This Row],[S&amp;P 500]]/B340-1</f>
        <v>2.316776568370571E-2</v>
      </c>
    </row>
    <row r="342" spans="1:3" x14ac:dyDescent="0.3">
      <c r="A342" s="1">
        <v>43983</v>
      </c>
      <c r="B342" s="2">
        <v>150324.24503725101</v>
      </c>
      <c r="C342" s="3">
        <f>chart_6[[#This Row],[S&amp;P 500]]/B341-1</f>
        <v>1.4241393004284397E-2</v>
      </c>
    </row>
    <row r="343" spans="1:3" x14ac:dyDescent="0.3">
      <c r="A343" s="1">
        <v>44013</v>
      </c>
      <c r="B343" s="2">
        <v>150088.26777396401</v>
      </c>
      <c r="C343" s="3">
        <f>chart_6[[#This Row],[S&amp;P 500]]/B342-1</f>
        <v>-1.5697884478217405E-3</v>
      </c>
    </row>
    <row r="344" spans="1:3" x14ac:dyDescent="0.3">
      <c r="A344" s="1">
        <v>44044</v>
      </c>
      <c r="B344" s="2">
        <v>159637.00180717101</v>
      </c>
      <c r="C344" s="3">
        <f>chart_6[[#This Row],[S&amp;P 500]]/B343-1</f>
        <v>6.3620789118491228E-2</v>
      </c>
    </row>
    <row r="345" spans="1:3" x14ac:dyDescent="0.3">
      <c r="A345" s="1">
        <v>44075</v>
      </c>
      <c r="B345" s="2">
        <v>156614.33628777001</v>
      </c>
      <c r="C345" s="3">
        <f>chart_6[[#This Row],[S&amp;P 500]]/B344-1</f>
        <v>-1.8934617195154657E-2</v>
      </c>
    </row>
    <row r="346" spans="1:3" x14ac:dyDescent="0.3">
      <c r="A346" s="1">
        <v>44105</v>
      </c>
      <c r="B346" s="2">
        <v>152579.867649611</v>
      </c>
      <c r="C346" s="3">
        <f>chart_6[[#This Row],[S&amp;P 500]]/B345-1</f>
        <v>-2.5760532105732037E-2</v>
      </c>
    </row>
    <row r="347" spans="1:3" x14ac:dyDescent="0.3">
      <c r="A347" s="1">
        <v>44136</v>
      </c>
      <c r="B347" s="2">
        <v>165297.04918009299</v>
      </c>
      <c r="C347" s="3">
        <f>chart_6[[#This Row],[S&amp;P 500]]/B346-1</f>
        <v>8.3347703248020322E-2</v>
      </c>
    </row>
    <row r="348" spans="1:3" x14ac:dyDescent="0.3">
      <c r="A348" s="1">
        <v>44166</v>
      </c>
      <c r="B348" s="2">
        <v>167581.83983784399</v>
      </c>
      <c r="C348" s="3">
        <f>chart_6[[#This Row],[S&amp;P 500]]/B347-1</f>
        <v>1.3822331790458664E-2</v>
      </c>
    </row>
    <row r="349" spans="1:3" x14ac:dyDescent="0.3">
      <c r="A349" s="1">
        <v>44197</v>
      </c>
      <c r="B349" s="2">
        <v>167735.246401132</v>
      </c>
      <c r="C349" s="3">
        <f>chart_6[[#This Row],[S&amp;P 500]]/B348-1</f>
        <v>9.1541281225016036E-4</v>
      </c>
    </row>
    <row r="350" spans="1:3" x14ac:dyDescent="0.3">
      <c r="A350" s="1">
        <v>44228</v>
      </c>
      <c r="B350" s="2">
        <v>172573.76153342999</v>
      </c>
      <c r="C350" s="3">
        <f>chart_6[[#This Row],[S&amp;P 500]]/B349-1</f>
        <v>2.8846144362091319E-2</v>
      </c>
    </row>
    <row r="351" spans="1:3" x14ac:dyDescent="0.3">
      <c r="A351" s="1">
        <v>44256</v>
      </c>
      <c r="B351" s="2">
        <v>186215.49190584401</v>
      </c>
      <c r="C351" s="3">
        <f>chart_6[[#This Row],[S&amp;P 500]]/B350-1</f>
        <v>7.9048693446781115E-2</v>
      </c>
    </row>
    <row r="352" spans="1:3" x14ac:dyDescent="0.3">
      <c r="A352" s="1">
        <v>44287</v>
      </c>
      <c r="B352" s="2">
        <v>190357.67416654</v>
      </c>
      <c r="C352" s="3">
        <f>chart_6[[#This Row],[S&amp;P 500]]/B351-1</f>
        <v>2.2244026092041791E-2</v>
      </c>
    </row>
    <row r="353" spans="1:3" x14ac:dyDescent="0.3">
      <c r="A353" s="1">
        <v>44317</v>
      </c>
      <c r="B353" s="2">
        <v>189817.587855789</v>
      </c>
      <c r="C353" s="3">
        <f>chart_6[[#This Row],[S&amp;P 500]]/B352-1</f>
        <v>-2.8372184789277055E-3</v>
      </c>
    </row>
    <row r="354" spans="1:3" x14ac:dyDescent="0.3">
      <c r="A354" s="1">
        <v>44348</v>
      </c>
      <c r="B354" s="2">
        <v>199430.451277079</v>
      </c>
      <c r="C354" s="3">
        <f>chart_6[[#This Row],[S&amp;P 500]]/B353-1</f>
        <v>5.0642638176359167E-2</v>
      </c>
    </row>
    <row r="355" spans="1:3" x14ac:dyDescent="0.3">
      <c r="A355" s="1">
        <v>44378</v>
      </c>
      <c r="B355" s="2">
        <v>204047.60406369701</v>
      </c>
      <c r="C355" s="3">
        <f>chart_6[[#This Row],[S&amp;P 500]]/B354-1</f>
        <v>2.3151694021908309E-2</v>
      </c>
    </row>
    <row r="356" spans="1:3" x14ac:dyDescent="0.3">
      <c r="A356" s="1">
        <v>44409</v>
      </c>
      <c r="B356" s="2">
        <v>211264.50676924901</v>
      </c>
      <c r="C356" s="3">
        <f>chart_6[[#This Row],[S&amp;P 500]]/B355-1</f>
        <v>3.5368720640792883E-2</v>
      </c>
    </row>
    <row r="357" spans="1:3" x14ac:dyDescent="0.3">
      <c r="A357" s="1">
        <v>44440</v>
      </c>
      <c r="B357" s="2">
        <v>205874.93450898401</v>
      </c>
      <c r="C357" s="3">
        <f>chart_6[[#This Row],[S&amp;P 500]]/B356-1</f>
        <v>-2.5511016226458239E-2</v>
      </c>
    </row>
    <row r="358" spans="1:3" x14ac:dyDescent="0.3">
      <c r="A358" s="1">
        <v>44470</v>
      </c>
      <c r="B358" s="2">
        <v>219050.23124671899</v>
      </c>
      <c r="C358" s="3">
        <f>chart_6[[#This Row],[S&amp;P 500]]/B357-1</f>
        <v>6.3996604390710976E-2</v>
      </c>
    </row>
    <row r="359" spans="1:3" x14ac:dyDescent="0.3">
      <c r="A359" s="1">
        <v>44501</v>
      </c>
      <c r="B359" s="2">
        <v>222931.060484997</v>
      </c>
      <c r="C359" s="3">
        <f>chart_6[[#This Row],[S&amp;P 500]]/B358-1</f>
        <v>1.7716617856052386E-2</v>
      </c>
    </row>
    <row r="360" spans="1:3" x14ac:dyDescent="0.3">
      <c r="A360" s="1">
        <v>44531</v>
      </c>
      <c r="B360" s="2">
        <v>233682.943725205</v>
      </c>
      <c r="C360" s="3">
        <f>chart_6[[#This Row],[S&amp;P 500]]/B359-1</f>
        <v>4.8229633039096331E-2</v>
      </c>
    </row>
    <row r="361" spans="1:3" x14ac:dyDescent="0.3">
      <c r="A361" s="1">
        <v>44562</v>
      </c>
      <c r="B361" s="2">
        <v>224967.28797328699</v>
      </c>
      <c r="C361" s="3">
        <f>chart_6[[#This Row],[S&amp;P 500]]/B360-1</f>
        <v>-3.7296927250997869E-2</v>
      </c>
    </row>
    <row r="362" spans="1:3" x14ac:dyDescent="0.3">
      <c r="A362" s="1">
        <v>44593</v>
      </c>
      <c r="B362" s="2">
        <v>217393.35106870101</v>
      </c>
      <c r="C362" s="3">
        <f>chart_6[[#This Row],[S&amp;P 500]]/B361-1</f>
        <v>-3.366683651129454E-2</v>
      </c>
    </row>
    <row r="363" spans="1:3" x14ac:dyDescent="0.3">
      <c r="A363" s="1">
        <v>44621</v>
      </c>
      <c r="B363" s="2">
        <v>227455.58219174601</v>
      </c>
      <c r="C363" s="3">
        <f>chart_6[[#This Row],[S&amp;P 500]]/B362-1</f>
        <v>4.6285827388828915E-2</v>
      </c>
    </row>
    <row r="364" spans="1:3" x14ac:dyDescent="0.3">
      <c r="A364" s="1">
        <v>44652</v>
      </c>
      <c r="B364" s="2">
        <v>218671.88539007801</v>
      </c>
      <c r="C364" s="3">
        <f>chart_6[[#This Row],[S&amp;P 500]]/B363-1</f>
        <v>-3.8617196012640909E-2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14"/>
  <sheetViews>
    <sheetView workbookViewId="0">
      <selection activeCell="A3" sqref="A3"/>
    </sheetView>
  </sheetViews>
  <sheetFormatPr defaultRowHeight="14.4" x14ac:dyDescent="0.3"/>
  <cols>
    <col min="1" max="1" width="10.109375" bestFit="1" customWidth="1"/>
    <col min="2" max="2" width="18.77734375" bestFit="1" customWidth="1"/>
    <col min="3" max="3" width="8.88671875" style="3"/>
  </cols>
  <sheetData>
    <row r="1" spans="1:3" x14ac:dyDescent="0.3">
      <c r="A1" t="s">
        <v>0</v>
      </c>
      <c r="B1" t="s">
        <v>1</v>
      </c>
      <c r="C1" s="3" t="s">
        <v>4</v>
      </c>
    </row>
    <row r="2" spans="1:3" x14ac:dyDescent="0.3">
      <c r="A2" s="1">
        <v>32112</v>
      </c>
      <c r="B2" s="2" t="s">
        <v>2</v>
      </c>
      <c r="C2" s="3" t="e">
        <f>chart_5[[#This Row],[MSCI ACWI]]/B1-1</f>
        <v>#VALUE!</v>
      </c>
    </row>
    <row r="3" spans="1:3" x14ac:dyDescent="0.3">
      <c r="A3" s="1">
        <v>32143</v>
      </c>
      <c r="B3" s="2">
        <v>10362.212139605401</v>
      </c>
      <c r="C3" s="3">
        <f>chart_5[[#This Row],[MSCI ACWI]]/B2-1</f>
        <v>3.6221213960540011E-2</v>
      </c>
    </row>
    <row r="4" spans="1:3" x14ac:dyDescent="0.3">
      <c r="A4" s="1">
        <v>32174</v>
      </c>
      <c r="B4" s="2">
        <v>11282.1100591715</v>
      </c>
      <c r="C4" s="3">
        <f>chart_5[[#This Row],[MSCI ACWI]]/B3-1</f>
        <v>8.8774279774697762E-2</v>
      </c>
    </row>
    <row r="5" spans="1:3" x14ac:dyDescent="0.3">
      <c r="A5" s="1">
        <v>32203</v>
      </c>
      <c r="B5" s="2">
        <v>11476.4208529268</v>
      </c>
      <c r="C5" s="3">
        <f>chart_5[[#This Row],[MSCI ACWI]]/B4-1</f>
        <v>1.7222912446004601E-2</v>
      </c>
    </row>
    <row r="6" spans="1:3" x14ac:dyDescent="0.3">
      <c r="A6" s="1">
        <v>32234</v>
      </c>
      <c r="B6" s="2">
        <v>11556.986830015299</v>
      </c>
      <c r="C6" s="3">
        <f>chart_5[[#This Row],[MSCI ACWI]]/B5-1</f>
        <v>7.0201309381183741E-3</v>
      </c>
    </row>
    <row r="7" spans="1:3" x14ac:dyDescent="0.3">
      <c r="A7" s="1">
        <v>32264</v>
      </c>
      <c r="B7" s="2">
        <v>11443.9129670329</v>
      </c>
      <c r="C7" s="3">
        <f>chart_5[[#This Row],[MSCI ACWI]]/B6-1</f>
        <v>-9.7840262903760022E-3</v>
      </c>
    </row>
    <row r="8" spans="1:3" x14ac:dyDescent="0.3">
      <c r="A8" s="1">
        <v>32295</v>
      </c>
      <c r="B8" s="2">
        <v>11860.6142857142</v>
      </c>
      <c r="C8" s="3">
        <f>chart_5[[#This Row],[MSCI ACWI]]/B7-1</f>
        <v>3.641248582383616E-2</v>
      </c>
    </row>
    <row r="9" spans="1:3" x14ac:dyDescent="0.3">
      <c r="A9" s="1">
        <v>32325</v>
      </c>
      <c r="B9" s="2">
        <v>12692.719556541</v>
      </c>
      <c r="C9" s="3">
        <f>chart_5[[#This Row],[MSCI ACWI]]/B8-1</f>
        <v>7.0157013016522107E-2</v>
      </c>
    </row>
    <row r="10" spans="1:3" x14ac:dyDescent="0.3">
      <c r="A10" s="1">
        <v>32356</v>
      </c>
      <c r="B10" s="2">
        <v>12268.0799673528</v>
      </c>
      <c r="C10" s="3">
        <f>chart_5[[#This Row],[MSCI ACWI]]/B9-1</f>
        <v>-3.3455366857874758E-2</v>
      </c>
    </row>
    <row r="11" spans="1:3" x14ac:dyDescent="0.3">
      <c r="A11" s="1">
        <v>32387</v>
      </c>
      <c r="B11" s="2">
        <v>12705.951237957999</v>
      </c>
      <c r="C11" s="3">
        <f>chart_5[[#This Row],[MSCI ACWI]]/B10-1</f>
        <v>3.5691915260614548E-2</v>
      </c>
    </row>
    <row r="12" spans="1:3" x14ac:dyDescent="0.3">
      <c r="A12" s="1">
        <v>32417</v>
      </c>
      <c r="B12" s="2">
        <v>13206.140200210701</v>
      </c>
      <c r="C12" s="3">
        <f>chart_5[[#This Row],[MSCI ACWI]]/B11-1</f>
        <v>3.9366510455228765E-2</v>
      </c>
    </row>
    <row r="13" spans="1:3" x14ac:dyDescent="0.3">
      <c r="A13" s="1">
        <v>32448</v>
      </c>
      <c r="B13" s="2">
        <v>13111.6229400354</v>
      </c>
      <c r="C13" s="3">
        <f>chart_5[[#This Row],[MSCI ACWI]]/B12-1</f>
        <v>-7.1570692679601144E-3</v>
      </c>
    </row>
    <row r="14" spans="1:3" x14ac:dyDescent="0.3">
      <c r="A14" s="1">
        <v>32478</v>
      </c>
      <c r="B14" s="2">
        <v>13247.0627659574</v>
      </c>
      <c r="C14" s="3">
        <f>chart_5[[#This Row],[MSCI ACWI]]/B13-1</f>
        <v>1.0329752963566641E-2</v>
      </c>
    </row>
    <row r="15" spans="1:3" x14ac:dyDescent="0.3">
      <c r="A15" s="1">
        <v>32509</v>
      </c>
      <c r="B15" s="2">
        <v>14271.5170997191</v>
      </c>
      <c r="C15" s="3">
        <f>chart_5[[#This Row],[MSCI ACWI]]/B14-1</f>
        <v>7.7334451558149553E-2</v>
      </c>
    </row>
    <row r="16" spans="1:3" x14ac:dyDescent="0.3">
      <c r="A16" s="1">
        <v>32540</v>
      </c>
      <c r="B16" s="2">
        <v>14363.729488090999</v>
      </c>
      <c r="C16" s="3">
        <f>chart_5[[#This Row],[MSCI ACWI]]/B15-1</f>
        <v>6.4612884339896315E-3</v>
      </c>
    </row>
    <row r="17" spans="1:3" x14ac:dyDescent="0.3">
      <c r="A17" s="1">
        <v>32568</v>
      </c>
      <c r="B17" s="2">
        <v>14380.523217321201</v>
      </c>
      <c r="C17" s="3">
        <f>chart_5[[#This Row],[MSCI ACWI]]/B16-1</f>
        <v>1.1691761004080092E-3</v>
      </c>
    </row>
    <row r="18" spans="1:3" x14ac:dyDescent="0.3">
      <c r="A18" s="1">
        <v>32599</v>
      </c>
      <c r="B18" s="2">
        <v>14824.7046153846</v>
      </c>
      <c r="C18" s="3">
        <f>chart_5[[#This Row],[MSCI ACWI]]/B17-1</f>
        <v>3.0887707724597036E-2</v>
      </c>
    </row>
    <row r="19" spans="1:3" x14ac:dyDescent="0.3">
      <c r="A19" s="1">
        <v>32629</v>
      </c>
      <c r="B19" s="2">
        <v>15097.1707234681</v>
      </c>
      <c r="C19" s="3">
        <f>chart_5[[#This Row],[MSCI ACWI]]/B18-1</f>
        <v>1.8379193053245979E-2</v>
      </c>
    </row>
    <row r="20" spans="1:3" x14ac:dyDescent="0.3">
      <c r="A20" s="1">
        <v>32660</v>
      </c>
      <c r="B20" s="2">
        <v>15156.3925678257</v>
      </c>
      <c r="C20" s="3">
        <f>chart_5[[#This Row],[MSCI ACWI]]/B19-1</f>
        <v>3.9227114432469623E-3</v>
      </c>
    </row>
    <row r="21" spans="1:3" x14ac:dyDescent="0.3">
      <c r="A21" s="1">
        <v>32690</v>
      </c>
      <c r="B21" s="2">
        <v>16134.1101324805</v>
      </c>
      <c r="C21" s="3">
        <f>chart_5[[#This Row],[MSCI ACWI]]/B20-1</f>
        <v>6.4508593339705378E-2</v>
      </c>
    </row>
    <row r="22" spans="1:3" x14ac:dyDescent="0.3">
      <c r="A22" s="1">
        <v>32721</v>
      </c>
      <c r="B22" s="2">
        <v>15999.0094080534</v>
      </c>
      <c r="C22" s="3">
        <f>chart_5[[#This Row],[MSCI ACWI]]/B21-1</f>
        <v>-8.3736086662208331E-3</v>
      </c>
    </row>
    <row r="23" spans="1:3" x14ac:dyDescent="0.3">
      <c r="A23" s="1">
        <v>32752</v>
      </c>
      <c r="B23" s="2">
        <v>16736.539218087601</v>
      </c>
      <c r="C23" s="3">
        <f>chart_5[[#This Row],[MSCI ACWI]]/B22-1</f>
        <v>4.6098467175283542E-2</v>
      </c>
    </row>
    <row r="24" spans="1:3" x14ac:dyDescent="0.3">
      <c r="A24" s="1">
        <v>32782</v>
      </c>
      <c r="B24" s="2">
        <v>15588.7413780598</v>
      </c>
      <c r="C24" s="3">
        <f>chart_5[[#This Row],[MSCI ACWI]]/B23-1</f>
        <v>-6.8580357329031671E-2</v>
      </c>
    </row>
    <row r="25" spans="1:3" x14ac:dyDescent="0.3">
      <c r="A25" s="1">
        <v>32813</v>
      </c>
      <c r="B25" s="2">
        <v>15970.501447721101</v>
      </c>
      <c r="C25" s="3">
        <f>chart_5[[#This Row],[MSCI ACWI]]/B24-1</f>
        <v>2.4489473550353802E-2</v>
      </c>
    </row>
    <row r="26" spans="1:3" x14ac:dyDescent="0.3">
      <c r="A26" s="1">
        <v>32843</v>
      </c>
      <c r="B26" s="2">
        <v>15816.9578406169</v>
      </c>
      <c r="C26" s="3">
        <f>chart_5[[#This Row],[MSCI ACWI]]/B25-1</f>
        <v>-9.6142007567401322E-3</v>
      </c>
    </row>
    <row r="27" spans="1:3" x14ac:dyDescent="0.3">
      <c r="A27" s="1">
        <v>32874</v>
      </c>
      <c r="B27" s="2">
        <v>14648.831209449299</v>
      </c>
      <c r="C27" s="3">
        <f>chart_5[[#This Row],[MSCI ACWI]]/B26-1</f>
        <v>-7.3852800452431477E-2</v>
      </c>
    </row>
    <row r="28" spans="1:3" x14ac:dyDescent="0.3">
      <c r="A28" s="1">
        <v>32905</v>
      </c>
      <c r="B28" s="2">
        <v>13848.459492735699</v>
      </c>
      <c r="C28" s="3">
        <f>chart_5[[#This Row],[MSCI ACWI]]/B27-1</f>
        <v>-5.4637240696535305E-2</v>
      </c>
    </row>
    <row r="29" spans="1:3" x14ac:dyDescent="0.3">
      <c r="A29" s="1">
        <v>32933</v>
      </c>
      <c r="B29" s="2">
        <v>13221.543472813801</v>
      </c>
      <c r="C29" s="3">
        <f>chart_5[[#This Row],[MSCI ACWI]]/B28-1</f>
        <v>-4.526972983895805E-2</v>
      </c>
    </row>
    <row r="30" spans="1:3" x14ac:dyDescent="0.3">
      <c r="A30" s="1">
        <v>32964</v>
      </c>
      <c r="B30" s="2">
        <v>12888.7584102902</v>
      </c>
      <c r="C30" s="3">
        <f>chart_5[[#This Row],[MSCI ACWI]]/B29-1</f>
        <v>-2.5169910245946281E-2</v>
      </c>
    </row>
    <row r="31" spans="1:3" x14ac:dyDescent="0.3">
      <c r="A31" s="1">
        <v>32994</v>
      </c>
      <c r="B31" s="2">
        <v>14003.3562981588</v>
      </c>
      <c r="C31" s="3">
        <f>chart_5[[#This Row],[MSCI ACWI]]/B30-1</f>
        <v>8.6478297783805225E-2</v>
      </c>
    </row>
    <row r="32" spans="1:3" x14ac:dyDescent="0.3">
      <c r="A32" s="1">
        <v>33025</v>
      </c>
      <c r="B32" s="2">
        <v>14003.615335619699</v>
      </c>
      <c r="C32" s="3">
        <f>chart_5[[#This Row],[MSCI ACWI]]/B31-1</f>
        <v>1.8498241091791101E-5</v>
      </c>
    </row>
    <row r="33" spans="1:3" x14ac:dyDescent="0.3">
      <c r="A33" s="1">
        <v>33055</v>
      </c>
      <c r="B33" s="2">
        <v>13718.972344975</v>
      </c>
      <c r="C33" s="3">
        <f>chart_5[[#This Row],[MSCI ACWI]]/B32-1</f>
        <v>-2.0326393136540943E-2</v>
      </c>
    </row>
    <row r="34" spans="1:3" x14ac:dyDescent="0.3">
      <c r="A34" s="1">
        <v>33086</v>
      </c>
      <c r="B34" s="2">
        <v>11882.5735311932</v>
      </c>
      <c r="C34" s="3">
        <f>chart_5[[#This Row],[MSCI ACWI]]/B33-1</f>
        <v>-0.13385833629546151</v>
      </c>
    </row>
    <row r="35" spans="1:3" x14ac:dyDescent="0.3">
      <c r="A35" s="1">
        <v>33117</v>
      </c>
      <c r="B35" s="2">
        <v>10658.7829971181</v>
      </c>
      <c r="C35" s="3">
        <f>chart_5[[#This Row],[MSCI ACWI]]/B34-1</f>
        <v>-0.10299036070448053</v>
      </c>
    </row>
    <row r="36" spans="1:3" x14ac:dyDescent="0.3">
      <c r="A36" s="1">
        <v>33147</v>
      </c>
      <c r="B36" s="2">
        <v>11298.613515900999</v>
      </c>
      <c r="C36" s="3">
        <f>chart_5[[#This Row],[MSCI ACWI]]/B35-1</f>
        <v>6.0028477824897619E-2</v>
      </c>
    </row>
    <row r="37" spans="1:3" x14ac:dyDescent="0.3">
      <c r="A37" s="1">
        <v>33178</v>
      </c>
      <c r="B37" s="2">
        <v>10889.5805888295</v>
      </c>
      <c r="C37" s="3">
        <f>chart_5[[#This Row],[MSCI ACWI]]/B36-1</f>
        <v>-3.6202046073693039E-2</v>
      </c>
    </row>
    <row r="38" spans="1:3" x14ac:dyDescent="0.3">
      <c r="A38" s="1">
        <v>33208</v>
      </c>
      <c r="B38" s="2">
        <v>11256.1099591121</v>
      </c>
      <c r="C38" s="3">
        <f>chart_5[[#This Row],[MSCI ACWI]]/B37-1</f>
        <v>3.365872241751755E-2</v>
      </c>
    </row>
    <row r="39" spans="1:3" x14ac:dyDescent="0.3">
      <c r="A39" s="1">
        <v>33239</v>
      </c>
      <c r="B39" s="2">
        <v>11701.4766798418</v>
      </c>
      <c r="C39" s="3">
        <f>chart_5[[#This Row],[MSCI ACWI]]/B38-1</f>
        <v>3.956666400270592E-2</v>
      </c>
    </row>
    <row r="40" spans="1:3" x14ac:dyDescent="0.3">
      <c r="A40" s="1">
        <v>33270</v>
      </c>
      <c r="B40" s="2">
        <v>12589.0586482401</v>
      </c>
      <c r="C40" s="3">
        <f>chart_5[[#This Row],[MSCI ACWI]]/B39-1</f>
        <v>7.5852133254885823E-2</v>
      </c>
    </row>
    <row r="41" spans="1:3" x14ac:dyDescent="0.3">
      <c r="A41" s="1">
        <v>33298</v>
      </c>
      <c r="B41" s="2">
        <v>13320.208712002501</v>
      </c>
      <c r="C41" s="3">
        <f>chart_5[[#This Row],[MSCI ACWI]]/B40-1</f>
        <v>5.8078215710323455E-2</v>
      </c>
    </row>
    <row r="42" spans="1:3" x14ac:dyDescent="0.3">
      <c r="A42" s="1">
        <v>33329</v>
      </c>
      <c r="B42" s="2">
        <v>14148.504439676501</v>
      </c>
      <c r="C42" s="3">
        <f>chart_5[[#This Row],[MSCI ACWI]]/B41-1</f>
        <v>6.2183389583651438E-2</v>
      </c>
    </row>
    <row r="43" spans="1:3" x14ac:dyDescent="0.3">
      <c r="A43" s="1">
        <v>33359</v>
      </c>
      <c r="B43" s="2">
        <v>14680.777571500201</v>
      </c>
      <c r="C43" s="3">
        <f>chart_5[[#This Row],[MSCI ACWI]]/B42-1</f>
        <v>3.7620451977316671E-2</v>
      </c>
    </row>
    <row r="44" spans="1:3" x14ac:dyDescent="0.3">
      <c r="A44" s="1">
        <v>33390</v>
      </c>
      <c r="B44" s="2">
        <v>14299.8542331714</v>
      </c>
      <c r="C44" s="3">
        <f>chart_5[[#This Row],[MSCI ACWI]]/B43-1</f>
        <v>-2.5947081922165216E-2</v>
      </c>
    </row>
    <row r="45" spans="1:3" x14ac:dyDescent="0.3">
      <c r="A45" s="1">
        <v>33420</v>
      </c>
      <c r="B45" s="2">
        <v>15000.589941804899</v>
      </c>
      <c r="C45" s="3">
        <f>chart_5[[#This Row],[MSCI ACWI]]/B44-1</f>
        <v>4.900299661852503E-2</v>
      </c>
    </row>
    <row r="46" spans="1:3" x14ac:dyDescent="0.3">
      <c r="A46" s="1">
        <v>33451</v>
      </c>
      <c r="B46" s="2">
        <v>14640.99617737</v>
      </c>
      <c r="C46" s="3">
        <f>chart_5[[#This Row],[MSCI ACWI]]/B45-1</f>
        <v>-2.3971974824320341E-2</v>
      </c>
    </row>
    <row r="47" spans="1:3" x14ac:dyDescent="0.3">
      <c r="A47" s="1">
        <v>33482</v>
      </c>
      <c r="B47" s="2">
        <v>14599.659639848</v>
      </c>
      <c r="C47" s="3">
        <f>chart_5[[#This Row],[MSCI ACWI]]/B46-1</f>
        <v>-2.8233418697214407E-3</v>
      </c>
    </row>
    <row r="48" spans="1:3" x14ac:dyDescent="0.3">
      <c r="A48" s="1">
        <v>33512</v>
      </c>
      <c r="B48" s="2">
        <v>14834.15830721</v>
      </c>
      <c r="C48" s="3">
        <f>chart_5[[#This Row],[MSCI ACWI]]/B47-1</f>
        <v>1.6061927000131204E-2</v>
      </c>
    </row>
    <row r="49" spans="1:3" x14ac:dyDescent="0.3">
      <c r="A49" s="1">
        <v>33543</v>
      </c>
      <c r="B49" s="2">
        <v>13664.8730246962</v>
      </c>
      <c r="C49" s="3">
        <f>chart_5[[#This Row],[MSCI ACWI]]/B48-1</f>
        <v>-7.8823837409465969E-2</v>
      </c>
    </row>
    <row r="50" spans="1:3" x14ac:dyDescent="0.3">
      <c r="A50" s="1">
        <v>33573</v>
      </c>
      <c r="B50" s="2">
        <v>14213.518422266599</v>
      </c>
      <c r="C50" s="3">
        <f>chart_5[[#This Row],[MSCI ACWI]]/B49-1</f>
        <v>4.0150054565369464E-2</v>
      </c>
    </row>
    <row r="51" spans="1:3" x14ac:dyDescent="0.3">
      <c r="A51" s="1">
        <v>33604</v>
      </c>
      <c r="B51" s="2">
        <v>14099.681533101</v>
      </c>
      <c r="C51" s="3">
        <f>chart_5[[#This Row],[MSCI ACWI]]/B50-1</f>
        <v>-8.0090577001162844E-3</v>
      </c>
    </row>
    <row r="52" spans="1:3" x14ac:dyDescent="0.3">
      <c r="A52" s="1">
        <v>33635</v>
      </c>
      <c r="B52" s="2">
        <v>14193.289601139601</v>
      </c>
      <c r="C52" s="3">
        <f>chart_5[[#This Row],[MSCI ACWI]]/B51-1</f>
        <v>6.6390200245900477E-3</v>
      </c>
    </row>
    <row r="53" spans="1:3" x14ac:dyDescent="0.3">
      <c r="A53" s="1">
        <v>33664</v>
      </c>
      <c r="B53" s="2">
        <v>13924.026879011901</v>
      </c>
      <c r="C53" s="3">
        <f>chart_5[[#This Row],[MSCI ACWI]]/B52-1</f>
        <v>-1.8971128589251096E-2</v>
      </c>
    </row>
    <row r="54" spans="1:3" x14ac:dyDescent="0.3">
      <c r="A54" s="1">
        <v>33695</v>
      </c>
      <c r="B54" s="2">
        <v>13983.4902327079</v>
      </c>
      <c r="C54" s="3">
        <f>chart_5[[#This Row],[MSCI ACWI]]/B53-1</f>
        <v>4.2705572326660057E-3</v>
      </c>
    </row>
    <row r="55" spans="1:3" x14ac:dyDescent="0.3">
      <c r="A55" s="1">
        <v>33725</v>
      </c>
      <c r="B55" s="2">
        <v>14241.921585972599</v>
      </c>
      <c r="C55" s="3">
        <f>chart_5[[#This Row],[MSCI ACWI]]/B54-1</f>
        <v>1.8481176656470089E-2</v>
      </c>
    </row>
    <row r="56" spans="1:3" x14ac:dyDescent="0.3">
      <c r="A56" s="1">
        <v>33756</v>
      </c>
      <c r="B56" s="2">
        <v>13341.0673469387</v>
      </c>
      <c r="C56" s="3">
        <f>chart_5[[#This Row],[MSCI ACWI]]/B55-1</f>
        <v>-6.3253700253565803E-2</v>
      </c>
    </row>
    <row r="57" spans="1:3" x14ac:dyDescent="0.3">
      <c r="A57" s="1">
        <v>33786</v>
      </c>
      <c r="B57" s="2">
        <v>12747.021001096</v>
      </c>
      <c r="C57" s="3">
        <f>chart_5[[#This Row],[MSCI ACWI]]/B56-1</f>
        <v>-4.4527647630758227E-2</v>
      </c>
    </row>
    <row r="58" spans="1:3" x14ac:dyDescent="0.3">
      <c r="A58" s="1">
        <v>33817</v>
      </c>
      <c r="B58" s="2">
        <v>12704.2049861101</v>
      </c>
      <c r="C58" s="3">
        <f>chart_5[[#This Row],[MSCI ACWI]]/B57-1</f>
        <v>-3.3589036200865063E-3</v>
      </c>
    </row>
    <row r="59" spans="1:3" x14ac:dyDescent="0.3">
      <c r="A59" s="1">
        <v>33848</v>
      </c>
      <c r="B59" s="2">
        <v>12886.9398338434</v>
      </c>
      <c r="C59" s="3">
        <f>chart_5[[#This Row],[MSCI ACWI]]/B58-1</f>
        <v>1.4383808190523428E-2</v>
      </c>
    </row>
    <row r="60" spans="1:3" x14ac:dyDescent="0.3">
      <c r="A60" s="1">
        <v>33878</v>
      </c>
      <c r="B60" s="2">
        <v>13094.690390162399</v>
      </c>
      <c r="C60" s="3">
        <f>chart_5[[#This Row],[MSCI ACWI]]/B59-1</f>
        <v>1.6121015461980193E-2</v>
      </c>
    </row>
    <row r="61" spans="1:3" x14ac:dyDescent="0.3">
      <c r="A61" s="1">
        <v>33909</v>
      </c>
      <c r="B61" s="2">
        <v>14184.7819314137</v>
      </c>
      <c r="C61" s="3">
        <f>chart_5[[#This Row],[MSCI ACWI]]/B60-1</f>
        <v>8.3246835837390121E-2</v>
      </c>
    </row>
    <row r="62" spans="1:3" x14ac:dyDescent="0.3">
      <c r="A62" s="1">
        <v>33939</v>
      </c>
      <c r="B62" s="2">
        <v>14309.6979631425</v>
      </c>
      <c r="C62" s="3">
        <f>chart_5[[#This Row],[MSCI ACWI]]/B61-1</f>
        <v>8.8063413546146663E-3</v>
      </c>
    </row>
    <row r="63" spans="1:3" x14ac:dyDescent="0.3">
      <c r="A63" s="1">
        <v>33970</v>
      </c>
      <c r="B63" s="2">
        <v>14640.787490729201</v>
      </c>
      <c r="C63" s="3">
        <f>chart_5[[#This Row],[MSCI ACWI]]/B62-1</f>
        <v>2.3137422497629734E-2</v>
      </c>
    </row>
    <row r="64" spans="1:3" x14ac:dyDescent="0.3">
      <c r="A64" s="1">
        <v>34001</v>
      </c>
      <c r="B64" s="2">
        <v>15358.471874999999</v>
      </c>
      <c r="C64" s="3">
        <f>chart_5[[#This Row],[MSCI ACWI]]/B63-1</f>
        <v>4.9019520618358126E-2</v>
      </c>
    </row>
    <row r="65" spans="1:3" x14ac:dyDescent="0.3">
      <c r="A65" s="1">
        <v>34029</v>
      </c>
      <c r="B65" s="2">
        <v>16320.9964522152</v>
      </c>
      <c r="C65" s="3">
        <f>chart_5[[#This Row],[MSCI ACWI]]/B64-1</f>
        <v>6.2670595424403341E-2</v>
      </c>
    </row>
    <row r="66" spans="1:3" x14ac:dyDescent="0.3">
      <c r="A66" s="1">
        <v>34060</v>
      </c>
      <c r="B66" s="2">
        <v>16481.7390341887</v>
      </c>
      <c r="C66" s="3">
        <f>chart_5[[#This Row],[MSCI ACWI]]/B65-1</f>
        <v>9.8488215743519625E-3</v>
      </c>
    </row>
    <row r="67" spans="1:3" x14ac:dyDescent="0.3">
      <c r="A67" s="1">
        <v>34090</v>
      </c>
      <c r="B67" s="2">
        <v>16910.515640667301</v>
      </c>
      <c r="C67" s="3">
        <f>chart_5[[#This Row],[MSCI ACWI]]/B66-1</f>
        <v>2.6015252734506555E-2</v>
      </c>
    </row>
    <row r="68" spans="1:3" x14ac:dyDescent="0.3">
      <c r="A68" s="1">
        <v>34121</v>
      </c>
      <c r="B68" s="2">
        <v>17291.088377601001</v>
      </c>
      <c r="C68" s="3">
        <f>chart_5[[#This Row],[MSCI ACWI]]/B67-1</f>
        <v>2.2505093577305235E-2</v>
      </c>
    </row>
    <row r="69" spans="1:3" x14ac:dyDescent="0.3">
      <c r="A69" s="1">
        <v>34151</v>
      </c>
      <c r="B69" s="2">
        <v>18398.230914381402</v>
      </c>
      <c r="C69" s="3">
        <f>chart_5[[#This Row],[MSCI ACWI]]/B68-1</f>
        <v>6.4029661557603257E-2</v>
      </c>
    </row>
    <row r="70" spans="1:3" x14ac:dyDescent="0.3">
      <c r="A70" s="1">
        <v>34182</v>
      </c>
      <c r="B70" s="2">
        <v>19417.903100844</v>
      </c>
      <c r="C70" s="3">
        <f>chart_5[[#This Row],[MSCI ACWI]]/B69-1</f>
        <v>5.5422295285224799E-2</v>
      </c>
    </row>
    <row r="71" spans="1:3" x14ac:dyDescent="0.3">
      <c r="A71" s="1">
        <v>34213</v>
      </c>
      <c r="B71" s="2">
        <v>18333.239570002501</v>
      </c>
      <c r="C71" s="3">
        <f>chart_5[[#This Row],[MSCI ACWI]]/B70-1</f>
        <v>-5.5858942400137668E-2</v>
      </c>
    </row>
    <row r="72" spans="1:3" x14ac:dyDescent="0.3">
      <c r="A72" s="1">
        <v>34243</v>
      </c>
      <c r="B72" s="2">
        <v>19097.764143288699</v>
      </c>
      <c r="C72" s="3">
        <f>chart_5[[#This Row],[MSCI ACWI]]/B71-1</f>
        <v>4.1701553637969235E-2</v>
      </c>
    </row>
    <row r="73" spans="1:3" x14ac:dyDescent="0.3">
      <c r="A73" s="1">
        <v>34274</v>
      </c>
      <c r="B73" s="2">
        <v>18591.240648821102</v>
      </c>
      <c r="C73" s="3">
        <f>chart_5[[#This Row],[MSCI ACWI]]/B72-1</f>
        <v>-2.6522659441555629E-2</v>
      </c>
    </row>
    <row r="74" spans="1:3" x14ac:dyDescent="0.3">
      <c r="A74" s="1">
        <v>34304</v>
      </c>
      <c r="B74" s="2">
        <v>19588.082572871401</v>
      </c>
      <c r="C74" s="3">
        <f>chart_5[[#This Row],[MSCI ACWI]]/B73-1</f>
        <v>5.3618902733826523E-2</v>
      </c>
    </row>
    <row r="75" spans="1:3" x14ac:dyDescent="0.3">
      <c r="A75" s="1">
        <v>34335</v>
      </c>
      <c r="B75" s="2">
        <v>21170.3374461206</v>
      </c>
      <c r="C75" s="3">
        <f>chart_5[[#This Row],[MSCI ACWI]]/B74-1</f>
        <v>8.0776404089726972E-2</v>
      </c>
    </row>
    <row r="76" spans="1:3" x14ac:dyDescent="0.3">
      <c r="A76" s="1">
        <v>34366</v>
      </c>
      <c r="B76" s="2">
        <v>20784.073316039001</v>
      </c>
      <c r="C76" s="3">
        <f>chart_5[[#This Row],[MSCI ACWI]]/B75-1</f>
        <v>-1.8245534869940405E-2</v>
      </c>
    </row>
    <row r="77" spans="1:3" x14ac:dyDescent="0.3">
      <c r="A77" s="1">
        <v>34394</v>
      </c>
      <c r="B77" s="2">
        <v>19439.825282523001</v>
      </c>
      <c r="C77" s="3">
        <f>chart_5[[#This Row],[MSCI ACWI]]/B76-1</f>
        <v>-6.4676832739934964E-2</v>
      </c>
    </row>
    <row r="78" spans="1:3" x14ac:dyDescent="0.3">
      <c r="A78" s="1">
        <v>34425</v>
      </c>
      <c r="B78" s="2">
        <v>20026.3836056931</v>
      </c>
      <c r="C78" s="3">
        <f>chart_5[[#This Row],[MSCI ACWI]]/B77-1</f>
        <v>3.017302443028802E-2</v>
      </c>
    </row>
    <row r="79" spans="1:3" x14ac:dyDescent="0.3">
      <c r="A79" s="1">
        <v>34455</v>
      </c>
      <c r="B79" s="2">
        <v>19711.4987104539</v>
      </c>
      <c r="C79" s="3">
        <f>chart_5[[#This Row],[MSCI ACWI]]/B78-1</f>
        <v>-1.5723502627288388E-2</v>
      </c>
    </row>
    <row r="80" spans="1:3" x14ac:dyDescent="0.3">
      <c r="A80" s="1">
        <v>34486</v>
      </c>
      <c r="B80" s="2">
        <v>19297.2429803788</v>
      </c>
      <c r="C80" s="3">
        <f>chart_5[[#This Row],[MSCI ACWI]]/B79-1</f>
        <v>-2.1015942834189505E-2</v>
      </c>
    </row>
    <row r="81" spans="1:3" x14ac:dyDescent="0.3">
      <c r="A81" s="1">
        <v>34516</v>
      </c>
      <c r="B81" s="2">
        <v>19116.460032786799</v>
      </c>
      <c r="C81" s="3">
        <f>chart_5[[#This Row],[MSCI ACWI]]/B80-1</f>
        <v>-9.3683303763039127E-3</v>
      </c>
    </row>
    <row r="82" spans="1:3" x14ac:dyDescent="0.3">
      <c r="A82" s="1">
        <v>34547</v>
      </c>
      <c r="B82" s="2">
        <v>19820.134859674999</v>
      </c>
      <c r="C82" s="3">
        <f>chart_5[[#This Row],[MSCI ACWI]]/B81-1</f>
        <v>3.6809891877540135E-2</v>
      </c>
    </row>
    <row r="83" spans="1:3" x14ac:dyDescent="0.3">
      <c r="A83" s="1">
        <v>34578</v>
      </c>
      <c r="B83" s="2">
        <v>19147.316171456401</v>
      </c>
      <c r="C83" s="3">
        <f>chart_5[[#This Row],[MSCI ACWI]]/B82-1</f>
        <v>-3.3946221505660845E-2</v>
      </c>
    </row>
    <row r="84" spans="1:3" x14ac:dyDescent="0.3">
      <c r="A84" s="1">
        <v>34608</v>
      </c>
      <c r="B84" s="2">
        <v>19262.737410415601</v>
      </c>
      <c r="C84" s="3">
        <f>chart_5[[#This Row],[MSCI ACWI]]/B83-1</f>
        <v>6.0280635638776392E-3</v>
      </c>
    </row>
    <row r="85" spans="1:3" x14ac:dyDescent="0.3">
      <c r="A85" s="1">
        <v>34639</v>
      </c>
      <c r="B85" s="2">
        <v>18700.186326167699</v>
      </c>
      <c r="C85" s="3">
        <f>chart_5[[#This Row],[MSCI ACWI]]/B84-1</f>
        <v>-2.9204109066228723E-2</v>
      </c>
    </row>
    <row r="86" spans="1:3" x14ac:dyDescent="0.3">
      <c r="A86" s="1">
        <v>34669</v>
      </c>
      <c r="B86" s="2">
        <v>19149.219099455699</v>
      </c>
      <c r="C86" s="3">
        <f>chart_5[[#This Row],[MSCI ACWI]]/B85-1</f>
        <v>2.4012208512578015E-2</v>
      </c>
    </row>
    <row r="87" spans="1:3" x14ac:dyDescent="0.3">
      <c r="A87" s="1">
        <v>34700</v>
      </c>
      <c r="B87" s="2">
        <v>18376.1553598836</v>
      </c>
      <c r="C87" s="3">
        <f>chart_5[[#This Row],[MSCI ACWI]]/B86-1</f>
        <v>-4.0370509917768471E-2</v>
      </c>
    </row>
    <row r="88" spans="1:3" x14ac:dyDescent="0.3">
      <c r="A88" s="1">
        <v>34731</v>
      </c>
      <c r="B88" s="2">
        <v>18369.127133269401</v>
      </c>
      <c r="C88" s="3">
        <f>chart_5[[#This Row],[MSCI ACWI]]/B87-1</f>
        <v>-3.8246447510681403E-4</v>
      </c>
    </row>
    <row r="89" spans="1:3" x14ac:dyDescent="0.3">
      <c r="A89" s="1">
        <v>34759</v>
      </c>
      <c r="B89" s="2">
        <v>18464.034249731201</v>
      </c>
      <c r="C89" s="3">
        <f>chart_5[[#This Row],[MSCI ACWI]]/B88-1</f>
        <v>5.1666644676822138E-3</v>
      </c>
    </row>
    <row r="90" spans="1:3" x14ac:dyDescent="0.3">
      <c r="A90" s="1">
        <v>34790</v>
      </c>
      <c r="B90" s="2">
        <v>18769.4963392588</v>
      </c>
      <c r="C90" s="3">
        <f>chart_5[[#This Row],[MSCI ACWI]]/B89-1</f>
        <v>1.6543626674221823E-2</v>
      </c>
    </row>
    <row r="91" spans="1:3" x14ac:dyDescent="0.3">
      <c r="A91" s="1">
        <v>34820</v>
      </c>
      <c r="B91" s="2">
        <v>19269.910738871</v>
      </c>
      <c r="C91" s="3">
        <f>chart_5[[#This Row],[MSCI ACWI]]/B90-1</f>
        <v>2.6661045697082386E-2</v>
      </c>
    </row>
    <row r="92" spans="1:3" x14ac:dyDescent="0.3">
      <c r="A92" s="1">
        <v>34851</v>
      </c>
      <c r="B92" s="2">
        <v>19113.3563865291</v>
      </c>
      <c r="C92" s="3">
        <f>chart_5[[#This Row],[MSCI ACWI]]/B91-1</f>
        <v>-8.1242904787358627E-3</v>
      </c>
    </row>
    <row r="93" spans="1:3" x14ac:dyDescent="0.3">
      <c r="A93" s="1">
        <v>34881</v>
      </c>
      <c r="B93" s="2">
        <v>19805.279226328799</v>
      </c>
      <c r="C93" s="3">
        <f>chart_5[[#This Row],[MSCI ACWI]]/B92-1</f>
        <v>3.6201011785002901E-2</v>
      </c>
    </row>
    <row r="94" spans="1:3" x14ac:dyDescent="0.3">
      <c r="A94" s="1">
        <v>34912</v>
      </c>
      <c r="B94" s="2">
        <v>19958.1738008805</v>
      </c>
      <c r="C94" s="3">
        <f>chart_5[[#This Row],[MSCI ACWI]]/B93-1</f>
        <v>7.7198898740313826E-3</v>
      </c>
    </row>
    <row r="95" spans="1:3" x14ac:dyDescent="0.3">
      <c r="A95" s="1">
        <v>34943</v>
      </c>
      <c r="B95" s="2">
        <v>20770.358554329901</v>
      </c>
      <c r="C95" s="3">
        <f>chart_5[[#This Row],[MSCI ACWI]]/B94-1</f>
        <v>4.0694342155371377E-2</v>
      </c>
    </row>
    <row r="96" spans="1:3" x14ac:dyDescent="0.3">
      <c r="A96" s="1">
        <v>34973</v>
      </c>
      <c r="B96" s="2">
        <v>20105.4859915286</v>
      </c>
      <c r="C96" s="3">
        <f>chart_5[[#This Row],[MSCI ACWI]]/B95-1</f>
        <v>-3.2010644450945147E-2</v>
      </c>
    </row>
    <row r="97" spans="1:3" x14ac:dyDescent="0.3">
      <c r="A97" s="1">
        <v>35004</v>
      </c>
      <c r="B97" s="2">
        <v>20782.756934475499</v>
      </c>
      <c r="C97" s="3">
        <f>chart_5[[#This Row],[MSCI ACWI]]/B96-1</f>
        <v>3.3685877736666869E-2</v>
      </c>
    </row>
    <row r="98" spans="1:3" x14ac:dyDescent="0.3">
      <c r="A98" s="1">
        <v>35034</v>
      </c>
      <c r="B98" s="2">
        <v>21747.617781262201</v>
      </c>
      <c r="C98" s="3">
        <f>chart_5[[#This Row],[MSCI ACWI]]/B97-1</f>
        <v>4.6426027587617158E-2</v>
      </c>
    </row>
    <row r="99" spans="1:3" x14ac:dyDescent="0.3">
      <c r="A99" s="1">
        <v>35065</v>
      </c>
      <c r="B99" s="2">
        <v>22500.9648468497</v>
      </c>
      <c r="C99" s="3">
        <f>chart_5[[#This Row],[MSCI ACWI]]/B98-1</f>
        <v>3.4640440767566893E-2</v>
      </c>
    </row>
    <row r="100" spans="1:3" x14ac:dyDescent="0.3">
      <c r="A100" s="1">
        <v>35096</v>
      </c>
      <c r="B100" s="2">
        <v>22724.483415801998</v>
      </c>
      <c r="C100" s="3">
        <f>chart_5[[#This Row],[MSCI ACWI]]/B99-1</f>
        <v>9.9337326409623117E-3</v>
      </c>
    </row>
    <row r="101" spans="1:3" x14ac:dyDescent="0.3">
      <c r="A101" s="1">
        <v>35125</v>
      </c>
      <c r="B101" s="2">
        <v>23059.588674429699</v>
      </c>
      <c r="C101" s="3">
        <f>chart_5[[#This Row],[MSCI ACWI]]/B100-1</f>
        <v>1.4746441205993666E-2</v>
      </c>
    </row>
    <row r="102" spans="1:3" x14ac:dyDescent="0.3">
      <c r="A102" s="1">
        <v>35156</v>
      </c>
      <c r="B102" s="2">
        <v>23824.0660714285</v>
      </c>
      <c r="C102" s="3">
        <f>chart_5[[#This Row],[MSCI ACWI]]/B101-1</f>
        <v>3.3152256434067162E-2</v>
      </c>
    </row>
    <row r="103" spans="1:3" x14ac:dyDescent="0.3">
      <c r="A103" s="1">
        <v>35186</v>
      </c>
      <c r="B103" s="2">
        <v>24137.996922575901</v>
      </c>
      <c r="C103" s="3">
        <f>chart_5[[#This Row],[MSCI ACWI]]/B102-1</f>
        <v>1.3177047536981457E-2</v>
      </c>
    </row>
    <row r="104" spans="1:3" x14ac:dyDescent="0.3">
      <c r="A104" s="1">
        <v>35217</v>
      </c>
      <c r="B104" s="2">
        <v>24082.159722109998</v>
      </c>
      <c r="C104" s="3">
        <f>chart_5[[#This Row],[MSCI ACWI]]/B103-1</f>
        <v>-2.3132491335136063E-3</v>
      </c>
    </row>
    <row r="105" spans="1:3" x14ac:dyDescent="0.3">
      <c r="A105" s="1">
        <v>35247</v>
      </c>
      <c r="B105" s="2">
        <v>22830.453508353199</v>
      </c>
      <c r="C105" s="3">
        <f>chart_5[[#This Row],[MSCI ACWI]]/B104-1</f>
        <v>-5.1976493312914873E-2</v>
      </c>
    </row>
    <row r="106" spans="1:3" x14ac:dyDescent="0.3">
      <c r="A106" s="1">
        <v>35278</v>
      </c>
      <c r="B106" s="2">
        <v>22902.493054789102</v>
      </c>
      <c r="C106" s="3">
        <f>chart_5[[#This Row],[MSCI ACWI]]/B105-1</f>
        <v>3.155414604862905E-3</v>
      </c>
    </row>
    <row r="107" spans="1:3" x14ac:dyDescent="0.3">
      <c r="A107" s="1">
        <v>35309</v>
      </c>
      <c r="B107" s="2">
        <v>23954.054198473201</v>
      </c>
      <c r="C107" s="3">
        <f>chart_5[[#This Row],[MSCI ACWI]]/B106-1</f>
        <v>4.5914702000715568E-2</v>
      </c>
    </row>
    <row r="108" spans="1:3" x14ac:dyDescent="0.3">
      <c r="A108" s="1">
        <v>35339</v>
      </c>
      <c r="B108" s="2">
        <v>24124.658722182299</v>
      </c>
      <c r="C108" s="3">
        <f>chart_5[[#This Row],[MSCI ACWI]]/B107-1</f>
        <v>7.1221565374921525E-3</v>
      </c>
    </row>
    <row r="109" spans="1:3" x14ac:dyDescent="0.3">
      <c r="A109" s="1">
        <v>35370</v>
      </c>
      <c r="B109" s="2">
        <v>25088.199023622001</v>
      </c>
      <c r="C109" s="3">
        <f>chart_5[[#This Row],[MSCI ACWI]]/B108-1</f>
        <v>3.9940059361492253E-2</v>
      </c>
    </row>
    <row r="110" spans="1:3" x14ac:dyDescent="0.3">
      <c r="A110" s="1">
        <v>35400</v>
      </c>
      <c r="B110" s="2">
        <v>25272.0494004024</v>
      </c>
      <c r="C110" s="3">
        <f>chart_5[[#This Row],[MSCI ACWI]]/B109-1</f>
        <v>7.3281616032818686E-3</v>
      </c>
    </row>
    <row r="111" spans="1:3" x14ac:dyDescent="0.3">
      <c r="A111" s="1">
        <v>35431</v>
      </c>
      <c r="B111" s="2">
        <v>26394.930059523798</v>
      </c>
      <c r="C111" s="3">
        <f>chart_5[[#This Row],[MSCI ACWI]]/B110-1</f>
        <v>4.4431721437815819E-2</v>
      </c>
    </row>
    <row r="112" spans="1:3" x14ac:dyDescent="0.3">
      <c r="A112" s="1">
        <v>35462</v>
      </c>
      <c r="B112" s="2">
        <v>27920.459839530598</v>
      </c>
      <c r="C112" s="3">
        <f>chart_5[[#This Row],[MSCI ACWI]]/B111-1</f>
        <v>5.7796318329563334E-2</v>
      </c>
    </row>
    <row r="113" spans="1:3" x14ac:dyDescent="0.3">
      <c r="A113" s="1">
        <v>35490</v>
      </c>
      <c r="B113" s="2">
        <v>27679.548228312098</v>
      </c>
      <c r="C113" s="3">
        <f>chart_5[[#This Row],[MSCI ACWI]]/B112-1</f>
        <v>-8.6284972598270615E-3</v>
      </c>
    </row>
    <row r="114" spans="1:3" x14ac:dyDescent="0.3">
      <c r="A114" s="1">
        <v>35521</v>
      </c>
      <c r="B114" s="2">
        <v>28724.002597402599</v>
      </c>
      <c r="C114" s="3">
        <f>chart_5[[#This Row],[MSCI ACWI]]/B113-1</f>
        <v>3.7733793936064908E-2</v>
      </c>
    </row>
    <row r="115" spans="1:3" x14ac:dyDescent="0.3">
      <c r="A115" s="1">
        <v>35551</v>
      </c>
      <c r="B115" s="2">
        <v>30344.692730294799</v>
      </c>
      <c r="C115" s="3">
        <f>chart_5[[#This Row],[MSCI ACWI]]/B114-1</f>
        <v>5.6422851494894122E-2</v>
      </c>
    </row>
    <row r="116" spans="1:3" x14ac:dyDescent="0.3">
      <c r="A116" s="1">
        <v>35582</v>
      </c>
      <c r="B116" s="2">
        <v>32255.834076433101</v>
      </c>
      <c r="C116" s="3">
        <f>chart_5[[#This Row],[MSCI ACWI]]/B115-1</f>
        <v>6.2981074256530656E-2</v>
      </c>
    </row>
    <row r="117" spans="1:3" x14ac:dyDescent="0.3">
      <c r="A117" s="1">
        <v>35612</v>
      </c>
      <c r="B117" s="2">
        <v>34652.377250409103</v>
      </c>
      <c r="C117" s="3">
        <f>chart_5[[#This Row],[MSCI ACWI]]/B116-1</f>
        <v>7.429797562503504E-2</v>
      </c>
    </row>
    <row r="118" spans="1:3" x14ac:dyDescent="0.3">
      <c r="A118" s="1">
        <v>35643</v>
      </c>
      <c r="B118" s="2">
        <v>33140.155017300996</v>
      </c>
      <c r="C118" s="3">
        <f>chart_5[[#This Row],[MSCI ACWI]]/B117-1</f>
        <v>-4.3639783273173638E-2</v>
      </c>
    </row>
    <row r="119" spans="1:3" x14ac:dyDescent="0.3">
      <c r="A119" s="1">
        <v>35674</v>
      </c>
      <c r="B119" s="2">
        <v>33992.025006829899</v>
      </c>
      <c r="C119" s="3">
        <f>chart_5[[#This Row],[MSCI ACWI]]/B118-1</f>
        <v>2.5705069547326431E-2</v>
      </c>
    </row>
    <row r="120" spans="1:3" x14ac:dyDescent="0.3">
      <c r="A120" s="1">
        <v>35704</v>
      </c>
      <c r="B120" s="2">
        <v>31387.780847639398</v>
      </c>
      <c r="C120" s="3">
        <f>chart_5[[#This Row],[MSCI ACWI]]/B119-1</f>
        <v>-7.6613386777258485E-2</v>
      </c>
    </row>
    <row r="121" spans="1:3" x14ac:dyDescent="0.3">
      <c r="A121" s="1">
        <v>35735</v>
      </c>
      <c r="B121" s="2">
        <v>31212.128785357701</v>
      </c>
      <c r="C121" s="3">
        <f>chart_5[[#This Row],[MSCI ACWI]]/B120-1</f>
        <v>-5.5961924525450568E-3</v>
      </c>
    </row>
    <row r="122" spans="1:3" x14ac:dyDescent="0.3">
      <c r="A122" s="1">
        <v>35765</v>
      </c>
      <c r="B122" s="2">
        <v>32475.109973918501</v>
      </c>
      <c r="C122" s="3">
        <f>chart_5[[#This Row],[MSCI ACWI]]/B121-1</f>
        <v>4.0464436028897044E-2</v>
      </c>
    </row>
    <row r="123" spans="1:3" x14ac:dyDescent="0.3">
      <c r="A123" s="1">
        <v>35796</v>
      </c>
      <c r="B123" s="2">
        <v>33953.444714325102</v>
      </c>
      <c r="C123" s="3">
        <f>chart_5[[#This Row],[MSCI ACWI]]/B122-1</f>
        <v>4.552208573254668E-2</v>
      </c>
    </row>
    <row r="124" spans="1:3" x14ac:dyDescent="0.3">
      <c r="A124" s="1">
        <v>35827</v>
      </c>
      <c r="B124" s="2">
        <v>36196.271550537</v>
      </c>
      <c r="C124" s="3">
        <f>chart_5[[#This Row],[MSCI ACWI]]/B123-1</f>
        <v>6.6055943810191309E-2</v>
      </c>
    </row>
    <row r="125" spans="1:3" x14ac:dyDescent="0.3">
      <c r="A125" s="1">
        <v>35855</v>
      </c>
      <c r="B125" s="2">
        <v>37879.800884548</v>
      </c>
      <c r="C125" s="3">
        <f>chart_5[[#This Row],[MSCI ACWI]]/B124-1</f>
        <v>4.651112564620008E-2</v>
      </c>
    </row>
    <row r="126" spans="1:3" x14ac:dyDescent="0.3">
      <c r="A126" s="1">
        <v>35886</v>
      </c>
      <c r="B126" s="2">
        <v>37975.8965864372</v>
      </c>
      <c r="C126" s="3">
        <f>chart_5[[#This Row],[MSCI ACWI]]/B125-1</f>
        <v>2.536858685769916E-3</v>
      </c>
    </row>
    <row r="127" spans="1:3" x14ac:dyDescent="0.3">
      <c r="A127" s="1">
        <v>35916</v>
      </c>
      <c r="B127" s="2">
        <v>36687.932876712301</v>
      </c>
      <c r="C127" s="3">
        <f>chart_5[[#This Row],[MSCI ACWI]]/B126-1</f>
        <v>-3.3915294318156652E-2</v>
      </c>
    </row>
    <row r="128" spans="1:3" x14ac:dyDescent="0.3">
      <c r="A128" s="1">
        <v>35947</v>
      </c>
      <c r="B128" s="2">
        <v>37620.149019607801</v>
      </c>
      <c r="C128" s="3">
        <f>chart_5[[#This Row],[MSCI ACWI]]/B127-1</f>
        <v>2.5409339523928987E-2</v>
      </c>
    </row>
    <row r="129" spans="1:3" x14ac:dyDescent="0.3">
      <c r="A129" s="1">
        <v>35977</v>
      </c>
      <c r="B129" s="2">
        <v>37721.470373066397</v>
      </c>
      <c r="C129" s="3">
        <f>chart_5[[#This Row],[MSCI ACWI]]/B128-1</f>
        <v>2.6932735807554398E-3</v>
      </c>
    </row>
    <row r="130" spans="1:3" x14ac:dyDescent="0.3">
      <c r="A130" s="1">
        <v>36008</v>
      </c>
      <c r="B130" s="2">
        <v>32304.337544177601</v>
      </c>
      <c r="C130" s="3">
        <f>chart_5[[#This Row],[MSCI ACWI]]/B129-1</f>
        <v>-0.14360873993810952</v>
      </c>
    </row>
    <row r="131" spans="1:3" x14ac:dyDescent="0.3">
      <c r="A131" s="1">
        <v>36039</v>
      </c>
      <c r="B131" s="2">
        <v>31409.906384449201</v>
      </c>
      <c r="C131" s="3">
        <f>chart_5[[#This Row],[MSCI ACWI]]/B130-1</f>
        <v>-2.7687649019430438E-2</v>
      </c>
    </row>
    <row r="132" spans="1:3" x14ac:dyDescent="0.3">
      <c r="A132" s="1">
        <v>36069</v>
      </c>
      <c r="B132" s="2">
        <v>33012.210866128597</v>
      </c>
      <c r="C132" s="3">
        <f>chart_5[[#This Row],[MSCI ACWI]]/B131-1</f>
        <v>5.101271115130368E-2</v>
      </c>
    </row>
    <row r="133" spans="1:3" x14ac:dyDescent="0.3">
      <c r="A133" s="1">
        <v>36100</v>
      </c>
      <c r="B133" s="2">
        <v>36029.613628970103</v>
      </c>
      <c r="C133" s="3">
        <f>chart_5[[#This Row],[MSCI ACWI]]/B132-1</f>
        <v>9.1402625988235231E-2</v>
      </c>
    </row>
    <row r="134" spans="1:3" x14ac:dyDescent="0.3">
      <c r="A134" s="1">
        <v>36130</v>
      </c>
      <c r="B134" s="2">
        <v>37462.341374617201</v>
      </c>
      <c r="C134" s="3">
        <f>chart_5[[#This Row],[MSCI ACWI]]/B133-1</f>
        <v>3.9765281981683387E-2</v>
      </c>
    </row>
    <row r="135" spans="1:3" x14ac:dyDescent="0.3">
      <c r="A135" s="1">
        <v>36161</v>
      </c>
      <c r="B135" s="2">
        <v>39477.167550948703</v>
      </c>
      <c r="C135" s="3">
        <f>chart_5[[#This Row],[MSCI ACWI]]/B134-1</f>
        <v>5.3782708245156741E-2</v>
      </c>
    </row>
    <row r="136" spans="1:3" x14ac:dyDescent="0.3">
      <c r="A136" s="1">
        <v>36192</v>
      </c>
      <c r="B136" s="2">
        <v>39763.397622072902</v>
      </c>
      <c r="C136" s="3">
        <f>chart_5[[#This Row],[MSCI ACWI]]/B135-1</f>
        <v>7.2505219822267541E-3</v>
      </c>
    </row>
    <row r="137" spans="1:3" x14ac:dyDescent="0.3">
      <c r="A137" s="1">
        <v>36220</v>
      </c>
      <c r="B137" s="2">
        <v>42619.548426736103</v>
      </c>
      <c r="C137" s="3">
        <f>chart_5[[#This Row],[MSCI ACWI]]/B136-1</f>
        <v>7.1828640796975929E-2</v>
      </c>
    </row>
    <row r="138" spans="1:3" x14ac:dyDescent="0.3">
      <c r="A138" s="1">
        <v>36251</v>
      </c>
      <c r="B138" s="2">
        <v>45069.232480890802</v>
      </c>
      <c r="C138" s="3">
        <f>chart_5[[#This Row],[MSCI ACWI]]/B137-1</f>
        <v>5.7477944853539631E-2</v>
      </c>
    </row>
    <row r="139" spans="1:3" x14ac:dyDescent="0.3">
      <c r="A139" s="1">
        <v>36281</v>
      </c>
      <c r="B139" s="2">
        <v>44062.931981637303</v>
      </c>
      <c r="C139" s="3">
        <f>chart_5[[#This Row],[MSCI ACWI]]/B138-1</f>
        <v>-2.2327881879953604E-2</v>
      </c>
    </row>
    <row r="140" spans="1:3" x14ac:dyDescent="0.3">
      <c r="A140" s="1">
        <v>36312</v>
      </c>
      <c r="B140" s="2">
        <v>46829.969268009299</v>
      </c>
      <c r="C140" s="3">
        <f>chart_5[[#This Row],[MSCI ACWI]]/B139-1</f>
        <v>6.2797393680591451E-2</v>
      </c>
    </row>
    <row r="141" spans="1:3" x14ac:dyDescent="0.3">
      <c r="A141" s="1">
        <v>36342</v>
      </c>
      <c r="B141" s="2">
        <v>45042.394595099999</v>
      </c>
      <c r="C141" s="3">
        <f>chart_5[[#This Row],[MSCI ACWI]]/B140-1</f>
        <v>-3.8171596113569017E-2</v>
      </c>
    </row>
    <row r="142" spans="1:3" x14ac:dyDescent="0.3">
      <c r="A142" s="1">
        <v>36373</v>
      </c>
      <c r="B142" s="2">
        <v>45503.1760143762</v>
      </c>
      <c r="C142" s="3">
        <f>chart_5[[#This Row],[MSCI ACWI]]/B141-1</f>
        <v>1.0229949438041785E-2</v>
      </c>
    </row>
    <row r="143" spans="1:3" x14ac:dyDescent="0.3">
      <c r="A143" s="1">
        <v>36404</v>
      </c>
      <c r="B143" s="2">
        <v>44624.304303797398</v>
      </c>
      <c r="C143" s="3">
        <f>chart_5[[#This Row],[MSCI ACWI]]/B142-1</f>
        <v>-1.9314513569363423E-2</v>
      </c>
    </row>
    <row r="144" spans="1:3" x14ac:dyDescent="0.3">
      <c r="A144" s="1">
        <v>36434</v>
      </c>
      <c r="B144" s="2">
        <v>47835.219037596798</v>
      </c>
      <c r="C144" s="3">
        <f>chart_5[[#This Row],[MSCI ACWI]]/B143-1</f>
        <v>7.1954393102463765E-2</v>
      </c>
    </row>
    <row r="145" spans="1:3" x14ac:dyDescent="0.3">
      <c r="A145" s="1">
        <v>36465</v>
      </c>
      <c r="B145" s="2">
        <v>51060.5254828166</v>
      </c>
      <c r="C145" s="3">
        <f>chart_5[[#This Row],[MSCI ACWI]]/B144-1</f>
        <v>6.7425351239320586E-2</v>
      </c>
    </row>
    <row r="146" spans="1:3" x14ac:dyDescent="0.3">
      <c r="A146" s="1">
        <v>36495</v>
      </c>
      <c r="B146" s="2">
        <v>55595.095819231501</v>
      </c>
      <c r="C146" s="3">
        <f>chart_5[[#This Row],[MSCI ACWI]]/B145-1</f>
        <v>8.880774910827971E-2</v>
      </c>
    </row>
    <row r="147" spans="1:3" x14ac:dyDescent="0.3">
      <c r="A147" s="1">
        <v>36526</v>
      </c>
      <c r="B147" s="2">
        <v>53965.930344193599</v>
      </c>
      <c r="C147" s="3">
        <f>chart_5[[#This Row],[MSCI ACWI]]/B146-1</f>
        <v>-2.9304122081831863E-2</v>
      </c>
    </row>
    <row r="148" spans="1:3" x14ac:dyDescent="0.3">
      <c r="A148" s="1">
        <v>36557</v>
      </c>
      <c r="B148" s="2">
        <v>54578.4189005558</v>
      </c>
      <c r="C148" s="3">
        <f>chart_5[[#This Row],[MSCI ACWI]]/B147-1</f>
        <v>1.134954132089927E-2</v>
      </c>
    </row>
    <row r="149" spans="1:3" x14ac:dyDescent="0.3">
      <c r="A149" s="1">
        <v>36586</v>
      </c>
      <c r="B149" s="2">
        <v>59146.621312676602</v>
      </c>
      <c r="C149" s="3">
        <f>chart_5[[#This Row],[MSCI ACWI]]/B148-1</f>
        <v>8.3699793877214823E-2</v>
      </c>
    </row>
    <row r="150" spans="1:3" x14ac:dyDescent="0.3">
      <c r="A150" s="1">
        <v>36617</v>
      </c>
      <c r="B150" s="2">
        <v>59403.739878921297</v>
      </c>
      <c r="C150" s="3">
        <f>chart_5[[#This Row],[MSCI ACWI]]/B149-1</f>
        <v>4.3471386959781366E-3</v>
      </c>
    </row>
    <row r="151" spans="1:3" x14ac:dyDescent="0.3">
      <c r="A151" s="1">
        <v>36647</v>
      </c>
      <c r="B151" s="2">
        <v>56506.2377297645</v>
      </c>
      <c r="C151" s="3">
        <f>chart_5[[#This Row],[MSCI ACWI]]/B150-1</f>
        <v>-4.8776426451644039E-2</v>
      </c>
    </row>
    <row r="152" spans="1:3" x14ac:dyDescent="0.3">
      <c r="A152" s="1">
        <v>36678</v>
      </c>
      <c r="B152" s="2">
        <v>56874.803997488401</v>
      </c>
      <c r="C152" s="3">
        <f>chart_5[[#This Row],[MSCI ACWI]]/B151-1</f>
        <v>6.5225766664298579E-3</v>
      </c>
    </row>
    <row r="153" spans="1:3" x14ac:dyDescent="0.3">
      <c r="A153" s="1">
        <v>36708</v>
      </c>
      <c r="B153" s="2">
        <v>57073.742940603697</v>
      </c>
      <c r="C153" s="3">
        <f>chart_5[[#This Row],[MSCI ACWI]]/B152-1</f>
        <v>3.4978396255058719E-3</v>
      </c>
    </row>
    <row r="154" spans="1:3" x14ac:dyDescent="0.3">
      <c r="A154" s="1">
        <v>36739</v>
      </c>
      <c r="B154" s="2">
        <v>61074.802380417699</v>
      </c>
      <c r="C154" s="3">
        <f>chart_5[[#This Row],[MSCI ACWI]]/B153-1</f>
        <v>7.0103330072076808E-2</v>
      </c>
    </row>
    <row r="155" spans="1:3" x14ac:dyDescent="0.3">
      <c r="A155" s="1">
        <v>36770</v>
      </c>
      <c r="B155" s="2">
        <v>58648.871808328498</v>
      </c>
      <c r="C155" s="3">
        <f>chart_5[[#This Row],[MSCI ACWI]]/B154-1</f>
        <v>-3.9720645463226623E-2</v>
      </c>
    </row>
    <row r="156" spans="1:3" x14ac:dyDescent="0.3">
      <c r="A156" s="1">
        <v>36800</v>
      </c>
      <c r="B156" s="2">
        <v>59878.812189616197</v>
      </c>
      <c r="C156" s="3">
        <f>chart_5[[#This Row],[MSCI ACWI]]/B155-1</f>
        <v>2.0971253893975916E-2</v>
      </c>
    </row>
    <row r="157" spans="1:3" x14ac:dyDescent="0.3">
      <c r="A157" s="1">
        <v>36831</v>
      </c>
      <c r="B157" s="2">
        <v>54442.217549516303</v>
      </c>
      <c r="C157" s="3">
        <f>chart_5[[#This Row],[MSCI ACWI]]/B156-1</f>
        <v>-9.079329467799091E-2</v>
      </c>
    </row>
    <row r="158" spans="1:3" x14ac:dyDescent="0.3">
      <c r="A158" s="1">
        <v>36861</v>
      </c>
      <c r="B158" s="2">
        <v>51657.558151531397</v>
      </c>
      <c r="C158" s="3">
        <f>chart_5[[#This Row],[MSCI ACWI]]/B157-1</f>
        <v>-5.1148897369072133E-2</v>
      </c>
    </row>
    <row r="159" spans="1:3" x14ac:dyDescent="0.3">
      <c r="A159" s="1">
        <v>36892</v>
      </c>
      <c r="B159" s="2">
        <v>53032.011212740697</v>
      </c>
      <c r="C159" s="3">
        <f>chart_5[[#This Row],[MSCI ACWI]]/B158-1</f>
        <v>2.6607007965368856E-2</v>
      </c>
    </row>
    <row r="160" spans="1:3" x14ac:dyDescent="0.3">
      <c r="A160" s="1">
        <v>36923</v>
      </c>
      <c r="B160" s="2">
        <v>48806.291911764703</v>
      </c>
      <c r="C160" s="3">
        <f>chart_5[[#This Row],[MSCI ACWI]]/B159-1</f>
        <v>-7.9682425846990812E-2</v>
      </c>
    </row>
    <row r="161" spans="1:3" x14ac:dyDescent="0.3">
      <c r="A161" s="1">
        <v>36951</v>
      </c>
      <c r="B161" s="2">
        <v>47664.976019021698</v>
      </c>
      <c r="C161" s="3">
        <f>chart_5[[#This Row],[MSCI ACWI]]/B160-1</f>
        <v>-2.3384605714491746E-2</v>
      </c>
    </row>
    <row r="162" spans="1:3" x14ac:dyDescent="0.3">
      <c r="A162" s="1">
        <v>36982</v>
      </c>
      <c r="B162" s="2">
        <v>50883.307908968003</v>
      </c>
      <c r="C162" s="3">
        <f>chart_5[[#This Row],[MSCI ACWI]]/B161-1</f>
        <v>6.7519847039511083E-2</v>
      </c>
    </row>
    <row r="163" spans="1:3" x14ac:dyDescent="0.3">
      <c r="A163" s="1">
        <v>37012</v>
      </c>
      <c r="B163" s="2">
        <v>52665.709245282997</v>
      </c>
      <c r="C163" s="3">
        <f>chart_5[[#This Row],[MSCI ACWI]]/B162-1</f>
        <v>3.5029195419129744E-2</v>
      </c>
    </row>
    <row r="164" spans="1:3" x14ac:dyDescent="0.3">
      <c r="A164" s="1">
        <v>37043</v>
      </c>
      <c r="B164" s="2">
        <v>51052.175023584903</v>
      </c>
      <c r="C164" s="3">
        <f>chart_5[[#This Row],[MSCI ACWI]]/B163-1</f>
        <v>-3.063728268014565E-2</v>
      </c>
    </row>
    <row r="165" spans="1:3" x14ac:dyDescent="0.3">
      <c r="A165" s="1">
        <v>37073</v>
      </c>
      <c r="B165" s="2">
        <v>48669.264123358</v>
      </c>
      <c r="C165" s="3">
        <f>chart_5[[#This Row],[MSCI ACWI]]/B164-1</f>
        <v>-4.6675991750127266E-2</v>
      </c>
    </row>
    <row r="166" spans="1:3" x14ac:dyDescent="0.3">
      <c r="A166" s="1">
        <v>37104</v>
      </c>
      <c r="B166" s="2">
        <v>44389.3145228215</v>
      </c>
      <c r="C166" s="3">
        <f>chart_5[[#This Row],[MSCI ACWI]]/B165-1</f>
        <v>-8.7939476333327327E-2</v>
      </c>
    </row>
    <row r="167" spans="1:3" x14ac:dyDescent="0.3">
      <c r="A167" s="1">
        <v>37135</v>
      </c>
      <c r="B167" s="2">
        <v>40453.858219253001</v>
      </c>
      <c r="C167" s="3">
        <f>chart_5[[#This Row],[MSCI ACWI]]/B166-1</f>
        <v>-8.865773995102344E-2</v>
      </c>
    </row>
    <row r="168" spans="1:3" x14ac:dyDescent="0.3">
      <c r="A168" s="1">
        <v>37165</v>
      </c>
      <c r="B168" s="2">
        <v>41720.134439283298</v>
      </c>
      <c r="C168" s="3">
        <f>chart_5[[#This Row],[MSCI ACWI]]/B167-1</f>
        <v>3.1301741682271622E-2</v>
      </c>
    </row>
    <row r="169" spans="1:3" x14ac:dyDescent="0.3">
      <c r="A169" s="1">
        <v>37196</v>
      </c>
      <c r="B169" s="2">
        <v>45002.618476062002</v>
      </c>
      <c r="C169" s="3">
        <f>chart_5[[#This Row],[MSCI ACWI]]/B168-1</f>
        <v>7.8678654345081478E-2</v>
      </c>
    </row>
    <row r="170" spans="1:3" x14ac:dyDescent="0.3">
      <c r="A170" s="1">
        <v>37226</v>
      </c>
      <c r="B170" s="2">
        <v>45862.529853625303</v>
      </c>
      <c r="C170" s="3">
        <f>chart_5[[#This Row],[MSCI ACWI]]/B169-1</f>
        <v>1.9108029858767139E-2</v>
      </c>
    </row>
    <row r="171" spans="1:3" x14ac:dyDescent="0.3">
      <c r="A171" s="1">
        <v>37257</v>
      </c>
      <c r="B171" s="2">
        <v>45514.842514762</v>
      </c>
      <c r="C171" s="3">
        <f>chart_5[[#This Row],[MSCI ACWI]]/B170-1</f>
        <v>-7.5810763159595007E-3</v>
      </c>
    </row>
    <row r="172" spans="1:3" x14ac:dyDescent="0.3">
      <c r="A172" s="1">
        <v>37288</v>
      </c>
      <c r="B172" s="2">
        <v>45107.392440180301</v>
      </c>
      <c r="C172" s="3">
        <f>chart_5[[#This Row],[MSCI ACWI]]/B171-1</f>
        <v>-8.9520264614679768E-3</v>
      </c>
    </row>
    <row r="173" spans="1:3" x14ac:dyDescent="0.3">
      <c r="A173" s="1">
        <v>37316</v>
      </c>
      <c r="B173" s="2">
        <v>46749.8867950481</v>
      </c>
      <c r="C173" s="3">
        <f>chart_5[[#This Row],[MSCI ACWI]]/B172-1</f>
        <v>3.641297503609886E-2</v>
      </c>
    </row>
    <row r="174" spans="1:3" x14ac:dyDescent="0.3">
      <c r="A174" s="1">
        <v>37347</v>
      </c>
      <c r="B174" s="2">
        <v>43842.0081261101</v>
      </c>
      <c r="C174" s="3">
        <f>chart_5[[#This Row],[MSCI ACWI]]/B173-1</f>
        <v>-6.220076385823492E-2</v>
      </c>
    </row>
    <row r="175" spans="1:3" x14ac:dyDescent="0.3">
      <c r="A175" s="1">
        <v>37377</v>
      </c>
      <c r="B175" s="2">
        <v>42131.335953978902</v>
      </c>
      <c r="C175" s="3">
        <f>chart_5[[#This Row],[MSCI ACWI]]/B174-1</f>
        <v>-3.9019019548796829E-2</v>
      </c>
    </row>
    <row r="176" spans="1:3" x14ac:dyDescent="0.3">
      <c r="A176" s="1">
        <v>37408</v>
      </c>
      <c r="B176" s="2">
        <v>37228.258285714197</v>
      </c>
      <c r="C176" s="3">
        <f>chart_5[[#This Row],[MSCI ACWI]]/B175-1</f>
        <v>-0.11637603121867435</v>
      </c>
    </row>
    <row r="177" spans="1:3" x14ac:dyDescent="0.3">
      <c r="A177" s="1">
        <v>37438</v>
      </c>
      <c r="B177" s="2">
        <v>34775.540938362399</v>
      </c>
      <c r="C177" s="3">
        <f>chart_5[[#This Row],[MSCI ACWI]]/B176-1</f>
        <v>-6.5883215070875134E-2</v>
      </c>
    </row>
    <row r="178" spans="1:3" x14ac:dyDescent="0.3">
      <c r="A178" s="1">
        <v>37469</v>
      </c>
      <c r="B178" s="2">
        <v>34688.149089799597</v>
      </c>
      <c r="C178" s="3">
        <f>chart_5[[#This Row],[MSCI ACWI]]/B177-1</f>
        <v>-2.513026288151754E-3</v>
      </c>
    </row>
    <row r="179" spans="1:3" x14ac:dyDescent="0.3">
      <c r="A179" s="1">
        <v>37500</v>
      </c>
      <c r="B179" s="2">
        <v>30798.8863083164</v>
      </c>
      <c r="C179" s="3">
        <f>chart_5[[#This Row],[MSCI ACWI]]/B178-1</f>
        <v>-0.11212079293751864</v>
      </c>
    </row>
    <row r="180" spans="1:3" x14ac:dyDescent="0.3">
      <c r="A180" s="1">
        <v>37530</v>
      </c>
      <c r="B180" s="2">
        <v>33053.443613138603</v>
      </c>
      <c r="C180" s="3">
        <f>chart_5[[#This Row],[MSCI ACWI]]/B179-1</f>
        <v>7.3202559412462342E-2</v>
      </c>
    </row>
    <row r="181" spans="1:3" x14ac:dyDescent="0.3">
      <c r="A181" s="1">
        <v>37561</v>
      </c>
      <c r="B181" s="2">
        <v>34640.245330915597</v>
      </c>
      <c r="C181" s="3">
        <f>chart_5[[#This Row],[MSCI ACWI]]/B180-1</f>
        <v>4.8007152790163321E-2</v>
      </c>
    </row>
    <row r="182" spans="1:3" x14ac:dyDescent="0.3">
      <c r="A182" s="1">
        <v>37591</v>
      </c>
      <c r="B182" s="2">
        <v>31227.156765519201</v>
      </c>
      <c r="C182" s="3">
        <f>chart_5[[#This Row],[MSCI ACWI]]/B181-1</f>
        <v>-9.8529572547521593E-2</v>
      </c>
    </row>
    <row r="183" spans="1:3" x14ac:dyDescent="0.3">
      <c r="A183" s="1">
        <v>37622</v>
      </c>
      <c r="B183" s="2">
        <v>29393.641531065001</v>
      </c>
      <c r="C183" s="3">
        <f>chart_5[[#This Row],[MSCI ACWI]]/B182-1</f>
        <v>-5.8715407496809147E-2</v>
      </c>
    </row>
    <row r="184" spans="1:3" x14ac:dyDescent="0.3">
      <c r="A184" s="1">
        <v>37653</v>
      </c>
      <c r="B184" s="2">
        <v>28969.585475792901</v>
      </c>
      <c r="C184" s="3">
        <f>chart_5[[#This Row],[MSCI ACWI]]/B183-1</f>
        <v>-1.4426795496704004E-2</v>
      </c>
    </row>
    <row r="185" spans="1:3" x14ac:dyDescent="0.3">
      <c r="A185" s="1">
        <v>37681</v>
      </c>
      <c r="B185" s="2">
        <v>28560.757448370801</v>
      </c>
      <c r="C185" s="3">
        <f>chart_5[[#This Row],[MSCI ACWI]]/B184-1</f>
        <v>-1.4112318858125139E-2</v>
      </c>
    </row>
    <row r="186" spans="1:3" x14ac:dyDescent="0.3">
      <c r="A186" s="1">
        <v>37712</v>
      </c>
      <c r="B186" s="2">
        <v>30451.678770999901</v>
      </c>
      <c r="C186" s="3">
        <f>chart_5[[#This Row],[MSCI ACWI]]/B185-1</f>
        <v>6.6206973888816245E-2</v>
      </c>
    </row>
    <row r="187" spans="1:3" x14ac:dyDescent="0.3">
      <c r="A187" s="1">
        <v>37742</v>
      </c>
      <c r="B187" s="2">
        <v>30340.271663001098</v>
      </c>
      <c r="C187" s="3">
        <f>chart_5[[#This Row],[MSCI ACWI]]/B186-1</f>
        <v>-3.6584882178941625E-3</v>
      </c>
    </row>
    <row r="188" spans="1:3" x14ac:dyDescent="0.3">
      <c r="A188" s="1">
        <v>37773</v>
      </c>
      <c r="B188" s="2">
        <v>31991.907692307599</v>
      </c>
      <c r="C188" s="3">
        <f>chart_5[[#This Row],[MSCI ACWI]]/B187-1</f>
        <v>5.4437087698216313E-2</v>
      </c>
    </row>
    <row r="189" spans="1:3" x14ac:dyDescent="0.3">
      <c r="A189" s="1">
        <v>37803</v>
      </c>
      <c r="B189" s="2">
        <v>33016.788178123301</v>
      </c>
      <c r="C189" s="3">
        <f>chart_5[[#This Row],[MSCI ACWI]]/B188-1</f>
        <v>3.2035616496297159E-2</v>
      </c>
    </row>
    <row r="190" spans="1:3" x14ac:dyDescent="0.3">
      <c r="A190" s="1">
        <v>37834</v>
      </c>
      <c r="B190" s="2">
        <v>35010.017626063804</v>
      </c>
      <c r="C190" s="3">
        <f>chart_5[[#This Row],[MSCI ACWI]]/B189-1</f>
        <v>6.0370180078909152E-2</v>
      </c>
    </row>
    <row r="191" spans="1:3" x14ac:dyDescent="0.3">
      <c r="A191" s="1">
        <v>37865</v>
      </c>
      <c r="B191" s="2">
        <v>33041.361997940199</v>
      </c>
      <c r="C191" s="3">
        <f>chart_5[[#This Row],[MSCI ACWI]]/B190-1</f>
        <v>-5.6231209282739836E-2</v>
      </c>
    </row>
    <row r="192" spans="1:3" x14ac:dyDescent="0.3">
      <c r="A192" s="1">
        <v>37895</v>
      </c>
      <c r="B192" s="2">
        <v>35136.244863190499</v>
      </c>
      <c r="C192" s="3">
        <f>chart_5[[#This Row],[MSCI ACWI]]/B191-1</f>
        <v>6.3401831479613202E-2</v>
      </c>
    </row>
    <row r="193" spans="1:3" x14ac:dyDescent="0.3">
      <c r="A193" s="1">
        <v>37926</v>
      </c>
      <c r="B193" s="2">
        <v>34568.081990995503</v>
      </c>
      <c r="C193" s="3">
        <f>chart_5[[#This Row],[MSCI ACWI]]/B192-1</f>
        <v>-1.6170278708133035E-2</v>
      </c>
    </row>
    <row r="194" spans="1:3" x14ac:dyDescent="0.3">
      <c r="A194" s="1">
        <v>37956</v>
      </c>
      <c r="B194" s="2">
        <v>34908.909406175699</v>
      </c>
      <c r="C194" s="3">
        <f>chart_5[[#This Row],[MSCI ACWI]]/B193-1</f>
        <v>9.8595986687655124E-3</v>
      </c>
    </row>
    <row r="195" spans="1:3" x14ac:dyDescent="0.3">
      <c r="A195" s="1">
        <v>37987</v>
      </c>
      <c r="B195" s="2">
        <v>36212.470058139501</v>
      </c>
      <c r="C195" s="3">
        <f>chart_5[[#This Row],[MSCI ACWI]]/B194-1</f>
        <v>3.7341775327223159E-2</v>
      </c>
    </row>
    <row r="196" spans="1:3" x14ac:dyDescent="0.3">
      <c r="A196" s="1">
        <v>38018</v>
      </c>
      <c r="B196" s="2">
        <v>36779.750781124101</v>
      </c>
      <c r="C196" s="3">
        <f>chart_5[[#This Row],[MSCI ACWI]]/B195-1</f>
        <v>1.5665341858034587E-2</v>
      </c>
    </row>
    <row r="197" spans="1:3" x14ac:dyDescent="0.3">
      <c r="A197" s="1">
        <v>38047</v>
      </c>
      <c r="B197" s="2">
        <v>37164.499869109903</v>
      </c>
      <c r="C197" s="3">
        <f>chart_5[[#This Row],[MSCI ACWI]]/B196-1</f>
        <v>1.0460894372978258E-2</v>
      </c>
    </row>
    <row r="198" spans="1:3" x14ac:dyDescent="0.3">
      <c r="A198" s="1">
        <v>38078</v>
      </c>
      <c r="B198" s="2">
        <v>37153.317569264203</v>
      </c>
      <c r="C198" s="3">
        <f>chart_5[[#This Row],[MSCI ACWI]]/B197-1</f>
        <v>-3.0088659567817366E-4</v>
      </c>
    </row>
    <row r="199" spans="1:3" x14ac:dyDescent="0.3">
      <c r="A199" s="1">
        <v>38108</v>
      </c>
      <c r="B199" s="2">
        <v>36695.770093457897</v>
      </c>
      <c r="C199" s="3">
        <f>chart_5[[#This Row],[MSCI ACWI]]/B198-1</f>
        <v>-1.2315117619128069E-2</v>
      </c>
    </row>
    <row r="200" spans="1:3" x14ac:dyDescent="0.3">
      <c r="A200" s="1">
        <v>38139</v>
      </c>
      <c r="B200" s="2">
        <v>37569.835310571703</v>
      </c>
      <c r="C200" s="3">
        <f>chart_5[[#This Row],[MSCI ACWI]]/B199-1</f>
        <v>2.3819236246785724E-2</v>
      </c>
    </row>
    <row r="201" spans="1:3" x14ac:dyDescent="0.3">
      <c r="A201" s="1">
        <v>38169</v>
      </c>
      <c r="B201" s="2">
        <v>36728.552952903003</v>
      </c>
      <c r="C201" s="3">
        <f>chart_5[[#This Row],[MSCI ACWI]]/B200-1</f>
        <v>-2.2392495221611353E-2</v>
      </c>
    </row>
    <row r="202" spans="1:3" x14ac:dyDescent="0.3">
      <c r="A202" s="1">
        <v>38200</v>
      </c>
      <c r="B202" s="2">
        <v>36747.2745107753</v>
      </c>
      <c r="C202" s="3">
        <f>chart_5[[#This Row],[MSCI ACWI]]/B201-1</f>
        <v>5.0972761971612712E-4</v>
      </c>
    </row>
    <row r="203" spans="1:3" x14ac:dyDescent="0.3">
      <c r="A203" s="1">
        <v>38231</v>
      </c>
      <c r="B203" s="2">
        <v>36620.425143041299</v>
      </c>
      <c r="C203" s="3">
        <f>chart_5[[#This Row],[MSCI ACWI]]/B202-1</f>
        <v>-3.4519394818466331E-3</v>
      </c>
    </row>
    <row r="204" spans="1:3" x14ac:dyDescent="0.3">
      <c r="A204" s="1">
        <v>38261</v>
      </c>
      <c r="B204" s="2">
        <v>36557.8103478056</v>
      </c>
      <c r="C204" s="3">
        <f>chart_5[[#This Row],[MSCI ACWI]]/B203-1</f>
        <v>-1.7098325590465535E-3</v>
      </c>
    </row>
    <row r="205" spans="1:3" x14ac:dyDescent="0.3">
      <c r="A205" s="1">
        <v>38292</v>
      </c>
      <c r="B205" s="2">
        <v>36947.300534035297</v>
      </c>
      <c r="C205" s="3">
        <f>chart_5[[#This Row],[MSCI ACWI]]/B204-1</f>
        <v>1.0654089578236325E-2</v>
      </c>
    </row>
    <row r="206" spans="1:3" x14ac:dyDescent="0.3">
      <c r="A206" s="1">
        <v>38322</v>
      </c>
      <c r="B206" s="2">
        <v>37468.6974524631</v>
      </c>
      <c r="C206" s="3">
        <f>chart_5[[#This Row],[MSCI ACWI]]/B205-1</f>
        <v>1.4111908336780887E-2</v>
      </c>
    </row>
    <row r="207" spans="1:3" x14ac:dyDescent="0.3">
      <c r="A207" s="1">
        <v>38353</v>
      </c>
      <c r="B207" s="2">
        <v>38330.990057537398</v>
      </c>
      <c r="C207" s="3">
        <f>chart_5[[#This Row],[MSCI ACWI]]/B206-1</f>
        <v>2.3013679783459251E-2</v>
      </c>
    </row>
    <row r="208" spans="1:3" x14ac:dyDescent="0.3">
      <c r="A208" s="1">
        <v>38384</v>
      </c>
      <c r="B208" s="2">
        <v>39012.3478615071</v>
      </c>
      <c r="C208" s="3">
        <f>chart_5[[#This Row],[MSCI ACWI]]/B207-1</f>
        <v>1.7775638013704853E-2</v>
      </c>
    </row>
    <row r="209" spans="1:3" x14ac:dyDescent="0.3">
      <c r="A209" s="1">
        <v>38412</v>
      </c>
      <c r="B209" s="2">
        <v>39031.011169392099</v>
      </c>
      <c r="C209" s="3">
        <f>chart_5[[#This Row],[MSCI ACWI]]/B208-1</f>
        <v>4.7839489054224416E-4</v>
      </c>
    </row>
    <row r="210" spans="1:3" x14ac:dyDescent="0.3">
      <c r="A210" s="1">
        <v>38443</v>
      </c>
      <c r="B210" s="2">
        <v>38216.798842324599</v>
      </c>
      <c r="C210" s="3">
        <f>chart_5[[#This Row],[MSCI ACWI]]/B209-1</f>
        <v>-2.0860651637588101E-2</v>
      </c>
    </row>
    <row r="211" spans="1:3" x14ac:dyDescent="0.3">
      <c r="A211" s="1">
        <v>38473</v>
      </c>
      <c r="B211" s="2">
        <v>40936.834206471402</v>
      </c>
      <c r="C211" s="3">
        <f>chart_5[[#This Row],[MSCI ACWI]]/B210-1</f>
        <v>7.117381482863494E-2</v>
      </c>
    </row>
    <row r="212" spans="1:3" x14ac:dyDescent="0.3">
      <c r="A212" s="1">
        <v>38504</v>
      </c>
      <c r="B212" s="2">
        <v>42186.418392325497</v>
      </c>
      <c r="C212" s="3">
        <f>chart_5[[#This Row],[MSCI ACWI]]/B211-1</f>
        <v>3.0524690296069856E-2</v>
      </c>
    </row>
    <row r="213" spans="1:3" x14ac:dyDescent="0.3">
      <c r="A213" s="1">
        <v>38534</v>
      </c>
      <c r="B213" s="2">
        <v>43753.980550731801</v>
      </c>
      <c r="C213" s="3">
        <f>chart_5[[#This Row],[MSCI ACWI]]/B212-1</f>
        <v>3.7157981600340673E-2</v>
      </c>
    </row>
    <row r="214" spans="1:3" x14ac:dyDescent="0.3">
      <c r="A214" s="1">
        <v>38565</v>
      </c>
      <c r="B214" s="2">
        <v>43726.945794392501</v>
      </c>
      <c r="C214" s="3">
        <f>chart_5[[#This Row],[MSCI ACWI]]/B213-1</f>
        <v>-6.1788107045379626E-4</v>
      </c>
    </row>
    <row r="215" spans="1:3" x14ac:dyDescent="0.3">
      <c r="A215" s="1">
        <v>38596</v>
      </c>
      <c r="B215" s="2">
        <v>45638.465769805603</v>
      </c>
      <c r="C215" s="3">
        <f>chart_5[[#This Row],[MSCI ACWI]]/B214-1</f>
        <v>4.371492087284623E-2</v>
      </c>
    </row>
    <row r="216" spans="1:3" x14ac:dyDescent="0.3">
      <c r="A216" s="1">
        <v>38626</v>
      </c>
      <c r="B216" s="2">
        <v>44487.919238126902</v>
      </c>
      <c r="C216" s="3">
        <f>chart_5[[#This Row],[MSCI ACWI]]/B215-1</f>
        <v>-2.5210017739901835E-2</v>
      </c>
    </row>
    <row r="217" spans="1:3" x14ac:dyDescent="0.3">
      <c r="A217" s="1">
        <v>38657</v>
      </c>
      <c r="B217" s="2">
        <v>47126.338822329802</v>
      </c>
      <c r="C217" s="3">
        <f>chart_5[[#This Row],[MSCI ACWI]]/B216-1</f>
        <v>5.9306428113224285E-2</v>
      </c>
    </row>
    <row r="218" spans="1:3" x14ac:dyDescent="0.3">
      <c r="A218" s="1">
        <v>38687</v>
      </c>
      <c r="B218" s="2">
        <v>48182.381690260198</v>
      </c>
      <c r="C218" s="3">
        <f>chart_5[[#This Row],[MSCI ACWI]]/B217-1</f>
        <v>2.2408761094549812E-2</v>
      </c>
    </row>
    <row r="219" spans="1:3" x14ac:dyDescent="0.3">
      <c r="A219" s="1">
        <v>38718</v>
      </c>
      <c r="B219" s="2">
        <v>49225.501039775503</v>
      </c>
      <c r="C219" s="3">
        <f>chart_5[[#This Row],[MSCI ACWI]]/B218-1</f>
        <v>2.164939367715335E-2</v>
      </c>
    </row>
    <row r="220" spans="1:3" x14ac:dyDescent="0.3">
      <c r="A220" s="1">
        <v>38749</v>
      </c>
      <c r="B220" s="2">
        <v>50179.42368</v>
      </c>
      <c r="C220" s="3">
        <f>chart_5[[#This Row],[MSCI ACWI]]/B219-1</f>
        <v>1.9378627338982435E-2</v>
      </c>
    </row>
    <row r="221" spans="1:3" x14ac:dyDescent="0.3">
      <c r="A221" s="1">
        <v>38777</v>
      </c>
      <c r="B221" s="2">
        <v>50286.7910938532</v>
      </c>
      <c r="C221" s="3">
        <f>chart_5[[#This Row],[MSCI ACWI]]/B220-1</f>
        <v>2.1396701272995422E-3</v>
      </c>
    </row>
    <row r="222" spans="1:3" x14ac:dyDescent="0.3">
      <c r="A222" s="1">
        <v>38808</v>
      </c>
      <c r="B222" s="2">
        <v>50190.566403445802</v>
      </c>
      <c r="C222" s="3">
        <f>chart_5[[#This Row],[MSCI ACWI]]/B221-1</f>
        <v>-1.9135182085452396E-3</v>
      </c>
    </row>
    <row r="223" spans="1:3" x14ac:dyDescent="0.3">
      <c r="A223" s="1">
        <v>38838</v>
      </c>
      <c r="B223" s="2">
        <v>47013.032126204504</v>
      </c>
      <c r="C223" s="3">
        <f>chart_5[[#This Row],[MSCI ACWI]]/B222-1</f>
        <v>-6.3309392679480658E-2</v>
      </c>
    </row>
    <row r="224" spans="1:3" x14ac:dyDescent="0.3">
      <c r="A224" s="1">
        <v>38869</v>
      </c>
      <c r="B224" s="2">
        <v>47585.032061669102</v>
      </c>
      <c r="C224" s="3">
        <f>chart_5[[#This Row],[MSCI ACWI]]/B223-1</f>
        <v>1.2166837780832607E-2</v>
      </c>
    </row>
    <row r="225" spans="1:3" x14ac:dyDescent="0.3">
      <c r="A225" s="1">
        <v>38899</v>
      </c>
      <c r="B225" s="2">
        <v>47718.871308843103</v>
      </c>
      <c r="C225" s="3">
        <f>chart_5[[#This Row],[MSCI ACWI]]/B224-1</f>
        <v>2.8126333297526784E-3</v>
      </c>
    </row>
    <row r="226" spans="1:3" x14ac:dyDescent="0.3">
      <c r="A226" s="1">
        <v>38930</v>
      </c>
      <c r="B226" s="2">
        <v>48659.952143802002</v>
      </c>
      <c r="C226" s="3">
        <f>chart_5[[#This Row],[MSCI ACWI]]/B225-1</f>
        <v>1.9721355705756283E-2</v>
      </c>
    </row>
    <row r="227" spans="1:3" x14ac:dyDescent="0.3">
      <c r="A227" s="1">
        <v>38961</v>
      </c>
      <c r="B227" s="2">
        <v>49983.2000473933</v>
      </c>
      <c r="C227" s="3">
        <f>chart_5[[#This Row],[MSCI ACWI]]/B226-1</f>
        <v>2.7193777332143343E-2</v>
      </c>
    </row>
    <row r="228" spans="1:3" x14ac:dyDescent="0.3">
      <c r="A228" s="1">
        <v>38991</v>
      </c>
      <c r="B228" s="2">
        <v>51720.633601134199</v>
      </c>
      <c r="C228" s="3">
        <f>chart_5[[#This Row],[MSCI ACWI]]/B227-1</f>
        <v>3.4760350519644323E-2</v>
      </c>
    </row>
    <row r="229" spans="1:3" x14ac:dyDescent="0.3">
      <c r="A229" s="1">
        <v>39022</v>
      </c>
      <c r="B229" s="2">
        <v>51176.706409090897</v>
      </c>
      <c r="C229" s="3">
        <f>chart_5[[#This Row],[MSCI ACWI]]/B228-1</f>
        <v>-1.0516638219052576E-2</v>
      </c>
    </row>
    <row r="230" spans="1:3" x14ac:dyDescent="0.3">
      <c r="A230" s="1">
        <v>39052</v>
      </c>
      <c r="B230" s="2">
        <v>52450.878041002201</v>
      </c>
      <c r="C230" s="3">
        <f>chart_5[[#This Row],[MSCI ACWI]]/B229-1</f>
        <v>2.4897491873079325E-2</v>
      </c>
    </row>
    <row r="231" spans="1:3" x14ac:dyDescent="0.3">
      <c r="A231" s="1">
        <v>39083</v>
      </c>
      <c r="B231" s="2">
        <v>53867.5133858267</v>
      </c>
      <c r="C231" s="3">
        <f>chart_5[[#This Row],[MSCI ACWI]]/B230-1</f>
        <v>2.7008801334404309E-2</v>
      </c>
    </row>
    <row r="232" spans="1:3" x14ac:dyDescent="0.3">
      <c r="A232" s="1">
        <v>39114</v>
      </c>
      <c r="B232" s="2">
        <v>52562.135583982999</v>
      </c>
      <c r="C232" s="3">
        <f>chart_5[[#This Row],[MSCI ACWI]]/B231-1</f>
        <v>-2.4233117881160005E-2</v>
      </c>
    </row>
    <row r="233" spans="1:3" x14ac:dyDescent="0.3">
      <c r="A233" s="1">
        <v>39142</v>
      </c>
      <c r="B233" s="2">
        <v>53207.5141162336</v>
      </c>
      <c r="C233" s="3">
        <f>chart_5[[#This Row],[MSCI ACWI]]/B232-1</f>
        <v>1.2278392517355519E-2</v>
      </c>
    </row>
    <row r="234" spans="1:3" x14ac:dyDescent="0.3">
      <c r="A234" s="1">
        <v>39173</v>
      </c>
      <c r="B234" s="2">
        <v>54426.151488423297</v>
      </c>
      <c r="C234" s="3">
        <f>chart_5[[#This Row],[MSCI ACWI]]/B233-1</f>
        <v>2.2903482570667322E-2</v>
      </c>
    </row>
    <row r="235" spans="1:3" x14ac:dyDescent="0.3">
      <c r="A235" s="1">
        <v>39203</v>
      </c>
      <c r="B235" s="2">
        <v>56728.635427042202</v>
      </c>
      <c r="C235" s="3">
        <f>chart_5[[#This Row],[MSCI ACWI]]/B234-1</f>
        <v>4.2304735419491424E-2</v>
      </c>
    </row>
    <row r="236" spans="1:3" x14ac:dyDescent="0.3">
      <c r="A236" s="1">
        <v>39234</v>
      </c>
      <c r="B236" s="2">
        <v>56364.3172602739</v>
      </c>
      <c r="C236" s="3">
        <f>chart_5[[#This Row],[MSCI ACWI]]/B235-1</f>
        <v>-6.4221211038444359E-3</v>
      </c>
    </row>
    <row r="237" spans="1:3" x14ac:dyDescent="0.3">
      <c r="A237" s="1">
        <v>39264</v>
      </c>
      <c r="B237" s="2">
        <v>54698.477478660498</v>
      </c>
      <c r="C237" s="3">
        <f>chart_5[[#This Row],[MSCI ACWI]]/B236-1</f>
        <v>-2.955486489654513E-2</v>
      </c>
    </row>
    <row r="238" spans="1:3" x14ac:dyDescent="0.3">
      <c r="A238" s="1">
        <v>39295</v>
      </c>
      <c r="B238" s="2">
        <v>54578.303947464403</v>
      </c>
      <c r="C238" s="3">
        <f>chart_5[[#This Row],[MSCI ACWI]]/B237-1</f>
        <v>-2.1970178464835177E-3</v>
      </c>
    </row>
    <row r="239" spans="1:3" x14ac:dyDescent="0.3">
      <c r="A239" s="1">
        <v>39326</v>
      </c>
      <c r="B239" s="2">
        <v>55602.366753649701</v>
      </c>
      <c r="C239" s="3">
        <f>chart_5[[#This Row],[MSCI ACWI]]/B238-1</f>
        <v>1.8763184857687021E-2</v>
      </c>
    </row>
    <row r="240" spans="1:3" x14ac:dyDescent="0.3">
      <c r="A240" s="1">
        <v>39356</v>
      </c>
      <c r="B240" s="2">
        <v>56710.888835052203</v>
      </c>
      <c r="C240" s="3">
        <f>chart_5[[#This Row],[MSCI ACWI]]/B239-1</f>
        <v>1.9936598855834431E-2</v>
      </c>
    </row>
    <row r="241" spans="1:3" x14ac:dyDescent="0.3">
      <c r="A241" s="1">
        <v>39387</v>
      </c>
      <c r="B241" s="2">
        <v>53073.161452476103</v>
      </c>
      <c r="C241" s="3">
        <f>chart_5[[#This Row],[MSCI ACWI]]/B240-1</f>
        <v>-6.4145130808242135E-2</v>
      </c>
    </row>
    <row r="242" spans="1:3" x14ac:dyDescent="0.3">
      <c r="A242" s="1">
        <v>39417</v>
      </c>
      <c r="B242" s="2">
        <v>52642.307601385699</v>
      </c>
      <c r="C242" s="3">
        <f>chart_5[[#This Row],[MSCI ACWI]]/B241-1</f>
        <v>-8.1181116650872465E-3</v>
      </c>
    </row>
    <row r="243" spans="1:3" x14ac:dyDescent="0.3">
      <c r="A243" s="1">
        <v>39448</v>
      </c>
      <c r="B243" s="2">
        <v>47858.415131136499</v>
      </c>
      <c r="C243" s="3">
        <f>chart_5[[#This Row],[MSCI ACWI]]/B242-1</f>
        <v>-9.0875432484332719E-2</v>
      </c>
    </row>
    <row r="244" spans="1:3" x14ac:dyDescent="0.3">
      <c r="A244" s="1">
        <v>39479</v>
      </c>
      <c r="B244" s="2">
        <v>47075.933579481702</v>
      </c>
      <c r="C244" s="3">
        <f>chart_5[[#This Row],[MSCI ACWI]]/B243-1</f>
        <v>-1.6349926120844627E-2</v>
      </c>
    </row>
    <row r="245" spans="1:3" x14ac:dyDescent="0.3">
      <c r="A245" s="1">
        <v>39508</v>
      </c>
      <c r="B245" s="2">
        <v>44513.237971161099</v>
      </c>
      <c r="C245" s="3">
        <f>chart_5[[#This Row],[MSCI ACWI]]/B244-1</f>
        <v>-5.4437488828422698E-2</v>
      </c>
    </row>
    <row r="246" spans="1:3" x14ac:dyDescent="0.3">
      <c r="A246" s="1">
        <v>39539</v>
      </c>
      <c r="B246" s="2">
        <v>47852.232857142801</v>
      </c>
      <c r="C246" s="3">
        <f>chart_5[[#This Row],[MSCI ACWI]]/B245-1</f>
        <v>7.5011278400932024E-2</v>
      </c>
    </row>
    <row r="247" spans="1:3" x14ac:dyDescent="0.3">
      <c r="A247" s="1">
        <v>39569</v>
      </c>
      <c r="B247" s="2">
        <v>48754.863257673402</v>
      </c>
      <c r="C247" s="3">
        <f>chart_5[[#This Row],[MSCI ACWI]]/B246-1</f>
        <v>1.8862869016484485E-2</v>
      </c>
    </row>
    <row r="248" spans="1:3" x14ac:dyDescent="0.3">
      <c r="A248" s="1">
        <v>39600</v>
      </c>
      <c r="B248" s="2">
        <v>44040.639964476002</v>
      </c>
      <c r="C248" s="3">
        <f>chart_5[[#This Row],[MSCI ACWI]]/B247-1</f>
        <v>-9.66923703238044E-2</v>
      </c>
    </row>
    <row r="249" spans="1:3" x14ac:dyDescent="0.3">
      <c r="A249" s="1">
        <v>39630</v>
      </c>
      <c r="B249" s="2">
        <v>43331.378092370702</v>
      </c>
      <c r="C249" s="3">
        <f>chart_5[[#This Row],[MSCI ACWI]]/B248-1</f>
        <v>-1.6104713116735003E-2</v>
      </c>
    </row>
    <row r="250" spans="1:3" x14ac:dyDescent="0.3">
      <c r="A250" s="1">
        <v>39661</v>
      </c>
      <c r="B250" s="2">
        <v>44938.059599592802</v>
      </c>
      <c r="C250" s="3">
        <f>chart_5[[#This Row],[MSCI ACWI]]/B249-1</f>
        <v>3.707893858803879E-2</v>
      </c>
    </row>
    <row r="251" spans="1:3" x14ac:dyDescent="0.3">
      <c r="A251" s="1">
        <v>39692</v>
      </c>
      <c r="B251" s="2">
        <v>40527.746025309301</v>
      </c>
      <c r="C251" s="3">
        <f>chart_5[[#This Row],[MSCI ACWI]]/B250-1</f>
        <v>-9.8142056278804346E-2</v>
      </c>
    </row>
    <row r="252" spans="1:3" x14ac:dyDescent="0.3">
      <c r="A252" s="1">
        <v>39722</v>
      </c>
      <c r="B252" s="2">
        <v>36446.535455044199</v>
      </c>
      <c r="C252" s="3">
        <f>chart_5[[#This Row],[MSCI ACWI]]/B251-1</f>
        <v>-0.10070164197427645</v>
      </c>
    </row>
    <row r="253" spans="1:3" x14ac:dyDescent="0.3">
      <c r="A253" s="1">
        <v>39753</v>
      </c>
      <c r="B253" s="2">
        <v>34155.559079123101</v>
      </c>
      <c r="C253" s="3">
        <f>chart_5[[#This Row],[MSCI ACWI]]/B252-1</f>
        <v>-6.2858550128775725E-2</v>
      </c>
    </row>
    <row r="254" spans="1:3" x14ac:dyDescent="0.3">
      <c r="A254" s="1">
        <v>39783</v>
      </c>
      <c r="B254" s="2">
        <v>32382.492519939598</v>
      </c>
      <c r="C254" s="3">
        <f>chart_5[[#This Row],[MSCI ACWI]]/B253-1</f>
        <v>-5.1911507437957694E-2</v>
      </c>
    </row>
    <row r="255" spans="1:3" x14ac:dyDescent="0.3">
      <c r="A255" s="1">
        <v>39814</v>
      </c>
      <c r="B255" s="2">
        <v>32170.840028089799</v>
      </c>
      <c r="C255" s="3">
        <f>chart_5[[#This Row],[MSCI ACWI]]/B254-1</f>
        <v>-6.5360160808953793E-3</v>
      </c>
    </row>
    <row r="256" spans="1:3" x14ac:dyDescent="0.3">
      <c r="A256" s="1">
        <v>39845</v>
      </c>
      <c r="B256" s="2">
        <v>29435.862100601</v>
      </c>
      <c r="C256" s="3">
        <f>chart_5[[#This Row],[MSCI ACWI]]/B255-1</f>
        <v>-8.5014190649071231E-2</v>
      </c>
    </row>
    <row r="257" spans="1:3" x14ac:dyDescent="0.3">
      <c r="A257" s="1">
        <v>39873</v>
      </c>
      <c r="B257" s="2">
        <v>30286.209873760101</v>
      </c>
      <c r="C257" s="3">
        <f>chart_5[[#This Row],[MSCI ACWI]]/B256-1</f>
        <v>2.888815589137228E-2</v>
      </c>
    </row>
    <row r="258" spans="1:3" x14ac:dyDescent="0.3">
      <c r="A258" s="1">
        <v>39904</v>
      </c>
      <c r="B258" s="2">
        <v>33973.344813559299</v>
      </c>
      <c r="C258" s="3">
        <f>chart_5[[#This Row],[MSCI ACWI]]/B257-1</f>
        <v>0.12174302942388726</v>
      </c>
    </row>
    <row r="259" spans="1:3" x14ac:dyDescent="0.3">
      <c r="A259" s="1">
        <v>39934</v>
      </c>
      <c r="B259" s="2">
        <v>35215.512938005297</v>
      </c>
      <c r="C259" s="3">
        <f>chart_5[[#This Row],[MSCI ACWI]]/B258-1</f>
        <v>3.6563021135034957E-2</v>
      </c>
    </row>
    <row r="260" spans="1:3" x14ac:dyDescent="0.3">
      <c r="A260" s="1">
        <v>39965</v>
      </c>
      <c r="B260" s="2">
        <v>34942.999476439698</v>
      </c>
      <c r="C260" s="3">
        <f>chart_5[[#This Row],[MSCI ACWI]]/B259-1</f>
        <v>-7.7384493034459156E-3</v>
      </c>
    </row>
    <row r="261" spans="1:3" x14ac:dyDescent="0.3">
      <c r="A261" s="1">
        <v>39995</v>
      </c>
      <c r="B261" s="2">
        <v>38020.445763191397</v>
      </c>
      <c r="C261" s="3">
        <f>chart_5[[#This Row],[MSCI ACWI]]/B260-1</f>
        <v>8.8070467128234631E-2</v>
      </c>
    </row>
    <row r="262" spans="1:3" x14ac:dyDescent="0.3">
      <c r="A262" s="1">
        <v>40026</v>
      </c>
      <c r="B262" s="2">
        <v>39026.223388452898</v>
      </c>
      <c r="C262" s="3">
        <f>chart_5[[#This Row],[MSCI ACWI]]/B261-1</f>
        <v>2.6453598980031412E-2</v>
      </c>
    </row>
    <row r="263" spans="1:3" x14ac:dyDescent="0.3">
      <c r="A263" s="1">
        <v>40057</v>
      </c>
      <c r="B263" s="2">
        <v>39794.725752919403</v>
      </c>
      <c r="C263" s="3">
        <f>chart_5[[#This Row],[MSCI ACWI]]/B262-1</f>
        <v>1.9691948073404575E-2</v>
      </c>
    </row>
    <row r="264" spans="1:3" x14ac:dyDescent="0.3">
      <c r="A264" s="1">
        <v>40087</v>
      </c>
      <c r="B264" s="2">
        <v>38772.112500000003</v>
      </c>
      <c r="C264" s="3">
        <f>chart_5[[#This Row],[MSCI ACWI]]/B263-1</f>
        <v>-2.5697205686720404E-2</v>
      </c>
    </row>
    <row r="265" spans="1:3" x14ac:dyDescent="0.3">
      <c r="A265" s="1">
        <v>40118</v>
      </c>
      <c r="B265" s="2">
        <v>39784.587046528599</v>
      </c>
      <c r="C265" s="3">
        <f>chart_5[[#This Row],[MSCI ACWI]]/B264-1</f>
        <v>2.6113473866779868E-2</v>
      </c>
    </row>
    <row r="266" spans="1:3" x14ac:dyDescent="0.3">
      <c r="A266" s="1">
        <v>40148</v>
      </c>
      <c r="B266" s="2">
        <v>42359.893044564698</v>
      </c>
      <c r="C266" s="3">
        <f>chart_5[[#This Row],[MSCI ACWI]]/B265-1</f>
        <v>6.4731248687443843E-2</v>
      </c>
    </row>
    <row r="267" spans="1:3" x14ac:dyDescent="0.3">
      <c r="A267" s="1">
        <v>40179</v>
      </c>
      <c r="B267" s="2">
        <v>41814.647386509998</v>
      </c>
      <c r="C267" s="3">
        <f>chart_5[[#This Row],[MSCI ACWI]]/B266-1</f>
        <v>-1.2871743030160032E-2</v>
      </c>
    </row>
    <row r="268" spans="1:3" x14ac:dyDescent="0.3">
      <c r="A268" s="1">
        <v>40210</v>
      </c>
      <c r="B268" s="2">
        <v>43599.044613117097</v>
      </c>
      <c r="C268" s="3">
        <f>chart_5[[#This Row],[MSCI ACWI]]/B267-1</f>
        <v>4.267397522483396E-2</v>
      </c>
    </row>
    <row r="269" spans="1:3" x14ac:dyDescent="0.3">
      <c r="A269" s="1">
        <v>40238</v>
      </c>
      <c r="B269" s="2">
        <v>46738.782105497397</v>
      </c>
      <c r="C269" s="3">
        <f>chart_5[[#This Row],[MSCI ACWI]]/B268-1</f>
        <v>7.2013905814708679E-2</v>
      </c>
    </row>
    <row r="270" spans="1:3" x14ac:dyDescent="0.3">
      <c r="A270" s="1">
        <v>40269</v>
      </c>
      <c r="B270" s="2">
        <v>47418.714817874497</v>
      </c>
      <c r="C270" s="3">
        <f>chart_5[[#This Row],[MSCI ACWI]]/B269-1</f>
        <v>1.4547505984267461E-2</v>
      </c>
    </row>
    <row r="271" spans="1:3" x14ac:dyDescent="0.3">
      <c r="A271" s="1">
        <v>40299</v>
      </c>
      <c r="B271" s="2">
        <v>46483.888583732798</v>
      </c>
      <c r="C271" s="3">
        <f>chart_5[[#This Row],[MSCI ACWI]]/B270-1</f>
        <v>-1.9714288709261174E-2</v>
      </c>
    </row>
    <row r="272" spans="1:3" x14ac:dyDescent="0.3">
      <c r="A272" s="1">
        <v>40330</v>
      </c>
      <c r="B272" s="2">
        <v>45200.384988998398</v>
      </c>
      <c r="C272" s="3">
        <f>chart_5[[#This Row],[MSCI ACWI]]/B271-1</f>
        <v>-2.7611794835588843E-2</v>
      </c>
    </row>
    <row r="273" spans="1:3" x14ac:dyDescent="0.3">
      <c r="A273" s="1">
        <v>40360</v>
      </c>
      <c r="B273" s="2">
        <v>46051.701811482897</v>
      </c>
      <c r="C273" s="3">
        <f>chart_5[[#This Row],[MSCI ACWI]]/B272-1</f>
        <v>1.883428255515307E-2</v>
      </c>
    </row>
    <row r="274" spans="1:3" x14ac:dyDescent="0.3">
      <c r="A274" s="1">
        <v>40391</v>
      </c>
      <c r="B274" s="2">
        <v>45680.341230283899</v>
      </c>
      <c r="C274" s="3">
        <f>chart_5[[#This Row],[MSCI ACWI]]/B273-1</f>
        <v>-8.0639925690303427E-3</v>
      </c>
    </row>
    <row r="275" spans="1:3" x14ac:dyDescent="0.3">
      <c r="A275" s="1">
        <v>40422</v>
      </c>
      <c r="B275" s="2">
        <v>46515.503194607198</v>
      </c>
      <c r="C275" s="3">
        <f>chart_5[[#This Row],[MSCI ACWI]]/B274-1</f>
        <v>1.8282743557301417E-2</v>
      </c>
    </row>
    <row r="276" spans="1:3" x14ac:dyDescent="0.3">
      <c r="A276" s="1">
        <v>40452</v>
      </c>
      <c r="B276" s="2">
        <v>47479.0280147218</v>
      </c>
      <c r="C276" s="3">
        <f>chart_5[[#This Row],[MSCI ACWI]]/B275-1</f>
        <v>2.0714057764429583E-2</v>
      </c>
    </row>
    <row r="277" spans="1:3" x14ac:dyDescent="0.3">
      <c r="A277" s="1">
        <v>40483</v>
      </c>
      <c r="B277" s="2">
        <v>49511.427881212403</v>
      </c>
      <c r="C277" s="3">
        <f>chart_5[[#This Row],[MSCI ACWI]]/B276-1</f>
        <v>4.2806265239052843E-2</v>
      </c>
    </row>
    <row r="278" spans="1:3" x14ac:dyDescent="0.3">
      <c r="A278" s="1">
        <v>40513</v>
      </c>
      <c r="B278" s="2">
        <v>51703.834889986501</v>
      </c>
      <c r="C278" s="3">
        <f>chart_5[[#This Row],[MSCI ACWI]]/B277-1</f>
        <v>4.4280827732015915E-2</v>
      </c>
    </row>
    <row r="279" spans="1:3" x14ac:dyDescent="0.3">
      <c r="A279" s="1">
        <v>40544</v>
      </c>
      <c r="B279" s="2">
        <v>51260.991717791403</v>
      </c>
      <c r="C279" s="3">
        <f>chart_5[[#This Row],[MSCI ACWI]]/B278-1</f>
        <v>-8.5649966416875278E-3</v>
      </c>
    </row>
    <row r="280" spans="1:3" x14ac:dyDescent="0.3">
      <c r="A280" s="1">
        <v>40575</v>
      </c>
      <c r="B280" s="2">
        <v>52233.011797021798</v>
      </c>
      <c r="C280" s="3">
        <f>chart_5[[#This Row],[MSCI ACWI]]/B279-1</f>
        <v>1.8962178581750422E-2</v>
      </c>
    </row>
    <row r="281" spans="1:3" x14ac:dyDescent="0.3">
      <c r="A281" s="1">
        <v>40603</v>
      </c>
      <c r="B281" s="2">
        <v>50831.991764623002</v>
      </c>
      <c r="C281" s="3">
        <f>chart_5[[#This Row],[MSCI ACWI]]/B280-1</f>
        <v>-2.6822501406642552E-2</v>
      </c>
    </row>
    <row r="282" spans="1:3" x14ac:dyDescent="0.3">
      <c r="A282" s="1">
        <v>40634</v>
      </c>
      <c r="B282" s="2">
        <v>50614.552368775199</v>
      </c>
      <c r="C282" s="3">
        <f>chart_5[[#This Row],[MSCI ACWI]]/B281-1</f>
        <v>-4.2776092043501635E-3</v>
      </c>
    </row>
    <row r="283" spans="1:3" x14ac:dyDescent="0.3">
      <c r="A283" s="1">
        <v>40664</v>
      </c>
      <c r="B283" s="2">
        <v>51210.830364963498</v>
      </c>
      <c r="C283" s="3">
        <f>chart_5[[#This Row],[MSCI ACWI]]/B282-1</f>
        <v>1.1780762019662827E-2</v>
      </c>
    </row>
    <row r="284" spans="1:3" x14ac:dyDescent="0.3">
      <c r="A284" s="1">
        <v>40695</v>
      </c>
      <c r="B284" s="2">
        <v>50186.553725869999</v>
      </c>
      <c r="C284" s="3">
        <f>chart_5[[#This Row],[MSCI ACWI]]/B283-1</f>
        <v>-2.0001172248014787E-2</v>
      </c>
    </row>
    <row r="285" spans="1:3" x14ac:dyDescent="0.3">
      <c r="A285" s="1">
        <v>40725</v>
      </c>
      <c r="B285" s="2">
        <v>50054.0239691444</v>
      </c>
      <c r="C285" s="3">
        <f>chart_5[[#This Row],[MSCI ACWI]]/B284-1</f>
        <v>-2.6407423281045173E-3</v>
      </c>
    </row>
    <row r="286" spans="1:3" x14ac:dyDescent="0.3">
      <c r="A286" s="1">
        <v>40756</v>
      </c>
      <c r="B286" s="2">
        <v>45807.830283736999</v>
      </c>
      <c r="C286" s="3">
        <f>chart_5[[#This Row],[MSCI ACWI]]/B285-1</f>
        <v>-8.4832214249646487E-2</v>
      </c>
    </row>
    <row r="287" spans="1:3" x14ac:dyDescent="0.3">
      <c r="A287" s="1">
        <v>40787</v>
      </c>
      <c r="B287" s="2">
        <v>44410.170273272597</v>
      </c>
      <c r="C287" s="3">
        <f>chart_5[[#This Row],[MSCI ACWI]]/B286-1</f>
        <v>-3.0511377679475205E-2</v>
      </c>
    </row>
    <row r="288" spans="1:3" x14ac:dyDescent="0.3">
      <c r="A288" s="1">
        <v>40817</v>
      </c>
      <c r="B288" s="2">
        <v>47430.944546817998</v>
      </c>
      <c r="C288" s="3">
        <f>chart_5[[#This Row],[MSCI ACWI]]/B287-1</f>
        <v>6.8019875964389076E-2</v>
      </c>
    </row>
    <row r="289" spans="1:3" x14ac:dyDescent="0.3">
      <c r="A289" s="1">
        <v>40848</v>
      </c>
      <c r="B289" s="2">
        <v>48034.934818899899</v>
      </c>
      <c r="C289" s="3">
        <f>chart_5[[#This Row],[MSCI ACWI]]/B288-1</f>
        <v>1.2734097493793728E-2</v>
      </c>
    </row>
    <row r="290" spans="1:3" x14ac:dyDescent="0.3">
      <c r="A290" s="1">
        <v>40878</v>
      </c>
      <c r="B290" s="2">
        <v>49729.662555066003</v>
      </c>
      <c r="C290" s="3">
        <f>chart_5[[#This Row],[MSCI ACWI]]/B289-1</f>
        <v>3.5281149907989251E-2</v>
      </c>
    </row>
    <row r="291" spans="1:3" x14ac:dyDescent="0.3">
      <c r="A291" s="1">
        <v>40909</v>
      </c>
      <c r="B291" s="2">
        <v>51688.363114754</v>
      </c>
      <c r="C291" s="3">
        <f>chart_5[[#This Row],[MSCI ACWI]]/B290-1</f>
        <v>3.9386966632221077E-2</v>
      </c>
    </row>
    <row r="292" spans="1:3" x14ac:dyDescent="0.3">
      <c r="A292" s="1">
        <v>40940</v>
      </c>
      <c r="B292" s="2">
        <v>53236.224235661597</v>
      </c>
      <c r="C292" s="3">
        <f>chart_5[[#This Row],[MSCI ACWI]]/B291-1</f>
        <v>2.9946027067469183E-2</v>
      </c>
    </row>
    <row r="293" spans="1:3" x14ac:dyDescent="0.3">
      <c r="A293" s="1">
        <v>40969</v>
      </c>
      <c r="B293" s="2">
        <v>53965.103369272198</v>
      </c>
      <c r="C293" s="3">
        <f>chart_5[[#This Row],[MSCI ACWI]]/B292-1</f>
        <v>1.3691413019527143E-2</v>
      </c>
    </row>
    <row r="294" spans="1:3" x14ac:dyDescent="0.3">
      <c r="A294" s="1">
        <v>41000</v>
      </c>
      <c r="B294" s="2">
        <v>53956.564068412197</v>
      </c>
      <c r="C294" s="3">
        <f>chart_5[[#This Row],[MSCI ACWI]]/B293-1</f>
        <v>-1.5823745952203705E-4</v>
      </c>
    </row>
    <row r="295" spans="1:3" x14ac:dyDescent="0.3">
      <c r="A295" s="1">
        <v>41030</v>
      </c>
      <c r="B295" s="2">
        <v>52382.132338950199</v>
      </c>
      <c r="C295" s="3">
        <f>chart_5[[#This Row],[MSCI ACWI]]/B294-1</f>
        <v>-2.917961431839422E-2</v>
      </c>
    </row>
    <row r="296" spans="1:3" x14ac:dyDescent="0.3">
      <c r="A296" s="1">
        <v>41061</v>
      </c>
      <c r="B296" s="2">
        <v>54178.417601270798</v>
      </c>
      <c r="C296" s="3">
        <f>chart_5[[#This Row],[MSCI ACWI]]/B295-1</f>
        <v>3.4291946167775977E-2</v>
      </c>
    </row>
    <row r="297" spans="1:3" x14ac:dyDescent="0.3">
      <c r="A297" s="1">
        <v>41091</v>
      </c>
      <c r="B297" s="2">
        <v>56306.488554216798</v>
      </c>
      <c r="C297" s="3">
        <f>chart_5[[#This Row],[MSCI ACWI]]/B296-1</f>
        <v>3.9278942559889174E-2</v>
      </c>
    </row>
    <row r="298" spans="1:3" x14ac:dyDescent="0.3">
      <c r="A298" s="1">
        <v>41122</v>
      </c>
      <c r="B298" s="2">
        <v>56066.521608119801</v>
      </c>
      <c r="C298" s="3">
        <f>chart_5[[#This Row],[MSCI ACWI]]/B297-1</f>
        <v>-4.2617991684197332E-3</v>
      </c>
    </row>
    <row r="299" spans="1:3" x14ac:dyDescent="0.3">
      <c r="A299" s="1">
        <v>41153</v>
      </c>
      <c r="B299" s="2">
        <v>56428.521438515003</v>
      </c>
      <c r="C299" s="3">
        <f>chart_5[[#This Row],[MSCI ACWI]]/B298-1</f>
        <v>6.4566129663869987E-3</v>
      </c>
    </row>
    <row r="300" spans="1:3" x14ac:dyDescent="0.3">
      <c r="A300" s="1">
        <v>41183</v>
      </c>
      <c r="B300" s="2">
        <v>55795.053428769301</v>
      </c>
      <c r="C300" s="3">
        <f>chart_5[[#This Row],[MSCI ACWI]]/B299-1</f>
        <v>-1.1226025307714882E-2</v>
      </c>
    </row>
    <row r="301" spans="1:3" x14ac:dyDescent="0.3">
      <c r="A301" s="1">
        <v>41214</v>
      </c>
      <c r="B301" s="2">
        <v>56565.9914831356</v>
      </c>
      <c r="C301" s="3">
        <f>chart_5[[#This Row],[MSCI ACWI]]/B300-1</f>
        <v>1.3817319045146492E-2</v>
      </c>
    </row>
    <row r="302" spans="1:3" x14ac:dyDescent="0.3">
      <c r="A302" s="1">
        <v>41244</v>
      </c>
      <c r="B302" s="2">
        <v>56962.277353342397</v>
      </c>
      <c r="C302" s="3">
        <f>chart_5[[#This Row],[MSCI ACWI]]/B301-1</f>
        <v>7.0057265826402038E-3</v>
      </c>
    </row>
    <row r="303" spans="1:3" x14ac:dyDescent="0.3">
      <c r="A303" s="1">
        <v>41275</v>
      </c>
      <c r="B303" s="2">
        <v>58036.847247232399</v>
      </c>
      <c r="C303" s="3">
        <f>chart_5[[#This Row],[MSCI ACWI]]/B302-1</f>
        <v>1.8864588001360039E-2</v>
      </c>
    </row>
    <row r="304" spans="1:3" x14ac:dyDescent="0.3">
      <c r="A304" s="1">
        <v>41306</v>
      </c>
      <c r="B304" s="2">
        <v>59915.711722141801</v>
      </c>
      <c r="C304" s="3">
        <f>chart_5[[#This Row],[MSCI ACWI]]/B303-1</f>
        <v>3.2373648191218685E-2</v>
      </c>
    </row>
    <row r="305" spans="1:3" x14ac:dyDescent="0.3">
      <c r="A305" s="1">
        <v>41334</v>
      </c>
      <c r="B305" s="2">
        <v>62584.282655212803</v>
      </c>
      <c r="C305" s="3">
        <f>chart_5[[#This Row],[MSCI ACWI]]/B304-1</f>
        <v>4.4538750460754839E-2</v>
      </c>
    </row>
    <row r="306" spans="1:3" x14ac:dyDescent="0.3">
      <c r="A306" s="1">
        <v>41365</v>
      </c>
      <c r="B306" s="2">
        <v>63098.563081395303</v>
      </c>
      <c r="C306" s="3">
        <f>chart_5[[#This Row],[MSCI ACWI]]/B305-1</f>
        <v>8.2174054628980642E-3</v>
      </c>
    </row>
    <row r="307" spans="1:3" x14ac:dyDescent="0.3">
      <c r="A307" s="1">
        <v>41395</v>
      </c>
      <c r="B307" s="2">
        <v>63298.117837920901</v>
      </c>
      <c r="C307" s="3">
        <f>chart_5[[#This Row],[MSCI ACWI]]/B306-1</f>
        <v>3.1625879700014625E-3</v>
      </c>
    </row>
    <row r="308" spans="1:3" x14ac:dyDescent="0.3">
      <c r="A308" s="1">
        <v>41426</v>
      </c>
      <c r="B308" s="2">
        <v>61125.978990825599</v>
      </c>
      <c r="C308" s="3">
        <f>chart_5[[#This Row],[MSCI ACWI]]/B307-1</f>
        <v>-3.4316010037726774E-2</v>
      </c>
    </row>
    <row r="309" spans="1:3" x14ac:dyDescent="0.3">
      <c r="A309" s="1">
        <v>41456</v>
      </c>
      <c r="B309" s="2">
        <v>63130.639186440603</v>
      </c>
      <c r="C309" s="3">
        <f>chart_5[[#This Row],[MSCI ACWI]]/B308-1</f>
        <v>3.2795551559442249E-2</v>
      </c>
    </row>
    <row r="310" spans="1:3" x14ac:dyDescent="0.3">
      <c r="A310" s="1">
        <v>41487</v>
      </c>
      <c r="B310" s="2">
        <v>62028.789361541298</v>
      </c>
      <c r="C310" s="3">
        <f>chart_5[[#This Row],[MSCI ACWI]]/B309-1</f>
        <v>-1.7453487547389845E-2</v>
      </c>
    </row>
    <row r="311" spans="1:3" x14ac:dyDescent="0.3">
      <c r="A311" s="1">
        <v>41518</v>
      </c>
      <c r="B311" s="2">
        <v>63952.032328767098</v>
      </c>
      <c r="C311" s="3">
        <f>chart_5[[#This Row],[MSCI ACWI]]/B310-1</f>
        <v>3.100565055390625E-2</v>
      </c>
    </row>
    <row r="312" spans="1:3" x14ac:dyDescent="0.3">
      <c r="A312" s="1">
        <v>41548</v>
      </c>
      <c r="B312" s="2">
        <v>65873.341807785298</v>
      </c>
      <c r="C312" s="3">
        <f>chart_5[[#This Row],[MSCI ACWI]]/B311-1</f>
        <v>3.004297766709052E-2</v>
      </c>
    </row>
    <row r="313" spans="1:3" x14ac:dyDescent="0.3">
      <c r="A313" s="1">
        <v>41579</v>
      </c>
      <c r="B313" s="2">
        <v>66981.412342957905</v>
      </c>
      <c r="C313" s="3">
        <f>chart_5[[#This Row],[MSCI ACWI]]/B312-1</f>
        <v>1.6821228508580921E-2</v>
      </c>
    </row>
    <row r="314" spans="1:3" x14ac:dyDescent="0.3">
      <c r="A314" s="1">
        <v>41609</v>
      </c>
      <c r="B314" s="2">
        <v>67270.447726778293</v>
      </c>
      <c r="C314" s="3">
        <f>chart_5[[#This Row],[MSCI ACWI]]/B313-1</f>
        <v>4.3151580970026693E-3</v>
      </c>
    </row>
    <row r="315" spans="1:3" x14ac:dyDescent="0.3">
      <c r="A315" s="1">
        <v>41640</v>
      </c>
      <c r="B315" s="2">
        <v>65908.8402189997</v>
      </c>
      <c r="C315" s="3">
        <f>chart_5[[#This Row],[MSCI ACWI]]/B314-1</f>
        <v>-2.0240797464420313E-2</v>
      </c>
    </row>
    <row r="316" spans="1:3" x14ac:dyDescent="0.3">
      <c r="A316" s="1">
        <v>41671</v>
      </c>
      <c r="B316" s="2">
        <v>67639.399724896793</v>
      </c>
      <c r="C316" s="3">
        <f>chart_5[[#This Row],[MSCI ACWI]]/B315-1</f>
        <v>2.6256864786982304E-2</v>
      </c>
    </row>
    <row r="317" spans="1:3" x14ac:dyDescent="0.3">
      <c r="A317" s="1">
        <v>41699</v>
      </c>
      <c r="B317" s="2">
        <v>68099.408093994702</v>
      </c>
      <c r="C317" s="3">
        <f>chart_5[[#This Row],[MSCI ACWI]]/B316-1</f>
        <v>6.8008937242030054E-3</v>
      </c>
    </row>
    <row r="318" spans="1:3" x14ac:dyDescent="0.3">
      <c r="A318" s="1">
        <v>41730</v>
      </c>
      <c r="B318" s="2">
        <v>68475.773371841104</v>
      </c>
      <c r="C318" s="3">
        <f>chart_5[[#This Row],[MSCI ACWI]]/B317-1</f>
        <v>5.5267040989097627E-3</v>
      </c>
    </row>
    <row r="319" spans="1:3" x14ac:dyDescent="0.3">
      <c r="A319" s="1">
        <v>41760</v>
      </c>
      <c r="B319" s="2">
        <v>71241.545719115107</v>
      </c>
      <c r="C319" s="3">
        <f>chart_5[[#This Row],[MSCI ACWI]]/B318-1</f>
        <v>4.0390523700333247E-2</v>
      </c>
    </row>
    <row r="320" spans="1:3" x14ac:dyDescent="0.3">
      <c r="A320" s="1">
        <v>41791</v>
      </c>
      <c r="B320" s="2">
        <v>72342.653023868799</v>
      </c>
      <c r="C320" s="3">
        <f>chart_5[[#This Row],[MSCI ACWI]]/B319-1</f>
        <v>1.5455971563208992E-2</v>
      </c>
    </row>
    <row r="321" spans="1:3" x14ac:dyDescent="0.3">
      <c r="A321" s="1">
        <v>41821</v>
      </c>
      <c r="B321" s="2">
        <v>72977.894566111005</v>
      </c>
      <c r="C321" s="3">
        <f>chart_5[[#This Row],[MSCI ACWI]]/B320-1</f>
        <v>8.7810097596587866E-3</v>
      </c>
    </row>
    <row r="322" spans="1:3" x14ac:dyDescent="0.3">
      <c r="A322" s="1">
        <v>41852</v>
      </c>
      <c r="B322" s="2">
        <v>75700.626387625103</v>
      </c>
      <c r="C322" s="3">
        <f>chart_5[[#This Row],[MSCI ACWI]]/B321-1</f>
        <v>3.7308993876872698E-2</v>
      </c>
    </row>
    <row r="323" spans="1:3" x14ac:dyDescent="0.3">
      <c r="A323" s="1">
        <v>41883</v>
      </c>
      <c r="B323" s="2">
        <v>76798.104490185098</v>
      </c>
      <c r="C323" s="3">
        <f>chart_5[[#This Row],[MSCI ACWI]]/B322-1</f>
        <v>1.449760926601007E-2</v>
      </c>
    </row>
    <row r="324" spans="1:3" x14ac:dyDescent="0.3">
      <c r="A324" s="1">
        <v>41913</v>
      </c>
      <c r="B324" s="2">
        <v>77720.758878952402</v>
      </c>
      <c r="C324" s="3">
        <f>chart_5[[#This Row],[MSCI ACWI]]/B323-1</f>
        <v>1.2014025539982098E-2</v>
      </c>
    </row>
    <row r="325" spans="1:3" x14ac:dyDescent="0.3">
      <c r="A325" s="1">
        <v>41944</v>
      </c>
      <c r="B325" s="2">
        <v>79313.706849315</v>
      </c>
      <c r="C325" s="3">
        <f>chart_5[[#This Row],[MSCI ACWI]]/B324-1</f>
        <v>2.049578508160943E-2</v>
      </c>
    </row>
    <row r="326" spans="1:3" x14ac:dyDescent="0.3">
      <c r="A326" s="1">
        <v>41974</v>
      </c>
      <c r="B326" s="2">
        <v>80008.278873239396</v>
      </c>
      <c r="C326" s="3">
        <f>chart_5[[#This Row],[MSCI ACWI]]/B325-1</f>
        <v>8.7572760310394848E-3</v>
      </c>
    </row>
    <row r="327" spans="1:3" x14ac:dyDescent="0.3">
      <c r="A327" s="1">
        <v>42005</v>
      </c>
      <c r="B327" s="2">
        <v>84600.6927731092</v>
      </c>
      <c r="C327" s="3">
        <f>chart_5[[#This Row],[MSCI ACWI]]/B326-1</f>
        <v>5.739923373612088E-2</v>
      </c>
    </row>
    <row r="328" spans="1:3" x14ac:dyDescent="0.3">
      <c r="A328" s="1">
        <v>42036</v>
      </c>
      <c r="B328" s="2">
        <v>89865.916014234797</v>
      </c>
      <c r="C328" s="3">
        <f>chart_5[[#This Row],[MSCI ACWI]]/B327-1</f>
        <v>6.2236171697156228E-2</v>
      </c>
    </row>
    <row r="329" spans="1:3" x14ac:dyDescent="0.3">
      <c r="A329" s="1">
        <v>42064</v>
      </c>
      <c r="B329" s="2">
        <v>92484.873984570993</v>
      </c>
      <c r="C329" s="3">
        <f>chart_5[[#This Row],[MSCI ACWI]]/B328-1</f>
        <v>2.9142950814871282E-2</v>
      </c>
    </row>
    <row r="330" spans="1:3" x14ac:dyDescent="0.3">
      <c r="A330" s="1">
        <v>42095</v>
      </c>
      <c r="B330" s="2">
        <v>91342.360231832296</v>
      </c>
      <c r="C330" s="3">
        <f>chart_5[[#This Row],[MSCI ACWI]]/B329-1</f>
        <v>-1.2353520132700857E-2</v>
      </c>
    </row>
    <row r="331" spans="1:3" x14ac:dyDescent="0.3">
      <c r="A331" s="1">
        <v>42125</v>
      </c>
      <c r="B331" s="2">
        <v>93333.112506836798</v>
      </c>
      <c r="C331" s="3">
        <f>chart_5[[#This Row],[MSCI ACWI]]/B330-1</f>
        <v>2.1794403713149668E-2</v>
      </c>
    </row>
    <row r="332" spans="1:3" x14ac:dyDescent="0.3">
      <c r="A332" s="1">
        <v>42156</v>
      </c>
      <c r="B332" s="2">
        <v>89392.610438823802</v>
      </c>
      <c r="C332" s="3">
        <f>chart_5[[#This Row],[MSCI ACWI]]/B331-1</f>
        <v>-4.2219764906311741E-2</v>
      </c>
    </row>
    <row r="333" spans="1:3" x14ac:dyDescent="0.3">
      <c r="A333" s="1">
        <v>42186</v>
      </c>
      <c r="B333" s="2">
        <v>92027.360171423294</v>
      </c>
      <c r="C333" s="3">
        <f>chart_5[[#This Row],[MSCI ACWI]]/B332-1</f>
        <v>2.9473909752334437E-2</v>
      </c>
    </row>
    <row r="334" spans="1:3" x14ac:dyDescent="0.3">
      <c r="A334" s="1">
        <v>42217</v>
      </c>
      <c r="B334" s="2">
        <v>83859.744823896501</v>
      </c>
      <c r="C334" s="3">
        <f>chart_5[[#This Row],[MSCI ACWI]]/B333-1</f>
        <v>-8.8752033442148326E-2</v>
      </c>
    </row>
    <row r="335" spans="1:3" x14ac:dyDescent="0.3">
      <c r="A335" s="1">
        <v>42248</v>
      </c>
      <c r="B335" s="2">
        <v>80945.389127912102</v>
      </c>
      <c r="C335" s="3">
        <f>chart_5[[#This Row],[MSCI ACWI]]/B334-1</f>
        <v>-3.4752737467833694E-2</v>
      </c>
    </row>
    <row r="336" spans="1:3" x14ac:dyDescent="0.3">
      <c r="A336" s="1">
        <v>42278</v>
      </c>
      <c r="B336" s="2">
        <v>88794.0495053099</v>
      </c>
      <c r="C336" s="3">
        <f>chart_5[[#This Row],[MSCI ACWI]]/B335-1</f>
        <v>9.6962414560699983E-2</v>
      </c>
    </row>
    <row r="337" spans="1:3" x14ac:dyDescent="0.3">
      <c r="A337" s="1">
        <v>42309</v>
      </c>
      <c r="B337" s="2">
        <v>91747.899366669793</v>
      </c>
      <c r="C337" s="3">
        <f>chart_5[[#This Row],[MSCI ACWI]]/B336-1</f>
        <v>3.3266304192864249E-2</v>
      </c>
    </row>
    <row r="338" spans="1:3" x14ac:dyDescent="0.3">
      <c r="A338" s="1">
        <v>42339</v>
      </c>
      <c r="B338" s="2">
        <v>87582.021989528701</v>
      </c>
      <c r="C338" s="3">
        <f>chart_5[[#This Row],[MSCI ACWI]]/B337-1</f>
        <v>-4.5405697633383313E-2</v>
      </c>
    </row>
    <row r="339" spans="1:3" x14ac:dyDescent="0.3">
      <c r="A339" s="1">
        <v>42370</v>
      </c>
      <c r="B339" s="2">
        <v>82071.735000000001</v>
      </c>
      <c r="C339" s="3">
        <f>chart_5[[#This Row],[MSCI ACWI]]/B338-1</f>
        <v>-6.2915731611991266E-2</v>
      </c>
    </row>
    <row r="340" spans="1:3" x14ac:dyDescent="0.3">
      <c r="A340" s="1">
        <v>42401</v>
      </c>
      <c r="B340" s="2">
        <v>81792.513317413599</v>
      </c>
      <c r="C340" s="3">
        <f>chart_5[[#This Row],[MSCI ACWI]]/B339-1</f>
        <v>-3.4021661974905637E-3</v>
      </c>
    </row>
    <row r="341" spans="1:3" x14ac:dyDescent="0.3">
      <c r="A341" s="1">
        <v>42430</v>
      </c>
      <c r="B341" s="2">
        <v>84072.798102766799</v>
      </c>
      <c r="C341" s="3">
        <f>chart_5[[#This Row],[MSCI ACWI]]/B340-1</f>
        <v>2.7878893713707775E-2</v>
      </c>
    </row>
    <row r="342" spans="1:3" x14ac:dyDescent="0.3">
      <c r="A342" s="1">
        <v>42461</v>
      </c>
      <c r="B342" s="2">
        <v>85228.679400157795</v>
      </c>
      <c r="C342" s="3">
        <f>chart_5[[#This Row],[MSCI ACWI]]/B341-1</f>
        <v>1.3748576513155975E-2</v>
      </c>
    </row>
    <row r="343" spans="1:3" x14ac:dyDescent="0.3">
      <c r="A343" s="1">
        <v>42491</v>
      </c>
      <c r="B343" s="2">
        <v>87314.982409897799</v>
      </c>
      <c r="C343" s="3">
        <f>chart_5[[#This Row],[MSCI ACWI]]/B342-1</f>
        <v>2.4478884624559161E-2</v>
      </c>
    </row>
    <row r="344" spans="1:3" x14ac:dyDescent="0.3">
      <c r="A344" s="1">
        <v>42522</v>
      </c>
      <c r="B344" s="2">
        <v>87239.0832462619</v>
      </c>
      <c r="C344" s="3">
        <f>chart_5[[#This Row],[MSCI ACWI]]/B343-1</f>
        <v>-8.6925704548157512E-4</v>
      </c>
    </row>
    <row r="345" spans="1:3" x14ac:dyDescent="0.3">
      <c r="A345" s="1">
        <v>42552</v>
      </c>
      <c r="B345" s="2">
        <v>90934.925636641798</v>
      </c>
      <c r="C345" s="3">
        <f>chart_5[[#This Row],[MSCI ACWI]]/B344-1</f>
        <v>4.2364525770486772E-2</v>
      </c>
    </row>
    <row r="346" spans="1:3" x14ac:dyDescent="0.3">
      <c r="A346" s="1">
        <v>42583</v>
      </c>
      <c r="B346" s="2">
        <v>91129.261013295007</v>
      </c>
      <c r="C346" s="3">
        <f>chart_5[[#This Row],[MSCI ACWI]]/B345-1</f>
        <v>2.1370818229922151E-3</v>
      </c>
    </row>
    <row r="347" spans="1:3" x14ac:dyDescent="0.3">
      <c r="A347" s="1">
        <v>42614</v>
      </c>
      <c r="B347" s="2">
        <v>91488.952871606394</v>
      </c>
      <c r="C347" s="3">
        <f>chart_5[[#This Row],[MSCI ACWI]]/B346-1</f>
        <v>3.9470511920305373E-3</v>
      </c>
    </row>
    <row r="348" spans="1:3" x14ac:dyDescent="0.3">
      <c r="A348" s="1">
        <v>42644</v>
      </c>
      <c r="B348" s="2">
        <v>91724.968646080699</v>
      </c>
      <c r="C348" s="3">
        <f>chart_5[[#This Row],[MSCI ACWI]]/B347-1</f>
        <v>2.579718830157729E-3</v>
      </c>
    </row>
    <row r="349" spans="1:3" x14ac:dyDescent="0.3">
      <c r="A349" s="1">
        <v>42675</v>
      </c>
      <c r="B349" s="2">
        <v>95171.049308885704</v>
      </c>
      <c r="C349" s="3">
        <f>chart_5[[#This Row],[MSCI ACWI]]/B348-1</f>
        <v>3.756971208245008E-2</v>
      </c>
    </row>
    <row r="350" spans="1:3" x14ac:dyDescent="0.3">
      <c r="A350" s="1">
        <v>42705</v>
      </c>
      <c r="B350" s="2">
        <v>98132.064111564294</v>
      </c>
      <c r="C350" s="3">
        <f>chart_5[[#This Row],[MSCI ACWI]]/B349-1</f>
        <v>3.11125581170002E-2</v>
      </c>
    </row>
    <row r="351" spans="1:3" x14ac:dyDescent="0.3">
      <c r="A351" s="1">
        <v>42736</v>
      </c>
      <c r="B351" s="2">
        <v>98829.916652719607</v>
      </c>
      <c r="C351" s="3">
        <f>chart_5[[#This Row],[MSCI ACWI]]/B350-1</f>
        <v>7.1113610772717273E-3</v>
      </c>
    </row>
    <row r="352" spans="1:3" x14ac:dyDescent="0.3">
      <c r="A352" s="1">
        <v>42767</v>
      </c>
      <c r="B352" s="2">
        <v>103161.92307256701</v>
      </c>
      <c r="C352" s="3">
        <f>chart_5[[#This Row],[MSCI ACWI]]/B351-1</f>
        <v>4.3832946202613243E-2</v>
      </c>
    </row>
    <row r="353" spans="1:3" x14ac:dyDescent="0.3">
      <c r="A353" s="1">
        <v>42795</v>
      </c>
      <c r="B353" s="2">
        <v>103574.013824712</v>
      </c>
      <c r="C353" s="3">
        <f>chart_5[[#This Row],[MSCI ACWI]]/B352-1</f>
        <v>3.9946013012488457E-3</v>
      </c>
    </row>
    <row r="354" spans="1:3" x14ac:dyDescent="0.3">
      <c r="A354" s="1">
        <v>42826</v>
      </c>
      <c r="B354" s="2">
        <v>102934.906550777</v>
      </c>
      <c r="C354" s="3">
        <f>chart_5[[#This Row],[MSCI ACWI]]/B353-1</f>
        <v>-6.1705368975718544E-3</v>
      </c>
    </row>
    <row r="355" spans="1:3" x14ac:dyDescent="0.3">
      <c r="A355" s="1">
        <v>42856</v>
      </c>
      <c r="B355" s="2">
        <v>102568.219998217</v>
      </c>
      <c r="C355" s="3">
        <f>chart_5[[#This Row],[MSCI ACWI]]/B354-1</f>
        <v>-3.5623149118916286E-3</v>
      </c>
    </row>
    <row r="356" spans="1:3" x14ac:dyDescent="0.3">
      <c r="A356" s="1">
        <v>42887</v>
      </c>
      <c r="B356" s="2">
        <v>101351.975709779</v>
      </c>
      <c r="C356" s="3">
        <f>chart_5[[#This Row],[MSCI ACWI]]/B355-1</f>
        <v>-1.1857905776849198E-2</v>
      </c>
    </row>
    <row r="357" spans="1:3" x14ac:dyDescent="0.3">
      <c r="A357" s="1">
        <v>42917</v>
      </c>
      <c r="B357" s="2">
        <v>101421.804604758</v>
      </c>
      <c r="C357" s="3">
        <f>chart_5[[#This Row],[MSCI ACWI]]/B356-1</f>
        <v>6.889741861466625E-4</v>
      </c>
    </row>
    <row r="358" spans="1:3" x14ac:dyDescent="0.3">
      <c r="A358" s="1">
        <v>42948</v>
      </c>
      <c r="B358" s="2">
        <v>101015.838646934</v>
      </c>
      <c r="C358" s="3">
        <f>chart_5[[#This Row],[MSCI ACWI]]/B357-1</f>
        <v>-4.002748318333027E-3</v>
      </c>
    </row>
    <row r="359" spans="1:3" x14ac:dyDescent="0.3">
      <c r="A359" s="1">
        <v>42979</v>
      </c>
      <c r="B359" s="2">
        <v>103170.936642385</v>
      </c>
      <c r="C359" s="3">
        <f>chart_5[[#This Row],[MSCI ACWI]]/B358-1</f>
        <v>2.1334258313524535E-2</v>
      </c>
    </row>
    <row r="360" spans="1:3" x14ac:dyDescent="0.3">
      <c r="A360" s="1">
        <v>43009</v>
      </c>
      <c r="B360" s="2">
        <v>106857.69135590301</v>
      </c>
      <c r="C360" s="3">
        <f>chart_5[[#This Row],[MSCI ACWI]]/B359-1</f>
        <v>3.5734430969616815E-2</v>
      </c>
    </row>
    <row r="361" spans="1:3" x14ac:dyDescent="0.3">
      <c r="A361" s="1">
        <v>43040</v>
      </c>
      <c r="B361" s="2">
        <v>107034.535538864</v>
      </c>
      <c r="C361" s="3">
        <f>chart_5[[#This Row],[MSCI ACWI]]/B360-1</f>
        <v>1.6549504365763745E-3</v>
      </c>
    </row>
    <row r="362" spans="1:3" x14ac:dyDescent="0.3">
      <c r="A362" s="1">
        <v>43070</v>
      </c>
      <c r="B362" s="2">
        <v>107489.889935795</v>
      </c>
      <c r="C362" s="3">
        <f>chart_5[[#This Row],[MSCI ACWI]]/B361-1</f>
        <v>4.2542754508021474E-3</v>
      </c>
    </row>
    <row r="363" spans="1:3" x14ac:dyDescent="0.3">
      <c r="A363" s="1">
        <v>43101</v>
      </c>
      <c r="B363" s="2">
        <v>109345.91911375101</v>
      </c>
      <c r="C363" s="3">
        <f>chart_5[[#This Row],[MSCI ACWI]]/B362-1</f>
        <v>1.7267011614437777E-2</v>
      </c>
    </row>
    <row r="364" spans="1:3" x14ac:dyDescent="0.3">
      <c r="A364" s="1">
        <v>43132</v>
      </c>
      <c r="B364" s="2">
        <v>106880.922138529</v>
      </c>
      <c r="C364" s="3">
        <f>chart_5[[#This Row],[MSCI ACWI]]/B363-1</f>
        <v>-2.2543109017701068E-2</v>
      </c>
    </row>
    <row r="365" spans="1:3" x14ac:dyDescent="0.3">
      <c r="A365" s="1">
        <v>43160</v>
      </c>
      <c r="B365" s="2">
        <v>103748.113513513</v>
      </c>
      <c r="C365" s="3">
        <f>chart_5[[#This Row],[MSCI ACWI]]/B364-1</f>
        <v>-2.9311205052624301E-2</v>
      </c>
    </row>
    <row r="366" spans="1:3" x14ac:dyDescent="0.3">
      <c r="A366" s="1">
        <v>43191</v>
      </c>
      <c r="B366" s="2">
        <v>106897.01948836799</v>
      </c>
      <c r="C366" s="3">
        <f>chart_5[[#This Row],[MSCI ACWI]]/B365-1</f>
        <v>3.0351452842994231E-2</v>
      </c>
    </row>
    <row r="367" spans="1:3" x14ac:dyDescent="0.3">
      <c r="A367" s="1">
        <v>43221</v>
      </c>
      <c r="B367" s="2">
        <v>110602.168561415</v>
      </c>
      <c r="C367" s="3">
        <f>chart_5[[#This Row],[MSCI ACWI]]/B366-1</f>
        <v>3.4660920302368003E-2</v>
      </c>
    </row>
    <row r="368" spans="1:3" x14ac:dyDescent="0.3">
      <c r="A368" s="1">
        <v>43252</v>
      </c>
      <c r="B368" s="2">
        <v>110434.31703551199</v>
      </c>
      <c r="C368" s="3">
        <f>chart_5[[#This Row],[MSCI ACWI]]/B367-1</f>
        <v>-1.5176151434119767E-3</v>
      </c>
    </row>
    <row r="369" spans="1:3" x14ac:dyDescent="0.3">
      <c r="A369" s="1">
        <v>43282</v>
      </c>
      <c r="B369" s="2">
        <v>113044.23297546001</v>
      </c>
      <c r="C369" s="3">
        <f>chart_5[[#This Row],[MSCI ACWI]]/B368-1</f>
        <v>2.363319672732489E-2</v>
      </c>
    </row>
    <row r="370" spans="1:3" x14ac:dyDescent="0.3">
      <c r="A370" s="1">
        <v>43313</v>
      </c>
      <c r="B370" s="2">
        <v>114814.60441163801</v>
      </c>
      <c r="C370" s="3">
        <f>chart_5[[#This Row],[MSCI ACWI]]/B369-1</f>
        <v>1.5660873532242103E-2</v>
      </c>
    </row>
    <row r="371" spans="1:3" x14ac:dyDescent="0.3">
      <c r="A371" s="1">
        <v>43344</v>
      </c>
      <c r="B371" s="2">
        <v>116108.757740152</v>
      </c>
      <c r="C371" s="3">
        <f>chart_5[[#This Row],[MSCI ACWI]]/B370-1</f>
        <v>1.1271678678385966E-2</v>
      </c>
    </row>
    <row r="372" spans="1:3" x14ac:dyDescent="0.3">
      <c r="A372" s="1">
        <v>43374</v>
      </c>
      <c r="B372" s="2">
        <v>109882.179590033</v>
      </c>
      <c r="C372" s="3">
        <f>chart_5[[#This Row],[MSCI ACWI]]/B371-1</f>
        <v>-5.3627118843643906E-2</v>
      </c>
    </row>
    <row r="373" spans="1:3" x14ac:dyDescent="0.3">
      <c r="A373" s="1">
        <v>43405</v>
      </c>
      <c r="B373" s="2">
        <v>111138.748534201</v>
      </c>
      <c r="C373" s="3">
        <f>chart_5[[#This Row],[MSCI ACWI]]/B372-1</f>
        <v>1.1435602650549992E-2</v>
      </c>
    </row>
    <row r="374" spans="1:3" x14ac:dyDescent="0.3">
      <c r="A374" s="1">
        <v>43435</v>
      </c>
      <c r="B374" s="2">
        <v>102534.312104803</v>
      </c>
      <c r="C374" s="3">
        <f>chart_5[[#This Row],[MSCI ACWI]]/B373-1</f>
        <v>-7.7420670494144916E-2</v>
      </c>
    </row>
    <row r="375" spans="1:3" x14ac:dyDescent="0.3">
      <c r="A375" s="1">
        <v>43466</v>
      </c>
      <c r="B375" s="2">
        <v>110295.89012883</v>
      </c>
      <c r="C375" s="3">
        <f>chart_5[[#This Row],[MSCI ACWI]]/B374-1</f>
        <v>7.5697372564353715E-2</v>
      </c>
    </row>
    <row r="376" spans="1:3" x14ac:dyDescent="0.3">
      <c r="A376" s="1">
        <v>43497</v>
      </c>
      <c r="B376" s="2">
        <v>114010.589138051</v>
      </c>
      <c r="C376" s="3">
        <f>chart_5[[#This Row],[MSCI ACWI]]/B375-1</f>
        <v>3.3679396438816456E-2</v>
      </c>
    </row>
    <row r="377" spans="1:3" x14ac:dyDescent="0.3">
      <c r="A377" s="1">
        <v>43525</v>
      </c>
      <c r="B377" s="2">
        <v>117376.296448598</v>
      </c>
      <c r="C377" s="3">
        <f>chart_5[[#This Row],[MSCI ACWI]]/B376-1</f>
        <v>2.9521006215234902E-2</v>
      </c>
    </row>
    <row r="378" spans="1:3" x14ac:dyDescent="0.3">
      <c r="A378" s="1">
        <v>43556</v>
      </c>
      <c r="B378" s="2">
        <v>121585.67361383401</v>
      </c>
      <c r="C378" s="3">
        <f>chart_5[[#This Row],[MSCI ACWI]]/B377-1</f>
        <v>3.5862242144259371E-2</v>
      </c>
    </row>
    <row r="379" spans="1:3" x14ac:dyDescent="0.3">
      <c r="A379" s="1">
        <v>43586</v>
      </c>
      <c r="B379" s="2">
        <v>115162.407425343</v>
      </c>
      <c r="C379" s="3">
        <f>chart_5[[#This Row],[MSCI ACWI]]/B378-1</f>
        <v>-5.2829136834754209E-2</v>
      </c>
    </row>
    <row r="380" spans="1:3" x14ac:dyDescent="0.3">
      <c r="A380" s="1">
        <v>43617</v>
      </c>
      <c r="B380" s="2">
        <v>120286.722337434</v>
      </c>
      <c r="C380" s="3">
        <f>chart_5[[#This Row],[MSCI ACWI]]/B379-1</f>
        <v>4.4496420547764037E-2</v>
      </c>
    </row>
    <row r="381" spans="1:3" x14ac:dyDescent="0.3">
      <c r="A381" s="1">
        <v>43647</v>
      </c>
      <c r="B381" s="2">
        <v>123158.90476190401</v>
      </c>
      <c r="C381" s="3">
        <f>chart_5[[#This Row],[MSCI ACWI]]/B380-1</f>
        <v>2.3877801046177316E-2</v>
      </c>
    </row>
    <row r="382" spans="1:3" x14ac:dyDescent="0.3">
      <c r="A382" s="1">
        <v>43678</v>
      </c>
      <c r="B382" s="2">
        <v>121547.08200434899</v>
      </c>
      <c r="C382" s="3">
        <f>chart_5[[#This Row],[MSCI ACWI]]/B381-1</f>
        <v>-1.3087342410774583E-2</v>
      </c>
    </row>
    <row r="383" spans="1:3" x14ac:dyDescent="0.3">
      <c r="A383" s="1">
        <v>43709</v>
      </c>
      <c r="B383" s="2">
        <v>125836.586812379</v>
      </c>
      <c r="C383" s="3">
        <f>chart_5[[#This Row],[MSCI ACWI]]/B382-1</f>
        <v>3.529089088190962E-2</v>
      </c>
    </row>
    <row r="384" spans="1:3" x14ac:dyDescent="0.3">
      <c r="A384" s="1">
        <v>43739</v>
      </c>
      <c r="B384" s="2">
        <v>126240.72393760001</v>
      </c>
      <c r="C384" s="3">
        <f>chart_5[[#This Row],[MSCI ACWI]]/B383-1</f>
        <v>3.2116027258715096E-3</v>
      </c>
    </row>
    <row r="385" spans="1:3" x14ac:dyDescent="0.3">
      <c r="A385" s="1">
        <v>43770</v>
      </c>
      <c r="B385" s="2">
        <v>131402.72179930701</v>
      </c>
      <c r="C385" s="3">
        <f>chart_5[[#This Row],[MSCI ACWI]]/B384-1</f>
        <v>4.0890116126540477E-2</v>
      </c>
    </row>
    <row r="386" spans="1:3" x14ac:dyDescent="0.3">
      <c r="A386" s="1">
        <v>43800</v>
      </c>
      <c r="B386" s="2">
        <v>133032.130532312</v>
      </c>
      <c r="C386" s="3">
        <f>chart_5[[#This Row],[MSCI ACWI]]/B385-1</f>
        <v>1.2400114021181574E-2</v>
      </c>
    </row>
    <row r="387" spans="1:3" x14ac:dyDescent="0.3">
      <c r="A387" s="1">
        <v>43831</v>
      </c>
      <c r="B387" s="2">
        <v>133763.15325732899</v>
      </c>
      <c r="C387" s="3">
        <f>chart_5[[#This Row],[MSCI ACWI]]/B386-1</f>
        <v>5.4950839477041491E-3</v>
      </c>
    </row>
    <row r="388" spans="1:3" x14ac:dyDescent="0.3">
      <c r="A388" s="1">
        <v>43862</v>
      </c>
      <c r="B388" s="2">
        <v>123851.38524186899</v>
      </c>
      <c r="C388" s="3">
        <f>chart_5[[#This Row],[MSCI ACWI]]/B387-1</f>
        <v>-7.4099389660709281E-2</v>
      </c>
    </row>
    <row r="389" spans="1:3" x14ac:dyDescent="0.3">
      <c r="A389" s="1">
        <v>43891</v>
      </c>
      <c r="B389" s="2">
        <v>107411.508598028</v>
      </c>
      <c r="C389" s="3">
        <f>chart_5[[#This Row],[MSCI ACWI]]/B388-1</f>
        <v>-0.13273873854325979</v>
      </c>
    </row>
    <row r="390" spans="1:3" x14ac:dyDescent="0.3">
      <c r="A390" s="1">
        <v>43922</v>
      </c>
      <c r="B390" s="2">
        <v>119847.434828981</v>
      </c>
      <c r="C390" s="3">
        <f>chart_5[[#This Row],[MSCI ACWI]]/B389-1</f>
        <v>0.11577834063845671</v>
      </c>
    </row>
    <row r="391" spans="1:3" x14ac:dyDescent="0.3">
      <c r="A391" s="1">
        <v>43952</v>
      </c>
      <c r="B391" s="2">
        <v>122210.75479525801</v>
      </c>
      <c r="C391" s="3">
        <f>chart_5[[#This Row],[MSCI ACWI]]/B390-1</f>
        <v>1.971940383746551E-2</v>
      </c>
    </row>
    <row r="392" spans="1:3" x14ac:dyDescent="0.3">
      <c r="A392" s="1">
        <v>43983</v>
      </c>
      <c r="B392" s="2">
        <v>125470.32002143199</v>
      </c>
      <c r="C392" s="3">
        <f>chart_5[[#This Row],[MSCI ACWI]]/B391-1</f>
        <v>2.6671672486065612E-2</v>
      </c>
    </row>
    <row r="393" spans="1:3" x14ac:dyDescent="0.3">
      <c r="A393" s="1">
        <v>44013</v>
      </c>
      <c r="B393" s="2">
        <v>124906.023413234</v>
      </c>
      <c r="C393" s="3">
        <f>chart_5[[#This Row],[MSCI ACWI]]/B392-1</f>
        <v>-4.497450935819769E-3</v>
      </c>
    </row>
    <row r="394" spans="1:3" x14ac:dyDescent="0.3">
      <c r="A394" s="1">
        <v>44044</v>
      </c>
      <c r="B394" s="2">
        <v>131576.376783919</v>
      </c>
      <c r="C394" s="3">
        <f>chart_5[[#This Row],[MSCI ACWI]]/B393-1</f>
        <v>5.3402976000741509E-2</v>
      </c>
    </row>
    <row r="395" spans="1:3" x14ac:dyDescent="0.3">
      <c r="A395" s="1">
        <v>44075</v>
      </c>
      <c r="B395" s="2">
        <v>129906.798377178</v>
      </c>
      <c r="C395" s="3">
        <f>chart_5[[#This Row],[MSCI ACWI]]/B394-1</f>
        <v>-1.2689043790002352E-2</v>
      </c>
    </row>
    <row r="396" spans="1:3" x14ac:dyDescent="0.3">
      <c r="A396" s="1">
        <v>44105</v>
      </c>
      <c r="B396" s="2">
        <v>126888.963959651</v>
      </c>
      <c r="C396" s="3">
        <f>chart_5[[#This Row],[MSCI ACWI]]/B395-1</f>
        <v>-2.3230765866193326E-2</v>
      </c>
    </row>
    <row r="397" spans="1:3" x14ac:dyDescent="0.3">
      <c r="A397" s="1">
        <v>44136</v>
      </c>
      <c r="B397" s="2">
        <v>139220.51213689399</v>
      </c>
      <c r="C397" s="3">
        <f>chart_5[[#This Row],[MSCI ACWI]]/B396-1</f>
        <v>9.7183772271671076E-2</v>
      </c>
    </row>
    <row r="398" spans="1:3" x14ac:dyDescent="0.3">
      <c r="A398" s="1">
        <v>44166</v>
      </c>
      <c r="B398" s="2">
        <v>142279.591948496</v>
      </c>
      <c r="C398" s="3">
        <f>chart_5[[#This Row],[MSCI ACWI]]/B397-1</f>
        <v>2.197291020301706E-2</v>
      </c>
    </row>
    <row r="399" spans="1:3" x14ac:dyDescent="0.3">
      <c r="A399" s="1">
        <v>44197</v>
      </c>
      <c r="B399" s="2">
        <v>143242.73780487801</v>
      </c>
      <c r="C399" s="3">
        <f>chart_5[[#This Row],[MSCI ACWI]]/B398-1</f>
        <v>6.7693886606776665E-3</v>
      </c>
    </row>
    <row r="400" spans="1:3" x14ac:dyDescent="0.3">
      <c r="A400" s="1">
        <v>44228</v>
      </c>
      <c r="B400" s="2">
        <v>146784.83404009501</v>
      </c>
      <c r="C400" s="3">
        <f>chart_5[[#This Row],[MSCI ACWI]]/B399-1</f>
        <v>2.4727928895369011E-2</v>
      </c>
    </row>
    <row r="401" spans="1:3" x14ac:dyDescent="0.3">
      <c r="A401" s="1">
        <v>44256</v>
      </c>
      <c r="B401" s="2">
        <v>155875.91119829399</v>
      </c>
      <c r="C401" s="3">
        <f>chart_5[[#This Row],[MSCI ACWI]]/B400-1</f>
        <v>6.1934717013855112E-2</v>
      </c>
    </row>
    <row r="402" spans="1:3" x14ac:dyDescent="0.3">
      <c r="A402" s="1">
        <v>44287</v>
      </c>
      <c r="B402" s="2">
        <v>157946.469723555</v>
      </c>
      <c r="C402" s="3">
        <f>chart_5[[#This Row],[MSCI ACWI]]/B401-1</f>
        <v>1.3283377202696789E-2</v>
      </c>
    </row>
    <row r="403" spans="1:3" x14ac:dyDescent="0.3">
      <c r="A403" s="1">
        <v>44317</v>
      </c>
      <c r="B403" s="2">
        <v>158924.117629702</v>
      </c>
      <c r="C403" s="3">
        <f>chart_5[[#This Row],[MSCI ACWI]]/B402-1</f>
        <v>6.1897420553820304E-3</v>
      </c>
    </row>
    <row r="404" spans="1:3" x14ac:dyDescent="0.3">
      <c r="A404" s="1">
        <v>44348</v>
      </c>
      <c r="B404" s="2">
        <v>165367.144311679</v>
      </c>
      <c r="C404" s="3">
        <f>chart_5[[#This Row],[MSCI ACWI]]/B403-1</f>
        <v>4.0541528737566779E-2</v>
      </c>
    </row>
    <row r="405" spans="1:3" x14ac:dyDescent="0.3">
      <c r="A405" s="1">
        <v>44378</v>
      </c>
      <c r="B405" s="2">
        <v>166456.44759902399</v>
      </c>
      <c r="C405" s="3">
        <f>chart_5[[#This Row],[MSCI ACWI]]/B404-1</f>
        <v>6.5871808567481427E-3</v>
      </c>
    </row>
    <row r="406" spans="1:3" x14ac:dyDescent="0.3">
      <c r="A406" s="1">
        <v>44409</v>
      </c>
      <c r="B406" s="2">
        <v>171496.66584417701</v>
      </c>
      <c r="C406" s="3">
        <f>chart_5[[#This Row],[MSCI ACWI]]/B405-1</f>
        <v>3.0279501442289414E-2</v>
      </c>
    </row>
    <row r="407" spans="1:3" x14ac:dyDescent="0.3">
      <c r="A407" s="1">
        <v>44440</v>
      </c>
      <c r="B407" s="2">
        <v>168108.04575524601</v>
      </c>
      <c r="C407" s="3">
        <f>chart_5[[#This Row],[MSCI ACWI]]/B406-1</f>
        <v>-1.9759101859215811E-2</v>
      </c>
    </row>
    <row r="408" spans="1:3" x14ac:dyDescent="0.3">
      <c r="A408" s="1">
        <v>44470</v>
      </c>
      <c r="B408" s="2">
        <v>175730.31962215499</v>
      </c>
      <c r="C408" s="3">
        <f>chart_5[[#This Row],[MSCI ACWI]]/B407-1</f>
        <v>4.5341517312065482E-2</v>
      </c>
    </row>
    <row r="409" spans="1:3" x14ac:dyDescent="0.3">
      <c r="A409" s="1">
        <v>44501</v>
      </c>
      <c r="B409" s="2">
        <v>175809.640235853</v>
      </c>
      <c r="C409" s="3">
        <f>chart_5[[#This Row],[MSCI ACWI]]/B408-1</f>
        <v>4.5137693864427675E-4</v>
      </c>
    </row>
    <row r="410" spans="1:3" x14ac:dyDescent="0.3">
      <c r="A410" s="1">
        <v>44531</v>
      </c>
      <c r="B410" s="2">
        <v>183495.84840190699</v>
      </c>
      <c r="C410" s="3">
        <f>chart_5[[#This Row],[MSCI ACWI]]/B409-1</f>
        <v>4.3718923238468266E-2</v>
      </c>
    </row>
    <row r="411" spans="1:3" x14ac:dyDescent="0.3">
      <c r="A411" s="1">
        <v>44562</v>
      </c>
      <c r="B411" s="2">
        <v>177177.551272857</v>
      </c>
      <c r="C411" s="3">
        <f>chart_5[[#This Row],[MSCI ACWI]]/B410-1</f>
        <v>-3.4432915970998734E-2</v>
      </c>
    </row>
    <row r="412" spans="1:3" x14ac:dyDescent="0.3">
      <c r="A412" s="1">
        <v>44593</v>
      </c>
      <c r="B412" s="2">
        <v>171991.690061612</v>
      </c>
      <c r="C412" s="3">
        <f>chart_5[[#This Row],[MSCI ACWI]]/B411-1</f>
        <v>-2.9269290460272157E-2</v>
      </c>
    </row>
    <row r="413" spans="1:3" x14ac:dyDescent="0.3">
      <c r="A413" s="1">
        <v>44621</v>
      </c>
      <c r="B413" s="2">
        <v>177370.52867309199</v>
      </c>
      <c r="C413" s="3">
        <f>chart_5[[#This Row],[MSCI ACWI]]/B412-1</f>
        <v>3.1273828459695618E-2</v>
      </c>
    </row>
    <row r="414" spans="1:3" x14ac:dyDescent="0.3">
      <c r="A414" s="1">
        <v>44652</v>
      </c>
      <c r="B414" s="2">
        <v>171928.36127134701</v>
      </c>
      <c r="C414" s="3">
        <f>chart_5[[#This Row],[MSCI ACWI]]/B413-1</f>
        <v>-3.068247832634774E-2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2"/>
  <sheetViews>
    <sheetView workbookViewId="0">
      <selection activeCell="C101" sqref="C101"/>
    </sheetView>
  </sheetViews>
  <sheetFormatPr defaultRowHeight="14.4" x14ac:dyDescent="0.3"/>
  <cols>
    <col min="1" max="1" width="10.109375" bestFit="1" customWidth="1"/>
    <col min="2" max="2" width="22.109375" style="6" customWidth="1"/>
    <col min="3" max="3" width="8.88671875" style="3"/>
  </cols>
  <sheetData>
    <row r="1" spans="1:3" ht="28.8" x14ac:dyDescent="0.3">
      <c r="A1" t="s">
        <v>0</v>
      </c>
      <c r="B1" s="6" t="s">
        <v>38</v>
      </c>
      <c r="C1" s="3" t="s">
        <v>3</v>
      </c>
    </row>
    <row r="2" spans="1:3" x14ac:dyDescent="0.3">
      <c r="A2" s="1">
        <v>41699</v>
      </c>
      <c r="B2" s="8" t="s">
        <v>2</v>
      </c>
      <c r="C2" s="3" t="e">
        <f>chart_12[[#This Row],[Bloomberg Barclays Global Aggregate Bond]]/B1-1</f>
        <v>#VALUE!</v>
      </c>
    </row>
    <row r="3" spans="1:3" x14ac:dyDescent="0.3">
      <c r="A3" s="1">
        <v>41730</v>
      </c>
      <c r="B3" s="8">
        <v>10113.1718232281</v>
      </c>
      <c r="C3" s="3">
        <f>chart_12[[#This Row],[Bloomberg Barclays Global Aggregate Bond]]/B2-1</f>
        <v>1.1317182322809982E-2</v>
      </c>
    </row>
    <row r="4" spans="1:3" x14ac:dyDescent="0.3">
      <c r="A4" s="1">
        <v>41760</v>
      </c>
      <c r="B4" s="8">
        <v>10172.9850682043</v>
      </c>
      <c r="C4" s="3">
        <f>chart_12[[#This Row],[Bloomberg Barclays Global Aggregate Bond]]/B3-1</f>
        <v>5.914390264666558E-3</v>
      </c>
    </row>
    <row r="5" spans="1:3" x14ac:dyDescent="0.3">
      <c r="A5" s="1">
        <v>41791</v>
      </c>
      <c r="B5" s="8">
        <v>10246.9985799733</v>
      </c>
      <c r="C5" s="3">
        <f>chart_12[[#This Row],[Bloomberg Barclays Global Aggregate Bond]]/B4-1</f>
        <v>7.2754959604068858E-3</v>
      </c>
    </row>
    <row r="6" spans="1:3" x14ac:dyDescent="0.3">
      <c r="A6" s="1">
        <v>41821</v>
      </c>
      <c r="B6" s="8">
        <v>10154.696845819501</v>
      </c>
      <c r="C6" s="3">
        <f>chart_12[[#This Row],[Bloomberg Barclays Global Aggregate Bond]]/B5-1</f>
        <v>-9.007684878008515E-3</v>
      </c>
    </row>
    <row r="7" spans="1:3" x14ac:dyDescent="0.3">
      <c r="A7" s="1">
        <v>41852</v>
      </c>
      <c r="B7" s="8">
        <v>10210.4221352037</v>
      </c>
      <c r="C7" s="3">
        <f>chart_12[[#This Row],[Bloomberg Barclays Global Aggregate Bond]]/B6-1</f>
        <v>5.4876369260734581E-3</v>
      </c>
    </row>
    <row r="8" spans="1:3" x14ac:dyDescent="0.3">
      <c r="A8" s="1">
        <v>41883</v>
      </c>
      <c r="B8" s="8">
        <v>9925.5561771160501</v>
      </c>
      <c r="C8" s="3">
        <f>chart_12[[#This Row],[Bloomberg Barclays Global Aggregate Bond]]/B7-1</f>
        <v>-2.7899527983812122E-2</v>
      </c>
    </row>
    <row r="9" spans="1:3" x14ac:dyDescent="0.3">
      <c r="A9" s="1">
        <v>41913</v>
      </c>
      <c r="B9" s="8">
        <v>9926.8471104608598</v>
      </c>
      <c r="C9" s="3">
        <f>chart_12[[#This Row],[Bloomberg Barclays Global Aggregate Bond]]/B8-1</f>
        <v>1.3006156247308276E-4</v>
      </c>
    </row>
    <row r="10" spans="1:3" x14ac:dyDescent="0.3">
      <c r="A10" s="1">
        <v>41944</v>
      </c>
      <c r="B10" s="8">
        <v>9890.7009768062308</v>
      </c>
      <c r="C10" s="3">
        <f>chart_12[[#This Row],[Bloomberg Barclays Global Aggregate Bond]]/B9-1</f>
        <v>-3.6412501625554539E-3</v>
      </c>
    </row>
    <row r="11" spans="1:3" x14ac:dyDescent="0.3">
      <c r="A11" s="1">
        <v>41974</v>
      </c>
      <c r="B11" s="8">
        <v>9822.49666508886</v>
      </c>
      <c r="C11" s="3">
        <f>chart_12[[#This Row],[Bloomberg Barclays Global Aggregate Bond]]/B10-1</f>
        <v>-6.8958016097453445E-3</v>
      </c>
    </row>
    <row r="12" spans="1:3" x14ac:dyDescent="0.3">
      <c r="A12" s="1">
        <v>42005</v>
      </c>
      <c r="B12" s="8">
        <v>9807.0054649511603</v>
      </c>
      <c r="C12" s="3">
        <f>chart_12[[#This Row],[Bloomberg Barclays Global Aggregate Bond]]/B11-1</f>
        <v>-1.5771143188837433E-3</v>
      </c>
    </row>
    <row r="13" spans="1:3" x14ac:dyDescent="0.3">
      <c r="A13" s="1">
        <v>42036</v>
      </c>
      <c r="B13" s="8">
        <v>9727.61306424545</v>
      </c>
      <c r="C13" s="3">
        <f>chart_12[[#This Row],[Bloomberg Barclays Global Aggregate Bond]]/B12-1</f>
        <v>-8.0954783791492568E-3</v>
      </c>
    </row>
    <row r="14" spans="1:3" x14ac:dyDescent="0.3">
      <c r="A14" s="1">
        <v>42064</v>
      </c>
      <c r="B14" s="8">
        <v>9633.8052411893805</v>
      </c>
      <c r="C14" s="3">
        <f>chart_12[[#This Row],[Bloomberg Barclays Global Aggregate Bond]]/B13-1</f>
        <v>-9.6434574891621772E-3</v>
      </c>
    </row>
    <row r="15" spans="1:3" x14ac:dyDescent="0.3">
      <c r="A15" s="1">
        <v>42095</v>
      </c>
      <c r="B15" s="8">
        <v>9736.2192865441702</v>
      </c>
      <c r="C15" s="3">
        <f>chart_12[[#This Row],[Bloomberg Barclays Global Aggregate Bond]]/B14-1</f>
        <v>1.0630695015186431E-2</v>
      </c>
    </row>
    <row r="16" spans="1:3" x14ac:dyDescent="0.3">
      <c r="A16" s="1">
        <v>42125</v>
      </c>
      <c r="B16" s="8">
        <v>9562.1584405525191</v>
      </c>
      <c r="C16" s="3">
        <f>chart_12[[#This Row],[Bloomberg Barclays Global Aggregate Bond]]/B15-1</f>
        <v>-1.787766286572956E-2</v>
      </c>
    </row>
    <row r="17" spans="1:3" x14ac:dyDescent="0.3">
      <c r="A17" s="1">
        <v>42156</v>
      </c>
      <c r="B17" s="8">
        <v>9520.4182624037094</v>
      </c>
      <c r="C17" s="3">
        <f>chart_12[[#This Row],[Bloomberg Barclays Global Aggregate Bond]]/B16-1</f>
        <v>-4.365141867111566E-3</v>
      </c>
    </row>
    <row r="18" spans="1:3" x14ac:dyDescent="0.3">
      <c r="A18" s="1">
        <v>42186</v>
      </c>
      <c r="B18" s="8">
        <v>9541.7186625930499</v>
      </c>
      <c r="C18" s="3">
        <f>chart_12[[#This Row],[Bloomberg Barclays Global Aggregate Bond]]/B17-1</f>
        <v>2.2373386969201103E-3</v>
      </c>
    </row>
    <row r="19" spans="1:3" x14ac:dyDescent="0.3">
      <c r="A19" s="1">
        <v>42217</v>
      </c>
      <c r="B19" s="8">
        <v>9552.6915960239203</v>
      </c>
      <c r="C19" s="3">
        <f>chart_12[[#This Row],[Bloomberg Barclays Global Aggregate Bond]]/B18-1</f>
        <v>1.1499954902136622E-3</v>
      </c>
    </row>
    <row r="20" spans="1:3" x14ac:dyDescent="0.3">
      <c r="A20" s="1">
        <v>42248</v>
      </c>
      <c r="B20" s="8">
        <v>9601.5319075691696</v>
      </c>
      <c r="C20" s="3">
        <f>chart_12[[#This Row],[Bloomberg Barclays Global Aggregate Bond]]/B19-1</f>
        <v>5.1127277641389579E-3</v>
      </c>
    </row>
    <row r="21" spans="1:3" x14ac:dyDescent="0.3">
      <c r="A21" s="1">
        <v>42278</v>
      </c>
      <c r="B21" s="8">
        <v>9621.7565299711696</v>
      </c>
      <c r="C21" s="3">
        <f>chart_12[[#This Row],[Bloomberg Barclays Global Aggregate Bond]]/B20-1</f>
        <v>2.1063953748938768E-3</v>
      </c>
    </row>
    <row r="22" spans="1:3" x14ac:dyDescent="0.3">
      <c r="A22" s="1">
        <v>42309</v>
      </c>
      <c r="B22" s="8">
        <v>9462.3262618873396</v>
      </c>
      <c r="C22" s="3">
        <f>chart_12[[#This Row],[Bloomberg Barclays Global Aggregate Bond]]/B21-1</f>
        <v>-1.6569767441861005E-2</v>
      </c>
    </row>
    <row r="23" spans="1:3" x14ac:dyDescent="0.3">
      <c r="A23" s="1">
        <v>42339</v>
      </c>
      <c r="B23" s="8">
        <v>9512.6726623348695</v>
      </c>
      <c r="C23" s="3">
        <f>chart_12[[#This Row],[Bloomberg Barclays Global Aggregate Bond]]/B22-1</f>
        <v>5.3207212533261661E-3</v>
      </c>
    </row>
    <row r="24" spans="1:3" x14ac:dyDescent="0.3">
      <c r="A24" s="1">
        <v>42370</v>
      </c>
      <c r="B24" s="8">
        <v>9595.0772408451303</v>
      </c>
      <c r="C24" s="3">
        <f>chart_12[[#This Row],[Bloomberg Barclays Global Aggregate Bond]]/B23-1</f>
        <v>8.6626105444098656E-3</v>
      </c>
    </row>
    <row r="25" spans="1:3" x14ac:dyDescent="0.3">
      <c r="A25" s="1">
        <v>42401</v>
      </c>
      <c r="B25" s="8">
        <v>9808.7267094108993</v>
      </c>
      <c r="C25" s="3">
        <f>chart_12[[#This Row],[Bloomberg Barclays Global Aggregate Bond]]/B24-1</f>
        <v>2.2266570992913737E-2</v>
      </c>
    </row>
    <row r="26" spans="1:3" x14ac:dyDescent="0.3">
      <c r="A26" s="1">
        <v>42430</v>
      </c>
      <c r="B26" s="8">
        <v>10073.798356211501</v>
      </c>
      <c r="C26" s="3">
        <f>chart_12[[#This Row],[Bloomberg Barclays Global Aggregate Bond]]/B25-1</f>
        <v>2.7024062822168293E-2</v>
      </c>
    </row>
    <row r="27" spans="1:3" x14ac:dyDescent="0.3">
      <c r="A27" s="1">
        <v>42461</v>
      </c>
      <c r="B27" s="8">
        <v>10207.840268514101</v>
      </c>
      <c r="C27" s="3">
        <f>chart_12[[#This Row],[Bloomberg Barclays Global Aggregate Bond]]/B26-1</f>
        <v>1.3305995173106711E-2</v>
      </c>
    </row>
    <row r="28" spans="1:3" x14ac:dyDescent="0.3">
      <c r="A28" s="1">
        <v>42491</v>
      </c>
      <c r="B28" s="8">
        <v>10071.001333964399</v>
      </c>
      <c r="C28" s="3">
        <f>chart_12[[#This Row],[Bloomberg Barclays Global Aggregate Bond]]/B27-1</f>
        <v>-1.3405277801199378E-2</v>
      </c>
    </row>
    <row r="29" spans="1:3" x14ac:dyDescent="0.3">
      <c r="A29" s="1">
        <v>42522</v>
      </c>
      <c r="B29" s="8">
        <v>10365.118981023201</v>
      </c>
      <c r="C29" s="3">
        <f>chart_12[[#This Row],[Bloomberg Barclays Global Aggregate Bond]]/B28-1</f>
        <v>2.9204409502647133E-2</v>
      </c>
    </row>
    <row r="30" spans="1:3" x14ac:dyDescent="0.3">
      <c r="A30" s="1">
        <v>42552</v>
      </c>
      <c r="B30" s="8">
        <v>10443.2204483841</v>
      </c>
      <c r="C30" s="3">
        <f>chart_12[[#This Row],[Bloomberg Barclays Global Aggregate Bond]]/B29-1</f>
        <v>7.5350285417745688E-3</v>
      </c>
    </row>
    <row r="31" spans="1:3" x14ac:dyDescent="0.3">
      <c r="A31" s="1">
        <v>42583</v>
      </c>
      <c r="B31" s="8">
        <v>10392.4437368217</v>
      </c>
      <c r="C31" s="3">
        <f>chart_12[[#This Row],[Bloomberg Barclays Global Aggregate Bond]]/B30-1</f>
        <v>-4.8621698463002794E-3</v>
      </c>
    </row>
    <row r="32" spans="1:3" x14ac:dyDescent="0.3">
      <c r="A32" s="1">
        <v>42614</v>
      </c>
      <c r="B32" s="8">
        <v>10449.675115108201</v>
      </c>
      <c r="C32" s="3">
        <f>chart_12[[#This Row],[Bloomberg Barclays Global Aggregate Bond]]/B31-1</f>
        <v>5.5070183429257735E-3</v>
      </c>
    </row>
    <row r="33" spans="1:3" x14ac:dyDescent="0.3">
      <c r="A33" s="1">
        <v>42644</v>
      </c>
      <c r="B33" s="8">
        <v>10159.645423641199</v>
      </c>
      <c r="C33" s="3">
        <f>chart_12[[#This Row],[Bloomberg Barclays Global Aggregate Bond]]/B32-1</f>
        <v>-2.7754900345913658E-2</v>
      </c>
    </row>
    <row r="34" spans="1:3" x14ac:dyDescent="0.3">
      <c r="A34" s="1">
        <v>42675</v>
      </c>
      <c r="B34" s="8">
        <v>9756.0135978312301</v>
      </c>
      <c r="C34" s="3">
        <f>chart_12[[#This Row],[Bloomberg Barclays Global Aggregate Bond]]/B33-1</f>
        <v>-3.9728928420152299E-2</v>
      </c>
    </row>
    <row r="35" spans="1:3" x14ac:dyDescent="0.3">
      <c r="A35" s="1">
        <v>42705</v>
      </c>
      <c r="B35" s="8">
        <v>9687.8092861138593</v>
      </c>
      <c r="C35" s="3">
        <f>chart_12[[#This Row],[Bloomberg Barclays Global Aggregate Bond]]/B34-1</f>
        <v>-6.9910021171487591E-3</v>
      </c>
    </row>
    <row r="36" spans="1:3" x14ac:dyDescent="0.3">
      <c r="A36" s="1">
        <v>42736</v>
      </c>
      <c r="B36" s="8">
        <v>9820.5602650716392</v>
      </c>
      <c r="C36" s="3">
        <f>chart_12[[#This Row],[Bloomberg Barclays Global Aggregate Bond]]/B35-1</f>
        <v>1.3702889377483984E-2</v>
      </c>
    </row>
    <row r="37" spans="1:3" x14ac:dyDescent="0.3">
      <c r="A37" s="1">
        <v>42767</v>
      </c>
      <c r="B37" s="8">
        <v>9867.0338654847401</v>
      </c>
      <c r="C37" s="3">
        <f>chart_12[[#This Row],[Bloomberg Barclays Global Aggregate Bond]]/B36-1</f>
        <v>4.7322758741568105E-3</v>
      </c>
    </row>
    <row r="38" spans="1:3" x14ac:dyDescent="0.3">
      <c r="A38" s="1">
        <v>42795</v>
      </c>
      <c r="B38" s="8">
        <v>9882.0947545074996</v>
      </c>
      <c r="C38" s="3">
        <f>chart_12[[#This Row],[Bloomberg Barclays Global Aggregate Bond]]/B37-1</f>
        <v>1.5263846489310673E-3</v>
      </c>
    </row>
    <row r="39" spans="1:3" x14ac:dyDescent="0.3">
      <c r="A39" s="1">
        <v>42826</v>
      </c>
      <c r="B39" s="8">
        <v>9993.5453332759498</v>
      </c>
      <c r="C39" s="3">
        <f>chart_12[[#This Row],[Bloomberg Barclays Global Aggregate Bond]]/B38-1</f>
        <v>1.1278031787502751E-2</v>
      </c>
    </row>
    <row r="40" spans="1:3" x14ac:dyDescent="0.3">
      <c r="A40" s="1">
        <v>42856</v>
      </c>
      <c r="B40" s="8">
        <v>10148.242179095399</v>
      </c>
      <c r="C40" s="3">
        <f>chart_12[[#This Row],[Bloomberg Barclays Global Aggregate Bond]]/B39-1</f>
        <v>1.5479676197029724E-2</v>
      </c>
    </row>
    <row r="41" spans="1:3" x14ac:dyDescent="0.3">
      <c r="A41" s="1">
        <v>42887</v>
      </c>
      <c r="B41" s="8">
        <v>10139.420801239199</v>
      </c>
      <c r="C41" s="3">
        <f>chart_12[[#This Row],[Bloomberg Barclays Global Aggregate Bond]]/B40-1</f>
        <v>-8.6925180740871077E-4</v>
      </c>
    </row>
    <row r="42" spans="1:3" x14ac:dyDescent="0.3">
      <c r="A42" s="1">
        <v>42917</v>
      </c>
      <c r="B42" s="8">
        <v>10309.8240027539</v>
      </c>
      <c r="C42" s="3">
        <f>chart_12[[#This Row],[Bloomberg Barclays Global Aggregate Bond]]/B41-1</f>
        <v>1.6806009421551416E-2</v>
      </c>
    </row>
    <row r="43" spans="1:3" x14ac:dyDescent="0.3">
      <c r="A43" s="1">
        <v>42948</v>
      </c>
      <c r="B43" s="8">
        <v>10412.0228925513</v>
      </c>
      <c r="C43" s="3">
        <f>chart_12[[#This Row],[Bloomberg Barclays Global Aggregate Bond]]/B42-1</f>
        <v>9.9127676447339219E-3</v>
      </c>
    </row>
    <row r="44" spans="1:3" x14ac:dyDescent="0.3">
      <c r="A44" s="1">
        <v>42979</v>
      </c>
      <c r="B44" s="8">
        <v>10318.2150694952</v>
      </c>
      <c r="C44" s="3">
        <f>chart_12[[#This Row],[Bloomberg Barclays Global Aggregate Bond]]/B43-1</f>
        <v>-9.0095674994347119E-3</v>
      </c>
    </row>
    <row r="45" spans="1:3" x14ac:dyDescent="0.3">
      <c r="A45" s="1">
        <v>43009</v>
      </c>
      <c r="B45" s="8">
        <v>10279.056758036</v>
      </c>
      <c r="C45" s="3">
        <f>chart_12[[#This Row],[Bloomberg Barclays Global Aggregate Bond]]/B44-1</f>
        <v>-3.7950664136636725E-3</v>
      </c>
    </row>
    <row r="46" spans="1:3" x14ac:dyDescent="0.3">
      <c r="A46" s="1">
        <v>43040</v>
      </c>
      <c r="B46" s="8">
        <v>10393.304359051501</v>
      </c>
      <c r="C46" s="3">
        <f>chart_12[[#This Row],[Bloomberg Barclays Global Aggregate Bond]]/B45-1</f>
        <v>1.1114599686025128E-2</v>
      </c>
    </row>
    <row r="47" spans="1:3" x14ac:dyDescent="0.3">
      <c r="A47" s="1">
        <v>43070</v>
      </c>
      <c r="B47" s="8">
        <v>10398.4680924308</v>
      </c>
      <c r="C47" s="3">
        <f>chart_12[[#This Row],[Bloomberg Barclays Global Aggregate Bond]]/B46-1</f>
        <v>4.9683269159750409E-4</v>
      </c>
    </row>
    <row r="48" spans="1:3" x14ac:dyDescent="0.3">
      <c r="A48" s="1">
        <v>43101</v>
      </c>
      <c r="B48" s="8">
        <v>10553.5952493652</v>
      </c>
      <c r="C48" s="3">
        <f>chart_12[[#This Row],[Bloomberg Barclays Global Aggregate Bond]]/B47-1</f>
        <v>1.4918270225526831E-2</v>
      </c>
    </row>
    <row r="49" spans="1:3" x14ac:dyDescent="0.3">
      <c r="A49" s="1">
        <v>43132</v>
      </c>
      <c r="B49" s="8">
        <v>10460.0025818666</v>
      </c>
      <c r="C49" s="3">
        <f>chart_12[[#This Row],[Bloomberg Barclays Global Aggregate Bond]]/B48-1</f>
        <v>-8.8683207274061759E-3</v>
      </c>
    </row>
    <row r="50" spans="1:3" x14ac:dyDescent="0.3">
      <c r="A50" s="1">
        <v>43160</v>
      </c>
      <c r="B50" s="8">
        <v>10571.883471749999</v>
      </c>
      <c r="C50" s="3">
        <f>chart_12[[#This Row],[Bloomberg Barclays Global Aggregate Bond]]/B49-1</f>
        <v>1.0696067138391996E-2</v>
      </c>
    </row>
    <row r="51" spans="1:3" x14ac:dyDescent="0.3">
      <c r="A51" s="1">
        <v>43191</v>
      </c>
      <c r="B51" s="8">
        <v>10401.910581350299</v>
      </c>
      <c r="C51" s="3">
        <f>chart_12[[#This Row],[Bloomberg Barclays Global Aggregate Bond]]/B50-1</f>
        <v>-1.6077824812759101E-2</v>
      </c>
    </row>
    <row r="52" spans="1:3" x14ac:dyDescent="0.3">
      <c r="A52" s="1">
        <v>43221</v>
      </c>
      <c r="B52" s="8">
        <v>10322.9484917595</v>
      </c>
      <c r="C52" s="3">
        <f>chart_12[[#This Row],[Bloomberg Barclays Global Aggregate Bond]]/B51-1</f>
        <v>-7.5911140528712728E-3</v>
      </c>
    </row>
    <row r="53" spans="1:3" x14ac:dyDescent="0.3">
      <c r="A53" s="1">
        <v>43252</v>
      </c>
      <c r="B53" s="8">
        <v>10277.120358018799</v>
      </c>
      <c r="C53" s="3">
        <f>chart_12[[#This Row],[Bloomberg Barclays Global Aggregate Bond]]/B52-1</f>
        <v>-4.4394422559875801E-3</v>
      </c>
    </row>
    <row r="54" spans="1:3" x14ac:dyDescent="0.3">
      <c r="A54" s="1">
        <v>43282</v>
      </c>
      <c r="B54" s="8">
        <v>10259.907913421401</v>
      </c>
      <c r="C54" s="3">
        <f>chart_12[[#This Row],[Bloomberg Barclays Global Aggregate Bond]]/B53-1</f>
        <v>-1.6748314700789635E-3</v>
      </c>
    </row>
    <row r="55" spans="1:3" x14ac:dyDescent="0.3">
      <c r="A55" s="1">
        <v>43313</v>
      </c>
      <c r="B55" s="8">
        <v>10270.6656912948</v>
      </c>
      <c r="C55" s="3">
        <f>chart_12[[#This Row],[Bloomberg Barclays Global Aggregate Bond]]/B54-1</f>
        <v>1.0485257727632646E-3</v>
      </c>
    </row>
    <row r="56" spans="1:3" x14ac:dyDescent="0.3">
      <c r="A56" s="1">
        <v>43344</v>
      </c>
      <c r="B56" s="8">
        <v>10182.2367571754</v>
      </c>
      <c r="C56" s="3">
        <f>chart_12[[#This Row],[Bloomberg Barclays Global Aggregate Bond]]/B55-1</f>
        <v>-8.6098541980925702E-3</v>
      </c>
    </row>
    <row r="57" spans="1:3" x14ac:dyDescent="0.3">
      <c r="A57" s="1">
        <v>43374</v>
      </c>
      <c r="B57" s="8">
        <v>10068.4194672748</v>
      </c>
      <c r="C57" s="3">
        <f>chart_12[[#This Row],[Bloomberg Barclays Global Aggregate Bond]]/B56-1</f>
        <v>-1.1178024300053102E-2</v>
      </c>
    </row>
    <row r="58" spans="1:3" x14ac:dyDescent="0.3">
      <c r="A58" s="1">
        <v>43405</v>
      </c>
      <c r="B58" s="8">
        <v>10099.832178665099</v>
      </c>
      <c r="C58" s="3">
        <f>chart_12[[#This Row],[Bloomberg Barclays Global Aggregate Bond]]/B57-1</f>
        <v>3.1199247798920915E-3</v>
      </c>
    </row>
    <row r="59" spans="1:3" x14ac:dyDescent="0.3">
      <c r="A59" s="1">
        <v>43435</v>
      </c>
      <c r="B59" s="8">
        <v>10279.702224708401</v>
      </c>
      <c r="C59" s="3">
        <f>chart_12[[#This Row],[Bloomberg Barclays Global Aggregate Bond]]/B58-1</f>
        <v>1.7809211367220357E-2</v>
      </c>
    </row>
    <row r="60" spans="1:3" x14ac:dyDescent="0.3">
      <c r="A60" s="1">
        <v>43466</v>
      </c>
      <c r="B60" s="8">
        <v>10461.078359654</v>
      </c>
      <c r="C60" s="3">
        <f>chart_12[[#This Row],[Bloomberg Barclays Global Aggregate Bond]]/B59-1</f>
        <v>1.7644103980915204E-2</v>
      </c>
    </row>
    <row r="61" spans="1:3" x14ac:dyDescent="0.3">
      <c r="A61" s="1">
        <v>43497</v>
      </c>
      <c r="B61" s="8">
        <v>10400.834803562901</v>
      </c>
      <c r="C61" s="3">
        <f>chart_12[[#This Row],[Bloomberg Barclays Global Aggregate Bond]]/B60-1</f>
        <v>-5.7588284897516218E-3</v>
      </c>
    </row>
    <row r="62" spans="1:3" x14ac:dyDescent="0.3">
      <c r="A62" s="1">
        <v>43525</v>
      </c>
      <c r="B62" s="8">
        <v>10531.003915831099</v>
      </c>
      <c r="C62" s="3">
        <f>chart_12[[#This Row],[Bloomberg Barclays Global Aggregate Bond]]/B61-1</f>
        <v>1.2515256200743341E-2</v>
      </c>
    </row>
    <row r="63" spans="1:3" x14ac:dyDescent="0.3">
      <c r="A63" s="1">
        <v>43556</v>
      </c>
      <c r="B63" s="8">
        <v>10499.8063599982</v>
      </c>
      <c r="C63" s="3">
        <f>chart_12[[#This Row],[Bloomberg Barclays Global Aggregate Bond]]/B62-1</f>
        <v>-2.9624484125393424E-3</v>
      </c>
    </row>
    <row r="64" spans="1:3" x14ac:dyDescent="0.3">
      <c r="A64" s="1">
        <v>43586</v>
      </c>
      <c r="B64" s="8">
        <v>10642.0241834846</v>
      </c>
      <c r="C64" s="3">
        <f>chart_12[[#This Row],[Bloomberg Barclays Global Aggregate Bond]]/B63-1</f>
        <v>1.3544804409747702E-2</v>
      </c>
    </row>
    <row r="65" spans="1:3" x14ac:dyDescent="0.3">
      <c r="A65" s="1">
        <v>43617</v>
      </c>
      <c r="B65" s="8">
        <v>10878.049830027099</v>
      </c>
      <c r="C65" s="3">
        <f>chart_12[[#This Row],[Bloomberg Barclays Global Aggregate Bond]]/B64-1</f>
        <v>2.2178642189968789E-2</v>
      </c>
    </row>
    <row r="66" spans="1:3" x14ac:dyDescent="0.3">
      <c r="A66" s="1">
        <v>43647</v>
      </c>
      <c r="B66" s="8">
        <v>10847.7128964241</v>
      </c>
      <c r="C66" s="3">
        <f>chart_12[[#This Row],[Bloomberg Barclays Global Aggregate Bond]]/B65-1</f>
        <v>-2.7888209814280751E-3</v>
      </c>
    </row>
    <row r="67" spans="1:3" x14ac:dyDescent="0.3">
      <c r="A67" s="1">
        <v>43678</v>
      </c>
      <c r="B67" s="8">
        <v>11068.247342828799</v>
      </c>
      <c r="C67" s="3">
        <f>chart_12[[#This Row],[Bloomberg Barclays Global Aggregate Bond]]/B66-1</f>
        <v>2.033004085841883E-2</v>
      </c>
    </row>
    <row r="68" spans="1:3" x14ac:dyDescent="0.3">
      <c r="A68" s="1">
        <v>43709</v>
      </c>
      <c r="B68" s="8">
        <v>10955.720986273</v>
      </c>
      <c r="C68" s="3">
        <f>chart_12[[#This Row],[Bloomberg Barclays Global Aggregate Bond]]/B67-1</f>
        <v>-1.0166592150536502E-2</v>
      </c>
    </row>
    <row r="69" spans="1:3" x14ac:dyDescent="0.3">
      <c r="A69" s="1">
        <v>43739</v>
      </c>
      <c r="B69" s="8">
        <v>11028.6587202547</v>
      </c>
      <c r="C69" s="3">
        <f>chart_12[[#This Row],[Bloomberg Barclays Global Aggregate Bond]]/B68-1</f>
        <v>6.657501963867718E-3</v>
      </c>
    </row>
    <row r="70" spans="1:3" x14ac:dyDescent="0.3">
      <c r="A70" s="1">
        <v>43770</v>
      </c>
      <c r="B70" s="8">
        <v>10944.9632083996</v>
      </c>
      <c r="C70" s="3">
        <f>chart_12[[#This Row],[Bloomberg Barclays Global Aggregate Bond]]/B69-1</f>
        <v>-7.5889112155940186E-3</v>
      </c>
    </row>
    <row r="71" spans="1:3" x14ac:dyDescent="0.3">
      <c r="A71" s="1">
        <v>43800</v>
      </c>
      <c r="B71" s="8">
        <v>11008.8644089676</v>
      </c>
      <c r="C71" s="3">
        <f>chart_12[[#This Row],[Bloomberg Barclays Global Aggregate Bond]]/B70-1</f>
        <v>5.8384116375063133E-3</v>
      </c>
    </row>
    <row r="72" spans="1:3" x14ac:dyDescent="0.3">
      <c r="A72" s="1">
        <v>43831</v>
      </c>
      <c r="B72" s="8">
        <v>11149.3609879943</v>
      </c>
      <c r="C72" s="3">
        <f>chart_12[[#This Row],[Bloomberg Barclays Global Aggregate Bond]]/B71-1</f>
        <v>1.2762131842795066E-2</v>
      </c>
    </row>
    <row r="73" spans="1:3" x14ac:dyDescent="0.3">
      <c r="A73" s="1">
        <v>43862</v>
      </c>
      <c r="B73" s="8">
        <v>11224.450277550601</v>
      </c>
      <c r="C73" s="3">
        <f>chart_12[[#This Row],[Bloomberg Barclays Global Aggregate Bond]]/B72-1</f>
        <v>6.7348514087182121E-3</v>
      </c>
    </row>
    <row r="74" spans="1:3" x14ac:dyDescent="0.3">
      <c r="A74" s="1">
        <v>43891</v>
      </c>
      <c r="B74" s="8">
        <v>10972.9334308705</v>
      </c>
      <c r="C74" s="3">
        <f>chart_12[[#This Row],[Bloomberg Barclays Global Aggregate Bond]]/B73-1</f>
        <v>-2.2407943414667342E-2</v>
      </c>
    </row>
    <row r="75" spans="1:3" x14ac:dyDescent="0.3">
      <c r="A75" s="1">
        <v>43922</v>
      </c>
      <c r="B75" s="8">
        <v>11188.304143896001</v>
      </c>
      <c r="C75" s="3">
        <f>chart_12[[#This Row],[Bloomberg Barclays Global Aggregate Bond]]/B74-1</f>
        <v>1.9627450980390648E-2</v>
      </c>
    </row>
    <row r="76" spans="1:3" x14ac:dyDescent="0.3">
      <c r="A76" s="1">
        <v>43952</v>
      </c>
      <c r="B76" s="8">
        <v>11237.359610998699</v>
      </c>
      <c r="C76" s="3">
        <f>chart_12[[#This Row],[Bloomberg Barclays Global Aggregate Bond]]/B75-1</f>
        <v>4.3845310667087745E-3</v>
      </c>
    </row>
    <row r="77" spans="1:3" x14ac:dyDescent="0.3">
      <c r="A77" s="1">
        <v>43983</v>
      </c>
      <c r="B77" s="8">
        <v>11337.191789663901</v>
      </c>
      <c r="C77" s="3">
        <f>chart_12[[#This Row],[Bloomberg Barclays Global Aggregate Bond]]/B76-1</f>
        <v>8.8839533592472986E-3</v>
      </c>
    </row>
    <row r="78" spans="1:3" x14ac:dyDescent="0.3">
      <c r="A78" s="1">
        <v>44013</v>
      </c>
      <c r="B78" s="8">
        <v>11698.8682817677</v>
      </c>
      <c r="C78" s="3">
        <f>chart_12[[#This Row],[Bloomberg Barclays Global Aggregate Bond]]/B77-1</f>
        <v>3.1901770633671278E-2</v>
      </c>
    </row>
    <row r="79" spans="1:3" x14ac:dyDescent="0.3">
      <c r="A79" s="1">
        <v>44044</v>
      </c>
      <c r="B79" s="8">
        <v>11658.2038814062</v>
      </c>
      <c r="C79" s="3">
        <f>chart_12[[#This Row],[Bloomberg Barclays Global Aggregate Bond]]/B78-1</f>
        <v>-3.4759259940445597E-3</v>
      </c>
    </row>
    <row r="80" spans="1:3" x14ac:dyDescent="0.3">
      <c r="A80" s="1">
        <v>44075</v>
      </c>
      <c r="B80" s="8">
        <v>11639.0550367916</v>
      </c>
      <c r="C80" s="3">
        <f>chart_12[[#This Row],[Bloomberg Barclays Global Aggregate Bond]]/B79-1</f>
        <v>-1.6425209928898621E-3</v>
      </c>
    </row>
    <row r="81" spans="1:3" x14ac:dyDescent="0.3">
      <c r="A81" s="1">
        <v>44105</v>
      </c>
      <c r="B81" s="8">
        <v>11650.0279702224</v>
      </c>
      <c r="C81" s="3">
        <f>chart_12[[#This Row],[Bloomberg Barclays Global Aggregate Bond]]/B80-1</f>
        <v>9.4276841170648495E-4</v>
      </c>
    </row>
    <row r="82" spans="1:3" x14ac:dyDescent="0.3">
      <c r="A82" s="1">
        <v>44136</v>
      </c>
      <c r="B82" s="8">
        <v>11861.956194328501</v>
      </c>
      <c r="C82" s="3">
        <f>chart_12[[#This Row],[Bloomberg Barclays Global Aggregate Bond]]/B81-1</f>
        <v>1.8191220196877689E-2</v>
      </c>
    </row>
    <row r="83" spans="1:3" x14ac:dyDescent="0.3">
      <c r="A83" s="1">
        <v>44166</v>
      </c>
      <c r="B83" s="8">
        <v>12021.3864624123</v>
      </c>
      <c r="C83" s="3">
        <f>chart_12[[#This Row],[Bloomberg Barclays Global Aggregate Bond]]/B82-1</f>
        <v>1.3440470144378658E-2</v>
      </c>
    </row>
    <row r="84" spans="1:3" x14ac:dyDescent="0.3">
      <c r="A84" s="1">
        <v>44197</v>
      </c>
      <c r="B84" s="8">
        <v>11915.314772580499</v>
      </c>
      <c r="C84" s="3">
        <f>chart_12[[#This Row],[Bloomberg Barclays Global Aggregate Bond]]/B83-1</f>
        <v>-8.8235820521583852E-3</v>
      </c>
    </row>
    <row r="85" spans="1:3" x14ac:dyDescent="0.3">
      <c r="A85" s="1">
        <v>44228</v>
      </c>
      <c r="B85" s="8">
        <v>11710.2715263135</v>
      </c>
      <c r="C85" s="3">
        <f>chart_12[[#This Row],[Bloomberg Barclays Global Aggregate Bond]]/B84-1</f>
        <v>-1.7208378475979891E-2</v>
      </c>
    </row>
    <row r="86" spans="1:3" x14ac:dyDescent="0.3">
      <c r="A86" s="1">
        <v>44256</v>
      </c>
      <c r="B86" s="8">
        <v>11485.0036576444</v>
      </c>
      <c r="C86" s="3">
        <f>chart_12[[#This Row],[Bloomberg Barclays Global Aggregate Bond]]/B85-1</f>
        <v>-1.9236775864924449E-2</v>
      </c>
    </row>
    <row r="87" spans="1:3" x14ac:dyDescent="0.3">
      <c r="A87" s="1">
        <v>44287</v>
      </c>
      <c r="B87" s="8">
        <v>11630.2336589354</v>
      </c>
      <c r="C87" s="3">
        <f>chart_12[[#This Row],[Bloomberg Barclays Global Aggregate Bond]]/B86-1</f>
        <v>1.2645185462726083E-2</v>
      </c>
    </row>
    <row r="88" spans="1:3" x14ac:dyDescent="0.3">
      <c r="A88" s="1">
        <v>44317</v>
      </c>
      <c r="B88" s="8">
        <v>11715.6504152502</v>
      </c>
      <c r="C88" s="3">
        <f>chart_12[[#This Row],[Bloomberg Barclays Global Aggregate Bond]]/B87-1</f>
        <v>7.3443714734979793E-3</v>
      </c>
    </row>
    <row r="89" spans="1:3" x14ac:dyDescent="0.3">
      <c r="A89" s="1">
        <v>44348</v>
      </c>
      <c r="B89" s="8">
        <v>11635.827703429501</v>
      </c>
      <c r="C89" s="3">
        <f>chart_12[[#This Row],[Bloomberg Barclays Global Aggregate Bond]]/B88-1</f>
        <v>-6.8133401895292822E-3</v>
      </c>
    </row>
    <row r="90" spans="1:3" x14ac:dyDescent="0.3">
      <c r="A90" s="1">
        <v>44378</v>
      </c>
      <c r="B90" s="8">
        <v>11790.7397048065</v>
      </c>
      <c r="C90" s="3">
        <f>chart_12[[#This Row],[Bloomberg Barclays Global Aggregate Bond]]/B89-1</f>
        <v>1.3313363288401048E-2</v>
      </c>
    </row>
    <row r="91" spans="1:3" x14ac:dyDescent="0.3">
      <c r="A91" s="1">
        <v>44409</v>
      </c>
      <c r="B91" s="8">
        <v>11741.684237703799</v>
      </c>
      <c r="C91" s="3">
        <f>chart_12[[#This Row],[Bloomberg Barclays Global Aggregate Bond]]/B90-1</f>
        <v>-4.1605080199254019E-3</v>
      </c>
    </row>
    <row r="92" spans="1:3" x14ac:dyDescent="0.3">
      <c r="A92" s="1">
        <v>44440</v>
      </c>
      <c r="B92" s="8">
        <v>11532.9833469598</v>
      </c>
      <c r="C92" s="3">
        <f>chart_12[[#This Row],[Bloomberg Barclays Global Aggregate Bond]]/B91-1</f>
        <v>-1.7774357282904885E-2</v>
      </c>
    </row>
    <row r="93" spans="1:3" x14ac:dyDescent="0.3">
      <c r="A93" s="1">
        <v>44470</v>
      </c>
      <c r="B93" s="8">
        <v>11505.2282800464</v>
      </c>
      <c r="C93" s="3">
        <f>chart_12[[#This Row],[Bloomberg Barclays Global Aggregate Bond]]/B92-1</f>
        <v>-2.4065817211741392E-3</v>
      </c>
    </row>
    <row r="94" spans="1:3" x14ac:dyDescent="0.3">
      <c r="A94" s="1">
        <v>44501</v>
      </c>
      <c r="B94" s="8">
        <v>11471.448857523899</v>
      </c>
      <c r="C94" s="3">
        <f>chart_12[[#This Row],[Bloomberg Barclays Global Aggregate Bond]]/B93-1</f>
        <v>-2.936006283428938E-3</v>
      </c>
    </row>
    <row r="95" spans="1:3" x14ac:dyDescent="0.3">
      <c r="A95" s="1">
        <v>44531</v>
      </c>
      <c r="B95" s="8">
        <v>11455.527346271299</v>
      </c>
      <c r="C95" s="3">
        <f>chart_12[[#This Row],[Bloomberg Barclays Global Aggregate Bond]]/B94-1</f>
        <v>-1.3879250520441033E-3</v>
      </c>
    </row>
    <row r="96" spans="1:3" x14ac:dyDescent="0.3">
      <c r="A96" s="1">
        <v>44562</v>
      </c>
      <c r="B96" s="8">
        <v>11220.792633073699</v>
      </c>
      <c r="C96" s="3">
        <f>chart_12[[#This Row],[Bloomberg Barclays Global Aggregate Bond]]/B95-1</f>
        <v>-2.0490956557665974E-2</v>
      </c>
    </row>
    <row r="97" spans="1:3" x14ac:dyDescent="0.3">
      <c r="A97" s="1">
        <v>44593</v>
      </c>
      <c r="B97" s="8">
        <v>11087.396187443501</v>
      </c>
      <c r="C97" s="3">
        <f>chart_12[[#This Row],[Bloomberg Barclays Global Aggregate Bond]]/B96-1</f>
        <v>-1.1888326430434804E-2</v>
      </c>
    </row>
    <row r="98" spans="1:3" x14ac:dyDescent="0.3">
      <c r="A98" s="1">
        <v>44621</v>
      </c>
      <c r="B98" s="8">
        <v>2303.8857093678698</v>
      </c>
      <c r="C98" s="3">
        <f>chart_12[[#This Row],[Bloomberg Barclays Global Aggregate Bond]]/B97-1</f>
        <v>-0.79220678413413015</v>
      </c>
    </row>
    <row r="99" spans="1:3" x14ac:dyDescent="0.3">
      <c r="A99" s="1">
        <v>44652</v>
      </c>
      <c r="B99" s="8">
        <v>2171.7801970824898</v>
      </c>
      <c r="C99" s="3">
        <f>chart_12[[#This Row],[Bloomberg Barclays Global Aggregate Bond]]/B98-1</f>
        <v>-5.7340306313035994E-2</v>
      </c>
    </row>
    <row r="101" spans="1:3" x14ac:dyDescent="0.3">
      <c r="C101" s="3">
        <f>AVERAGE(C3:C100)</f>
        <v>-7.6101407259703867E-3</v>
      </c>
    </row>
    <row r="102" spans="1:3" x14ac:dyDescent="0.3">
      <c r="C102" s="3">
        <f>STDEV(C3:C99)</f>
        <v>8.1747708394235744E-2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51"/>
  <sheetViews>
    <sheetView topLeftCell="A225" workbookViewId="0">
      <selection activeCell="C249" sqref="B234:C249"/>
    </sheetView>
  </sheetViews>
  <sheetFormatPr defaultRowHeight="14.4" x14ac:dyDescent="0.3"/>
  <cols>
    <col min="1" max="1" width="10.109375" bestFit="1" customWidth="1"/>
    <col min="2" max="2" width="12.77734375" bestFit="1" customWidth="1"/>
    <col min="3" max="3" width="8.88671875" style="3"/>
  </cols>
  <sheetData>
    <row r="1" spans="1:3" x14ac:dyDescent="0.3">
      <c r="A1" t="s">
        <v>11</v>
      </c>
      <c r="B1" t="s">
        <v>12</v>
      </c>
      <c r="C1" s="3" t="s">
        <v>43</v>
      </c>
    </row>
    <row r="2" spans="1:3" x14ac:dyDescent="0.3">
      <c r="A2" s="1">
        <v>37164</v>
      </c>
      <c r="B2" s="2">
        <v>3.8469000000000002</v>
      </c>
      <c r="C2" s="3" t="e">
        <f>eurpln_m[[#This Row],[Zamkniecie]]/B1-1</f>
        <v>#VALUE!</v>
      </c>
    </row>
    <row r="3" spans="1:3" x14ac:dyDescent="0.3">
      <c r="A3" s="1">
        <v>37195</v>
      </c>
      <c r="B3" s="2">
        <v>3.6804999999999999</v>
      </c>
      <c r="C3" s="3">
        <f>eurpln_m[[#This Row],[Zamkniecie]]/B2-1</f>
        <v>-4.3255608411968183E-2</v>
      </c>
    </row>
    <row r="4" spans="1:3" x14ac:dyDescent="0.3">
      <c r="A4" s="1">
        <v>37225</v>
      </c>
      <c r="B4" s="2">
        <v>3.6421999999999999</v>
      </c>
      <c r="C4" s="3">
        <f>eurpln_m[[#This Row],[Zamkniecie]]/B3-1</f>
        <v>-1.0406194810487657E-2</v>
      </c>
    </row>
    <row r="5" spans="1:3" x14ac:dyDescent="0.3">
      <c r="A5" s="1">
        <v>37256</v>
      </c>
      <c r="B5" s="2">
        <v>3.5272000000000001</v>
      </c>
      <c r="C5" s="3">
        <f>eurpln_m[[#This Row],[Zamkniecie]]/B4-1</f>
        <v>-3.1574323211245869E-2</v>
      </c>
    </row>
    <row r="6" spans="1:3" x14ac:dyDescent="0.3">
      <c r="A6" s="1">
        <v>37287</v>
      </c>
      <c r="B6" s="2">
        <v>3.5813999999999999</v>
      </c>
      <c r="C6" s="3">
        <f>eurpln_m[[#This Row],[Zamkniecie]]/B5-1</f>
        <v>1.5366296212292907E-2</v>
      </c>
    </row>
    <row r="7" spans="1:3" x14ac:dyDescent="0.3">
      <c r="A7" s="1">
        <v>37315</v>
      </c>
      <c r="B7" s="2">
        <v>3.6707999999999998</v>
      </c>
      <c r="C7" s="3">
        <f>eurpln_m[[#This Row],[Zamkniecie]]/B6-1</f>
        <v>2.4962305243759308E-2</v>
      </c>
    </row>
    <row r="8" spans="1:3" x14ac:dyDescent="0.3">
      <c r="A8" s="1">
        <v>37346</v>
      </c>
      <c r="B8" s="2">
        <v>3.5878999999999999</v>
      </c>
      <c r="C8" s="3">
        <f>eurpln_m[[#This Row],[Zamkniecie]]/B7-1</f>
        <v>-2.2583632995532343E-2</v>
      </c>
    </row>
    <row r="9" spans="1:3" x14ac:dyDescent="0.3">
      <c r="A9" s="1">
        <v>37376</v>
      </c>
      <c r="B9" s="2">
        <v>3.5914000000000001</v>
      </c>
      <c r="C9" s="3">
        <f>eurpln_m[[#This Row],[Zamkniecie]]/B8-1</f>
        <v>9.7550098943677277E-4</v>
      </c>
    </row>
    <row r="10" spans="1:3" x14ac:dyDescent="0.3">
      <c r="A10" s="1">
        <v>37407</v>
      </c>
      <c r="B10" s="2">
        <v>3.7465000000000002</v>
      </c>
      <c r="C10" s="3">
        <f>eurpln_m[[#This Row],[Zamkniecie]]/B9-1</f>
        <v>4.3186501085927587E-2</v>
      </c>
    </row>
    <row r="11" spans="1:3" x14ac:dyDescent="0.3">
      <c r="A11" s="1">
        <v>37437</v>
      </c>
      <c r="B11" s="2">
        <v>4.0179999999999998</v>
      </c>
      <c r="C11" s="3">
        <f>eurpln_m[[#This Row],[Zamkniecie]]/B10-1</f>
        <v>7.2467636460696649E-2</v>
      </c>
    </row>
    <row r="12" spans="1:3" x14ac:dyDescent="0.3">
      <c r="A12" s="1">
        <v>37468</v>
      </c>
      <c r="B12" s="2">
        <v>4.0791000000000004</v>
      </c>
      <c r="C12" s="3">
        <f>eurpln_m[[#This Row],[Zamkniecie]]/B11-1</f>
        <v>1.5206570433051514E-2</v>
      </c>
    </row>
    <row r="13" spans="1:3" x14ac:dyDescent="0.3">
      <c r="A13" s="1">
        <v>37499</v>
      </c>
      <c r="B13" s="2">
        <v>4.0537999999999998</v>
      </c>
      <c r="C13" s="3">
        <f>eurpln_m[[#This Row],[Zamkniecie]]/B12-1</f>
        <v>-6.2023485572799686E-3</v>
      </c>
    </row>
    <row r="14" spans="1:3" x14ac:dyDescent="0.3">
      <c r="A14" s="1">
        <v>37529</v>
      </c>
      <c r="B14" s="2">
        <v>4.0944000000000003</v>
      </c>
      <c r="C14" s="3">
        <f>eurpln_m[[#This Row],[Zamkniecie]]/B13-1</f>
        <v>1.0015294291775723E-2</v>
      </c>
    </row>
    <row r="15" spans="1:3" x14ac:dyDescent="0.3">
      <c r="A15" s="1">
        <v>37560</v>
      </c>
      <c r="B15" s="2">
        <v>3.9906999999999999</v>
      </c>
      <c r="C15" s="3">
        <f>eurpln_m[[#This Row],[Zamkniecie]]/B14-1</f>
        <v>-2.5327276279796918E-2</v>
      </c>
    </row>
    <row r="16" spans="1:3" x14ac:dyDescent="0.3">
      <c r="A16" s="1">
        <v>37590</v>
      </c>
      <c r="B16" s="2">
        <v>3.9906000000000001</v>
      </c>
      <c r="C16" s="3">
        <f>eurpln_m[[#This Row],[Zamkniecie]]/B15-1</f>
        <v>-2.5058260455512738E-5</v>
      </c>
    </row>
    <row r="17" spans="1:3" x14ac:dyDescent="0.3">
      <c r="A17" s="1">
        <v>37621</v>
      </c>
      <c r="B17" s="2">
        <v>4.0152000000000001</v>
      </c>
      <c r="C17" s="3">
        <f>eurpln_m[[#This Row],[Zamkniecie]]/B16-1</f>
        <v>6.1644865433769791E-3</v>
      </c>
    </row>
    <row r="18" spans="1:3" x14ac:dyDescent="0.3">
      <c r="A18" s="1">
        <v>37652</v>
      </c>
      <c r="B18" s="2">
        <v>4.1094999999999997</v>
      </c>
      <c r="C18" s="3">
        <f>eurpln_m[[#This Row],[Zamkniecie]]/B17-1</f>
        <v>2.348575413428966E-2</v>
      </c>
    </row>
    <row r="19" spans="1:3" x14ac:dyDescent="0.3">
      <c r="A19" s="1">
        <v>37680</v>
      </c>
      <c r="B19" s="2">
        <v>4.2183999999999999</v>
      </c>
      <c r="C19" s="3">
        <f>eurpln_m[[#This Row],[Zamkniecie]]/B18-1</f>
        <v>2.6499574157440087E-2</v>
      </c>
    </row>
    <row r="20" spans="1:3" x14ac:dyDescent="0.3">
      <c r="A20" s="1">
        <v>37711</v>
      </c>
      <c r="B20" s="2">
        <v>4.4732000000000003</v>
      </c>
      <c r="C20" s="3">
        <f>eurpln_m[[#This Row],[Zamkniecie]]/B19-1</f>
        <v>6.040204816992234E-2</v>
      </c>
    </row>
    <row r="21" spans="1:3" x14ac:dyDescent="0.3">
      <c r="A21" s="1">
        <v>37741</v>
      </c>
      <c r="B21" s="2">
        <v>4.2558999999999996</v>
      </c>
      <c r="C21" s="3">
        <f>eurpln_m[[#This Row],[Zamkniecie]]/B20-1</f>
        <v>-4.8578199052132898E-2</v>
      </c>
    </row>
    <row r="22" spans="1:3" x14ac:dyDescent="0.3">
      <c r="A22" s="1">
        <v>37772</v>
      </c>
      <c r="B22" s="2">
        <v>4.3745000000000003</v>
      </c>
      <c r="C22" s="3">
        <f>eurpln_m[[#This Row],[Zamkniecie]]/B21-1</f>
        <v>2.786719612772881E-2</v>
      </c>
    </row>
    <row r="23" spans="1:3" x14ac:dyDescent="0.3">
      <c r="A23" s="1">
        <v>37802</v>
      </c>
      <c r="B23" s="2">
        <v>4.4809000000000001</v>
      </c>
      <c r="C23" s="3">
        <f>eurpln_m[[#This Row],[Zamkniecie]]/B22-1</f>
        <v>2.4322779746256629E-2</v>
      </c>
    </row>
    <row r="24" spans="1:3" x14ac:dyDescent="0.3">
      <c r="A24" s="1">
        <v>37833</v>
      </c>
      <c r="B24" s="2">
        <v>4.3442999999999996</v>
      </c>
      <c r="C24" s="3">
        <f>eurpln_m[[#This Row],[Zamkniecie]]/B23-1</f>
        <v>-3.0484947220424607E-2</v>
      </c>
    </row>
    <row r="25" spans="1:3" x14ac:dyDescent="0.3">
      <c r="A25" s="1">
        <v>37864</v>
      </c>
      <c r="B25" s="2">
        <v>4.3601999999999999</v>
      </c>
      <c r="C25" s="3">
        <f>eurpln_m[[#This Row],[Zamkniecie]]/B24-1</f>
        <v>3.6599682342379758E-3</v>
      </c>
    </row>
    <row r="26" spans="1:3" x14ac:dyDescent="0.3">
      <c r="A26" s="1">
        <v>37894</v>
      </c>
      <c r="B26" s="2">
        <v>4.6039000000000003</v>
      </c>
      <c r="C26" s="3">
        <f>eurpln_m[[#This Row],[Zamkniecie]]/B25-1</f>
        <v>5.589193156277239E-2</v>
      </c>
    </row>
    <row r="27" spans="1:3" x14ac:dyDescent="0.3">
      <c r="A27" s="1">
        <v>37925</v>
      </c>
      <c r="B27" s="2">
        <v>4.6771000000000003</v>
      </c>
      <c r="C27" s="3">
        <f>eurpln_m[[#This Row],[Zamkniecie]]/B26-1</f>
        <v>1.5899563413627638E-2</v>
      </c>
    </row>
    <row r="28" spans="1:3" x14ac:dyDescent="0.3">
      <c r="A28" s="1">
        <v>37955</v>
      </c>
      <c r="B28" s="2">
        <v>4.6757999999999997</v>
      </c>
      <c r="C28" s="3">
        <f>eurpln_m[[#This Row],[Zamkniecie]]/B27-1</f>
        <v>-2.7795001175956457E-4</v>
      </c>
    </row>
    <row r="29" spans="1:3" x14ac:dyDescent="0.3">
      <c r="A29" s="1">
        <v>37986</v>
      </c>
      <c r="B29" s="2">
        <v>4.7367999999999997</v>
      </c>
      <c r="C29" s="3">
        <f>eurpln_m[[#This Row],[Zamkniecie]]/B28-1</f>
        <v>1.3045895889473469E-2</v>
      </c>
    </row>
    <row r="30" spans="1:3" x14ac:dyDescent="0.3">
      <c r="A30" s="1">
        <v>38017</v>
      </c>
      <c r="B30" s="2">
        <v>4.7988999999999997</v>
      </c>
      <c r="C30" s="3">
        <f>eurpln_m[[#This Row],[Zamkniecie]]/B29-1</f>
        <v>1.3110116534369221E-2</v>
      </c>
    </row>
    <row r="31" spans="1:3" x14ac:dyDescent="0.3">
      <c r="A31" s="1">
        <v>38046</v>
      </c>
      <c r="B31" s="2">
        <v>4.8887999999999998</v>
      </c>
      <c r="C31" s="3">
        <f>eurpln_m[[#This Row],[Zamkniecie]]/B30-1</f>
        <v>1.8733459751193005E-2</v>
      </c>
    </row>
    <row r="32" spans="1:3" x14ac:dyDescent="0.3">
      <c r="A32" s="1">
        <v>38077</v>
      </c>
      <c r="B32" s="2">
        <v>4.7533000000000003</v>
      </c>
      <c r="C32" s="3">
        <f>eurpln_m[[#This Row],[Zamkniecie]]/B31-1</f>
        <v>-2.7716413025691278E-2</v>
      </c>
    </row>
    <row r="33" spans="1:3" x14ac:dyDescent="0.3">
      <c r="A33" s="1">
        <v>38107</v>
      </c>
      <c r="B33" s="2">
        <v>4.8103999999999996</v>
      </c>
      <c r="C33" s="3">
        <f>eurpln_m[[#This Row],[Zamkniecie]]/B32-1</f>
        <v>1.2012706961479269E-2</v>
      </c>
    </row>
    <row r="34" spans="1:3" x14ac:dyDescent="0.3">
      <c r="A34" s="1">
        <v>38138</v>
      </c>
      <c r="B34" s="2">
        <v>4.6478000000000002</v>
      </c>
      <c r="C34" s="3">
        <f>eurpln_m[[#This Row],[Zamkniecie]]/B33-1</f>
        <v>-3.3801762847164407E-2</v>
      </c>
    </row>
    <row r="35" spans="1:3" x14ac:dyDescent="0.3">
      <c r="A35" s="1">
        <v>38168</v>
      </c>
      <c r="B35" s="2">
        <v>4.4973000000000001</v>
      </c>
      <c r="C35" s="3">
        <f>eurpln_m[[#This Row],[Zamkniecie]]/B34-1</f>
        <v>-3.2380911398941503E-2</v>
      </c>
    </row>
    <row r="36" spans="1:3" x14ac:dyDescent="0.3">
      <c r="A36" s="1">
        <v>38199</v>
      </c>
      <c r="B36" s="2">
        <v>4.375</v>
      </c>
      <c r="C36" s="3">
        <f>eurpln_m[[#This Row],[Zamkniecie]]/B35-1</f>
        <v>-2.71940942343184E-2</v>
      </c>
    </row>
    <row r="37" spans="1:3" x14ac:dyDescent="0.3">
      <c r="A37" s="1">
        <v>38230</v>
      </c>
      <c r="B37" s="2">
        <v>4.4462999999999999</v>
      </c>
      <c r="C37" s="3">
        <f>eurpln_m[[#This Row],[Zamkniecie]]/B36-1</f>
        <v>1.6297142857142788E-2</v>
      </c>
    </row>
    <row r="38" spans="1:3" x14ac:dyDescent="0.3">
      <c r="A38" s="1">
        <v>38260</v>
      </c>
      <c r="B38" s="2">
        <v>4.3579999999999997</v>
      </c>
      <c r="C38" s="3">
        <f>eurpln_m[[#This Row],[Zamkniecie]]/B37-1</f>
        <v>-1.9859208780334314E-2</v>
      </c>
    </row>
    <row r="39" spans="1:3" x14ac:dyDescent="0.3">
      <c r="A39" s="1">
        <v>38291</v>
      </c>
      <c r="B39" s="2">
        <v>4.3137999999999996</v>
      </c>
      <c r="C39" s="3">
        <f>eurpln_m[[#This Row],[Zamkniecie]]/B38-1</f>
        <v>-1.0142267094997659E-2</v>
      </c>
    </row>
    <row r="40" spans="1:3" x14ac:dyDescent="0.3">
      <c r="A40" s="1">
        <v>38321</v>
      </c>
      <c r="B40" s="2">
        <v>4.1837999999999997</v>
      </c>
      <c r="C40" s="3">
        <f>eurpln_m[[#This Row],[Zamkniecie]]/B39-1</f>
        <v>-3.0135843108164528E-2</v>
      </c>
    </row>
    <row r="41" spans="1:3" x14ac:dyDescent="0.3">
      <c r="A41" s="1">
        <v>38352</v>
      </c>
      <c r="B41" s="2">
        <v>4.0735999999999999</v>
      </c>
      <c r="C41" s="3">
        <f>eurpln_m[[#This Row],[Zamkniecie]]/B40-1</f>
        <v>-2.6339691189827374E-2</v>
      </c>
    </row>
    <row r="42" spans="1:3" x14ac:dyDescent="0.3">
      <c r="A42" s="1">
        <v>38383</v>
      </c>
      <c r="B42" s="2">
        <v>4.0566000000000004</v>
      </c>
      <c r="C42" s="3">
        <f>eurpln_m[[#This Row],[Zamkniecie]]/B41-1</f>
        <v>-4.1732128829534698E-3</v>
      </c>
    </row>
    <row r="43" spans="1:3" x14ac:dyDescent="0.3">
      <c r="A43" s="1">
        <v>38411</v>
      </c>
      <c r="B43" s="2">
        <v>3.8971</v>
      </c>
      <c r="C43" s="3">
        <f>eurpln_m[[#This Row],[Zamkniecie]]/B42-1</f>
        <v>-3.9318641226643081E-2</v>
      </c>
    </row>
    <row r="44" spans="1:3" x14ac:dyDescent="0.3">
      <c r="A44" s="1">
        <v>38442</v>
      </c>
      <c r="B44" s="2">
        <v>4.0778999999999996</v>
      </c>
      <c r="C44" s="3">
        <f>eurpln_m[[#This Row],[Zamkniecie]]/B43-1</f>
        <v>4.6393472068974262E-2</v>
      </c>
    </row>
    <row r="45" spans="1:3" x14ac:dyDescent="0.3">
      <c r="A45" s="1">
        <v>38472</v>
      </c>
      <c r="B45" s="2">
        <v>4.2759</v>
      </c>
      <c r="C45" s="3">
        <f>eurpln_m[[#This Row],[Zamkniecie]]/B44-1</f>
        <v>4.855440300154501E-2</v>
      </c>
    </row>
    <row r="46" spans="1:3" x14ac:dyDescent="0.3">
      <c r="A46" s="1">
        <v>38503</v>
      </c>
      <c r="B46" s="2">
        <v>4.1512000000000002</v>
      </c>
      <c r="C46" s="3">
        <f>eurpln_m[[#This Row],[Zamkniecie]]/B45-1</f>
        <v>-2.9163450969386551E-2</v>
      </c>
    </row>
    <row r="47" spans="1:3" x14ac:dyDescent="0.3">
      <c r="A47" s="1">
        <v>38533</v>
      </c>
      <c r="B47" s="2">
        <v>4.0434000000000001</v>
      </c>
      <c r="C47" s="3">
        <f>eurpln_m[[#This Row],[Zamkniecie]]/B46-1</f>
        <v>-2.5968394681056162E-2</v>
      </c>
    </row>
    <row r="48" spans="1:3" x14ac:dyDescent="0.3">
      <c r="A48" s="1">
        <v>38564</v>
      </c>
      <c r="B48" s="2">
        <v>4.0624000000000002</v>
      </c>
      <c r="C48" s="3">
        <f>eurpln_m[[#This Row],[Zamkniecie]]/B47-1</f>
        <v>4.6990156798734084E-3</v>
      </c>
    </row>
    <row r="49" spans="1:3" x14ac:dyDescent="0.3">
      <c r="A49" s="1">
        <v>38595</v>
      </c>
      <c r="B49" s="2">
        <v>4.0214999999999996</v>
      </c>
      <c r="C49" s="3">
        <f>eurpln_m[[#This Row],[Zamkniecie]]/B48-1</f>
        <v>-1.0067940133911102E-2</v>
      </c>
    </row>
    <row r="50" spans="1:3" x14ac:dyDescent="0.3">
      <c r="A50" s="1">
        <v>38625</v>
      </c>
      <c r="B50" s="2">
        <v>3.9131</v>
      </c>
      <c r="C50" s="3">
        <f>eurpln_m[[#This Row],[Zamkniecie]]/B49-1</f>
        <v>-2.6955116250155342E-2</v>
      </c>
    </row>
    <row r="51" spans="1:3" x14ac:dyDescent="0.3">
      <c r="A51" s="1">
        <v>38656</v>
      </c>
      <c r="B51" s="2">
        <v>3.9647999999999999</v>
      </c>
      <c r="C51" s="3">
        <f>eurpln_m[[#This Row],[Zamkniecie]]/B50-1</f>
        <v>1.3212031381768963E-2</v>
      </c>
    </row>
    <row r="52" spans="1:3" x14ac:dyDescent="0.3">
      <c r="A52" s="1">
        <v>38686</v>
      </c>
      <c r="B52" s="2">
        <v>3.9043999999999999</v>
      </c>
      <c r="C52" s="3">
        <f>eurpln_m[[#This Row],[Zamkniecie]]/B51-1</f>
        <v>-1.5234059725585114E-2</v>
      </c>
    </row>
    <row r="53" spans="1:3" x14ac:dyDescent="0.3">
      <c r="A53" s="1">
        <v>38717</v>
      </c>
      <c r="B53" s="2">
        <v>3.839</v>
      </c>
      <c r="C53" s="3">
        <f>eurpln_m[[#This Row],[Zamkniecie]]/B52-1</f>
        <v>-1.6750332957688685E-2</v>
      </c>
    </row>
    <row r="54" spans="1:3" x14ac:dyDescent="0.3">
      <c r="A54" s="1">
        <v>38748</v>
      </c>
      <c r="B54" s="2">
        <v>3.819</v>
      </c>
      <c r="C54" s="3">
        <f>eurpln_m[[#This Row],[Zamkniecie]]/B53-1</f>
        <v>-5.209690023443625E-3</v>
      </c>
    </row>
    <row r="55" spans="1:3" x14ac:dyDescent="0.3">
      <c r="A55" s="1">
        <v>38776</v>
      </c>
      <c r="B55" s="2">
        <v>3.78</v>
      </c>
      <c r="C55" s="3">
        <f>eurpln_m[[#This Row],[Zamkniecie]]/B54-1</f>
        <v>-1.0212097407698351E-2</v>
      </c>
    </row>
    <row r="56" spans="1:3" x14ac:dyDescent="0.3">
      <c r="A56" s="1">
        <v>38807</v>
      </c>
      <c r="B56" s="2">
        <v>3.9186000000000001</v>
      </c>
      <c r="C56" s="3">
        <f>eurpln_m[[#This Row],[Zamkniecie]]/B55-1</f>
        <v>3.6666666666666847E-2</v>
      </c>
    </row>
    <row r="57" spans="1:3" x14ac:dyDescent="0.3">
      <c r="A57" s="1">
        <v>38837</v>
      </c>
      <c r="B57" s="2">
        <v>3.8742000000000001</v>
      </c>
      <c r="C57" s="3">
        <f>eurpln_m[[#This Row],[Zamkniecie]]/B56-1</f>
        <v>-1.1330577246975948E-2</v>
      </c>
    </row>
    <row r="58" spans="1:3" x14ac:dyDescent="0.3">
      <c r="A58" s="1">
        <v>38868</v>
      </c>
      <c r="B58" s="2">
        <v>3.9356</v>
      </c>
      <c r="C58" s="3">
        <f>eurpln_m[[#This Row],[Zamkniecie]]/B57-1</f>
        <v>1.5848433224923797E-2</v>
      </c>
    </row>
    <row r="59" spans="1:3" x14ac:dyDescent="0.3">
      <c r="A59" s="1">
        <v>38898</v>
      </c>
      <c r="B59" s="2">
        <v>4.0763999999999996</v>
      </c>
      <c r="C59" s="3">
        <f>eurpln_m[[#This Row],[Zamkniecie]]/B58-1</f>
        <v>3.5775993495273717E-2</v>
      </c>
    </row>
    <row r="60" spans="1:3" x14ac:dyDescent="0.3">
      <c r="A60" s="1">
        <v>38929</v>
      </c>
      <c r="B60" s="2">
        <v>3.9428999999999998</v>
      </c>
      <c r="C60" s="3">
        <f>eurpln_m[[#This Row],[Zamkniecie]]/B59-1</f>
        <v>-3.2749484839564302E-2</v>
      </c>
    </row>
    <row r="61" spans="1:3" x14ac:dyDescent="0.3">
      <c r="A61" s="1">
        <v>38960</v>
      </c>
      <c r="B61" s="2">
        <v>3.9419</v>
      </c>
      <c r="C61" s="3">
        <f>eurpln_m[[#This Row],[Zamkniecie]]/B60-1</f>
        <v>-2.5362043166199388E-4</v>
      </c>
    </row>
    <row r="62" spans="1:3" x14ac:dyDescent="0.3">
      <c r="A62" s="1">
        <v>38990</v>
      </c>
      <c r="B62" s="2">
        <v>3.9710999999999999</v>
      </c>
      <c r="C62" s="3">
        <f>eurpln_m[[#This Row],[Zamkniecie]]/B61-1</f>
        <v>7.4075953220527069E-3</v>
      </c>
    </row>
    <row r="63" spans="1:3" x14ac:dyDescent="0.3">
      <c r="A63" s="1">
        <v>39021</v>
      </c>
      <c r="B63" s="2">
        <v>3.8693</v>
      </c>
      <c r="C63" s="3">
        <f>eurpln_m[[#This Row],[Zamkniecie]]/B62-1</f>
        <v>-2.5635214424214903E-2</v>
      </c>
    </row>
    <row r="64" spans="1:3" x14ac:dyDescent="0.3">
      <c r="A64" s="1">
        <v>39051</v>
      </c>
      <c r="B64" s="2">
        <v>3.8159999999999998</v>
      </c>
      <c r="C64" s="3">
        <f>eurpln_m[[#This Row],[Zamkniecie]]/B63-1</f>
        <v>-1.3775101439536863E-2</v>
      </c>
    </row>
    <row r="65" spans="1:3" x14ac:dyDescent="0.3">
      <c r="A65" s="1">
        <v>39082</v>
      </c>
      <c r="B65" s="2">
        <v>3.8296999999999999</v>
      </c>
      <c r="C65" s="3">
        <f>eurpln_m[[#This Row],[Zamkniecie]]/B64-1</f>
        <v>3.5901467505241591E-3</v>
      </c>
    </row>
    <row r="66" spans="1:3" x14ac:dyDescent="0.3">
      <c r="A66" s="1">
        <v>39113</v>
      </c>
      <c r="B66" s="2">
        <v>3.9119999999999999</v>
      </c>
      <c r="C66" s="3">
        <f>eurpln_m[[#This Row],[Zamkniecie]]/B65-1</f>
        <v>2.1489933937384187E-2</v>
      </c>
    </row>
    <row r="67" spans="1:3" x14ac:dyDescent="0.3">
      <c r="A67" s="1">
        <v>39141</v>
      </c>
      <c r="B67" s="2">
        <v>3.9230999999999998</v>
      </c>
      <c r="C67" s="3">
        <f>eurpln_m[[#This Row],[Zamkniecie]]/B66-1</f>
        <v>2.8374233128833914E-3</v>
      </c>
    </row>
    <row r="68" spans="1:3" x14ac:dyDescent="0.3">
      <c r="A68" s="1">
        <v>39172</v>
      </c>
      <c r="B68" s="2">
        <v>3.8601000000000001</v>
      </c>
      <c r="C68" s="3">
        <f>eurpln_m[[#This Row],[Zamkniecie]]/B67-1</f>
        <v>-1.6058729066299571E-2</v>
      </c>
    </row>
    <row r="69" spans="1:3" x14ac:dyDescent="0.3">
      <c r="A69" s="1">
        <v>39202</v>
      </c>
      <c r="B69" s="2">
        <v>3.7888000000000002</v>
      </c>
      <c r="C69" s="3">
        <f>eurpln_m[[#This Row],[Zamkniecie]]/B68-1</f>
        <v>-1.8471024066733954E-2</v>
      </c>
    </row>
    <row r="70" spans="1:3" x14ac:dyDescent="0.3">
      <c r="A70" s="1">
        <v>39233</v>
      </c>
      <c r="B70" s="2">
        <v>3.8159999999999998</v>
      </c>
      <c r="C70" s="3">
        <f>eurpln_m[[#This Row],[Zamkniecie]]/B69-1</f>
        <v>7.179054054053946E-3</v>
      </c>
    </row>
    <row r="71" spans="1:3" x14ac:dyDescent="0.3">
      <c r="A71" s="1">
        <v>39263</v>
      </c>
      <c r="B71" s="2">
        <v>3.7627999999999999</v>
      </c>
      <c r="C71" s="3">
        <f>eurpln_m[[#This Row],[Zamkniecie]]/B70-1</f>
        <v>-1.394129979035641E-2</v>
      </c>
    </row>
    <row r="72" spans="1:3" x14ac:dyDescent="0.3">
      <c r="A72" s="1">
        <v>39294</v>
      </c>
      <c r="B72" s="2">
        <v>3.7884000000000002</v>
      </c>
      <c r="C72" s="3">
        <f>eurpln_m[[#This Row],[Zamkniecie]]/B71-1</f>
        <v>6.8034442436484266E-3</v>
      </c>
    </row>
    <row r="73" spans="1:3" x14ac:dyDescent="0.3">
      <c r="A73" s="1">
        <v>39325</v>
      </c>
      <c r="B73" s="2">
        <v>3.8258999999999999</v>
      </c>
      <c r="C73" s="3">
        <f>eurpln_m[[#This Row],[Zamkniecie]]/B72-1</f>
        <v>9.8986379474184094E-3</v>
      </c>
    </row>
    <row r="74" spans="1:3" x14ac:dyDescent="0.3">
      <c r="A74" s="1">
        <v>39355</v>
      </c>
      <c r="B74" s="2">
        <v>3.7705000000000002</v>
      </c>
      <c r="C74" s="3">
        <f>eurpln_m[[#This Row],[Zamkniecie]]/B73-1</f>
        <v>-1.4480253012362998E-2</v>
      </c>
    </row>
    <row r="75" spans="1:3" x14ac:dyDescent="0.3">
      <c r="A75" s="1">
        <v>39386</v>
      </c>
      <c r="B75" s="2">
        <v>3.6278999999999999</v>
      </c>
      <c r="C75" s="3">
        <f>eurpln_m[[#This Row],[Zamkniecie]]/B74-1</f>
        <v>-3.7819917782787482E-2</v>
      </c>
    </row>
    <row r="76" spans="1:3" x14ac:dyDescent="0.3">
      <c r="A76" s="1">
        <v>39416</v>
      </c>
      <c r="B76" s="2">
        <v>3.6118999999999999</v>
      </c>
      <c r="C76" s="3">
        <f>eurpln_m[[#This Row],[Zamkniecie]]/B75-1</f>
        <v>-4.4102648915350651E-3</v>
      </c>
    </row>
    <row r="77" spans="1:3" x14ac:dyDescent="0.3">
      <c r="A77" s="1">
        <v>39447</v>
      </c>
      <c r="B77" s="2">
        <v>3.5994000000000002</v>
      </c>
      <c r="C77" s="3">
        <f>eurpln_m[[#This Row],[Zamkniecie]]/B76-1</f>
        <v>-3.4607824136879684E-3</v>
      </c>
    </row>
    <row r="78" spans="1:3" x14ac:dyDescent="0.3">
      <c r="A78" s="1">
        <v>39478</v>
      </c>
      <c r="B78" s="2">
        <v>3.605</v>
      </c>
      <c r="C78" s="3">
        <f>eurpln_m[[#This Row],[Zamkniecie]]/B77-1</f>
        <v>1.555814858031912E-3</v>
      </c>
    </row>
    <row r="79" spans="1:3" x14ac:dyDescent="0.3">
      <c r="A79" s="1">
        <v>39507</v>
      </c>
      <c r="B79" s="2">
        <v>3.5125000000000002</v>
      </c>
      <c r="C79" s="3">
        <f>eurpln_m[[#This Row],[Zamkniecie]]/B78-1</f>
        <v>-2.5658807212205259E-2</v>
      </c>
    </row>
    <row r="80" spans="1:3" x14ac:dyDescent="0.3">
      <c r="A80" s="1">
        <v>39538</v>
      </c>
      <c r="B80" s="2">
        <v>3.5164</v>
      </c>
      <c r="C80" s="3">
        <f>eurpln_m[[#This Row],[Zamkniecie]]/B79-1</f>
        <v>1.1103202846973748E-3</v>
      </c>
    </row>
    <row r="81" spans="1:3" x14ac:dyDescent="0.3">
      <c r="A81" s="1">
        <v>39568</v>
      </c>
      <c r="B81" s="2">
        <v>3.4525999999999999</v>
      </c>
      <c r="C81" s="3">
        <f>eurpln_m[[#This Row],[Zamkniecie]]/B80-1</f>
        <v>-1.8143555909452824E-2</v>
      </c>
    </row>
    <row r="82" spans="1:3" x14ac:dyDescent="0.3">
      <c r="A82" s="1">
        <v>39599</v>
      </c>
      <c r="B82" s="2">
        <v>3.37</v>
      </c>
      <c r="C82" s="3">
        <f>eurpln_m[[#This Row],[Zamkniecie]]/B81-1</f>
        <v>-2.3923999304871657E-2</v>
      </c>
    </row>
    <row r="83" spans="1:3" x14ac:dyDescent="0.3">
      <c r="A83" s="1">
        <v>39629</v>
      </c>
      <c r="B83" s="2">
        <v>3.3506</v>
      </c>
      <c r="C83" s="3">
        <f>eurpln_m[[#This Row],[Zamkniecie]]/B82-1</f>
        <v>-5.7566765578634937E-3</v>
      </c>
    </row>
    <row r="84" spans="1:3" x14ac:dyDescent="0.3">
      <c r="A84" s="1">
        <v>39660</v>
      </c>
      <c r="B84" s="2">
        <v>3.2111999999999998</v>
      </c>
      <c r="C84" s="3">
        <f>eurpln_m[[#This Row],[Zamkniecie]]/B83-1</f>
        <v>-4.160448874828393E-2</v>
      </c>
    </row>
    <row r="85" spans="1:3" x14ac:dyDescent="0.3">
      <c r="A85" s="1">
        <v>39691</v>
      </c>
      <c r="B85" s="2">
        <v>3.3307000000000002</v>
      </c>
      <c r="C85" s="3">
        <f>eurpln_m[[#This Row],[Zamkniecie]]/B84-1</f>
        <v>3.7213502740408799E-2</v>
      </c>
    </row>
    <row r="86" spans="1:3" x14ac:dyDescent="0.3">
      <c r="A86" s="1">
        <v>39721</v>
      </c>
      <c r="B86" s="2">
        <v>3.3957999999999999</v>
      </c>
      <c r="C86" s="3">
        <f>eurpln_m[[#This Row],[Zamkniecie]]/B85-1</f>
        <v>1.9545440898309563E-2</v>
      </c>
    </row>
    <row r="87" spans="1:3" x14ac:dyDescent="0.3">
      <c r="A87" s="1">
        <v>39752</v>
      </c>
      <c r="B87" s="2">
        <v>3.5063</v>
      </c>
      <c r="C87" s="3">
        <f>eurpln_m[[#This Row],[Zamkniecie]]/B86-1</f>
        <v>3.2540196713587433E-2</v>
      </c>
    </row>
    <row r="88" spans="1:3" x14ac:dyDescent="0.3">
      <c r="A88" s="1">
        <v>39782</v>
      </c>
      <c r="B88" s="2">
        <v>3.7776000000000001</v>
      </c>
      <c r="C88" s="3">
        <f>eurpln_m[[#This Row],[Zamkniecie]]/B87-1</f>
        <v>7.7375010695034607E-2</v>
      </c>
    </row>
    <row r="89" spans="1:3" x14ac:dyDescent="0.3">
      <c r="A89" s="1">
        <v>39813</v>
      </c>
      <c r="B89" s="2">
        <v>4.0991999999999997</v>
      </c>
      <c r="C89" s="3">
        <f>eurpln_m[[#This Row],[Zamkniecie]]/B88-1</f>
        <v>8.5133418043201958E-2</v>
      </c>
    </row>
    <row r="90" spans="1:3" x14ac:dyDescent="0.3">
      <c r="A90" s="1">
        <v>39844</v>
      </c>
      <c r="B90" s="2">
        <v>4.4478</v>
      </c>
      <c r="C90" s="3">
        <f>eurpln_m[[#This Row],[Zamkniecie]]/B89-1</f>
        <v>8.5040983606557541E-2</v>
      </c>
    </row>
    <row r="91" spans="1:3" x14ac:dyDescent="0.3">
      <c r="A91" s="1">
        <v>39872</v>
      </c>
      <c r="B91" s="2">
        <v>4.6550000000000002</v>
      </c>
      <c r="C91" s="3">
        <f>eurpln_m[[#This Row],[Zamkniecie]]/B90-1</f>
        <v>4.6584828454516947E-2</v>
      </c>
    </row>
    <row r="92" spans="1:3" x14ac:dyDescent="0.3">
      <c r="A92" s="1">
        <v>39903</v>
      </c>
      <c r="B92" s="2">
        <v>4.6498999999999997</v>
      </c>
      <c r="C92" s="3">
        <f>eurpln_m[[#This Row],[Zamkniecie]]/B91-1</f>
        <v>-1.0955961331902131E-3</v>
      </c>
    </row>
    <row r="93" spans="1:3" x14ac:dyDescent="0.3">
      <c r="A93" s="1">
        <v>39933</v>
      </c>
      <c r="B93" s="2">
        <v>4.4200999999999997</v>
      </c>
      <c r="C93" s="3">
        <f>eurpln_m[[#This Row],[Zamkniecie]]/B92-1</f>
        <v>-4.9420417643390224E-2</v>
      </c>
    </row>
    <row r="94" spans="1:3" x14ac:dyDescent="0.3">
      <c r="A94" s="1">
        <v>39964</v>
      </c>
      <c r="B94" s="2">
        <v>4.5083000000000002</v>
      </c>
      <c r="C94" s="3">
        <f>eurpln_m[[#This Row],[Zamkniecie]]/B93-1</f>
        <v>1.9954299676478104E-2</v>
      </c>
    </row>
    <row r="95" spans="1:3" x14ac:dyDescent="0.3">
      <c r="A95" s="1">
        <v>39994</v>
      </c>
      <c r="B95" s="2">
        <v>4.4543999999999997</v>
      </c>
      <c r="C95" s="3">
        <f>eurpln_m[[#This Row],[Zamkniecie]]/B94-1</f>
        <v>-1.1955726105183917E-2</v>
      </c>
    </row>
    <row r="96" spans="1:3" x14ac:dyDescent="0.3">
      <c r="A96" s="1">
        <v>40025</v>
      </c>
      <c r="B96" s="2">
        <v>4.1417000000000002</v>
      </c>
      <c r="C96" s="3">
        <f>eurpln_m[[#This Row],[Zamkniecie]]/B95-1</f>
        <v>-7.0200251436781547E-2</v>
      </c>
    </row>
    <row r="97" spans="1:3" x14ac:dyDescent="0.3">
      <c r="A97" s="1">
        <v>40056</v>
      </c>
      <c r="B97" s="2">
        <v>4.0903</v>
      </c>
      <c r="C97" s="3">
        <f>eurpln_m[[#This Row],[Zamkniecie]]/B96-1</f>
        <v>-1.2410362894463622E-2</v>
      </c>
    </row>
    <row r="98" spans="1:3" x14ac:dyDescent="0.3">
      <c r="A98" s="1">
        <v>40086</v>
      </c>
      <c r="B98" s="2">
        <v>4.2026000000000003</v>
      </c>
      <c r="C98" s="3">
        <f>eurpln_m[[#This Row],[Zamkniecie]]/B97-1</f>
        <v>2.7455198885167453E-2</v>
      </c>
    </row>
    <row r="99" spans="1:3" x14ac:dyDescent="0.3">
      <c r="A99" s="1">
        <v>40117</v>
      </c>
      <c r="B99" s="2">
        <v>4.2534000000000001</v>
      </c>
      <c r="C99" s="3">
        <f>eurpln_m[[#This Row],[Zamkniecie]]/B98-1</f>
        <v>1.2087755199162276E-2</v>
      </c>
    </row>
    <row r="100" spans="1:3" x14ac:dyDescent="0.3">
      <c r="A100" s="1">
        <v>40147</v>
      </c>
      <c r="B100" s="2">
        <v>4.1619999999999999</v>
      </c>
      <c r="C100" s="3">
        <f>eurpln_m[[#This Row],[Zamkniecie]]/B99-1</f>
        <v>-2.1488691399821347E-2</v>
      </c>
    </row>
    <row r="101" spans="1:3" x14ac:dyDescent="0.3">
      <c r="A101" s="1">
        <v>40178</v>
      </c>
      <c r="B101" s="2">
        <v>4.1001000000000003</v>
      </c>
      <c r="C101" s="3">
        <f>eurpln_m[[#This Row],[Zamkniecie]]/B100-1</f>
        <v>-1.4872657376261311E-2</v>
      </c>
    </row>
    <row r="102" spans="1:3" x14ac:dyDescent="0.3">
      <c r="A102" s="1">
        <v>40209</v>
      </c>
      <c r="B102" s="2">
        <v>4.0357000000000003</v>
      </c>
      <c r="C102" s="3">
        <f>eurpln_m[[#This Row],[Zamkniecie]]/B101-1</f>
        <v>-1.5706933977220117E-2</v>
      </c>
    </row>
    <row r="103" spans="1:3" x14ac:dyDescent="0.3">
      <c r="A103" s="1">
        <v>40237</v>
      </c>
      <c r="B103" s="2">
        <v>3.9466999999999999</v>
      </c>
      <c r="C103" s="3">
        <f>eurpln_m[[#This Row],[Zamkniecie]]/B102-1</f>
        <v>-2.2053175409470605E-2</v>
      </c>
    </row>
    <row r="104" spans="1:3" x14ac:dyDescent="0.3">
      <c r="A104" s="1">
        <v>40268</v>
      </c>
      <c r="B104" s="2">
        <v>3.8555000000000001</v>
      </c>
      <c r="C104" s="3">
        <f>eurpln_m[[#This Row],[Zamkniecie]]/B103-1</f>
        <v>-2.3107912939924424E-2</v>
      </c>
    </row>
    <row r="105" spans="1:3" x14ac:dyDescent="0.3">
      <c r="A105" s="1">
        <v>40298</v>
      </c>
      <c r="B105" s="2">
        <v>3.9218000000000002</v>
      </c>
      <c r="C105" s="3">
        <f>eurpln_m[[#This Row],[Zamkniecie]]/B104-1</f>
        <v>1.7196213201919441E-2</v>
      </c>
    </row>
    <row r="106" spans="1:3" x14ac:dyDescent="0.3">
      <c r="A106" s="1">
        <v>40329</v>
      </c>
      <c r="B106" s="2">
        <v>4.0704000000000002</v>
      </c>
      <c r="C106" s="3">
        <f>eurpln_m[[#This Row],[Zamkniecie]]/B105-1</f>
        <v>3.7890764444897806E-2</v>
      </c>
    </row>
    <row r="107" spans="1:3" x14ac:dyDescent="0.3">
      <c r="A107" s="1">
        <v>40359</v>
      </c>
      <c r="B107" s="2">
        <v>4.13</v>
      </c>
      <c r="C107" s="3">
        <f>eurpln_m[[#This Row],[Zamkniecie]]/B106-1</f>
        <v>1.464229559748409E-2</v>
      </c>
    </row>
    <row r="108" spans="1:3" x14ac:dyDescent="0.3">
      <c r="A108" s="1">
        <v>40390</v>
      </c>
      <c r="B108" s="2">
        <v>4.0022000000000002</v>
      </c>
      <c r="C108" s="3">
        <f>eurpln_m[[#This Row],[Zamkniecie]]/B107-1</f>
        <v>-3.0944309927360747E-2</v>
      </c>
    </row>
    <row r="109" spans="1:3" x14ac:dyDescent="0.3">
      <c r="A109" s="1">
        <v>40421</v>
      </c>
      <c r="B109" s="2">
        <v>3.9916</v>
      </c>
      <c r="C109" s="3">
        <f>eurpln_m[[#This Row],[Zamkniecie]]/B108-1</f>
        <v>-2.6485433011843584E-3</v>
      </c>
    </row>
    <row r="110" spans="1:3" x14ac:dyDescent="0.3">
      <c r="A110" s="1">
        <v>40451</v>
      </c>
      <c r="B110" s="2">
        <v>3.9679000000000002</v>
      </c>
      <c r="C110" s="3">
        <f>eurpln_m[[#This Row],[Zamkniecie]]/B109-1</f>
        <v>-5.9374686842368352E-3</v>
      </c>
    </row>
    <row r="111" spans="1:3" x14ac:dyDescent="0.3">
      <c r="A111" s="1">
        <v>40482</v>
      </c>
      <c r="B111" s="2">
        <v>3.9601999999999999</v>
      </c>
      <c r="C111" s="3">
        <f>eurpln_m[[#This Row],[Zamkniecie]]/B110-1</f>
        <v>-1.9405730991205461E-3</v>
      </c>
    </row>
    <row r="112" spans="1:3" x14ac:dyDescent="0.3">
      <c r="A112" s="1">
        <v>40512</v>
      </c>
      <c r="B112" s="2">
        <v>4.0205000000000002</v>
      </c>
      <c r="C112" s="3">
        <f>eurpln_m[[#This Row],[Zamkniecie]]/B111-1</f>
        <v>1.5226503711933903E-2</v>
      </c>
    </row>
    <row r="113" spans="1:3" x14ac:dyDescent="0.3">
      <c r="A113" s="1">
        <v>40543</v>
      </c>
      <c r="B113" s="2">
        <v>3.9518</v>
      </c>
      <c r="C113" s="3">
        <f>eurpln_m[[#This Row],[Zamkniecie]]/B112-1</f>
        <v>-1.7087426936948202E-2</v>
      </c>
    </row>
    <row r="114" spans="1:3" x14ac:dyDescent="0.3">
      <c r="A114" s="1">
        <v>40574</v>
      </c>
      <c r="B114" s="2">
        <v>3.9287000000000001</v>
      </c>
      <c r="C114" s="3">
        <f>eurpln_m[[#This Row],[Zamkniecie]]/B113-1</f>
        <v>-5.8454375221417276E-3</v>
      </c>
    </row>
    <row r="115" spans="1:3" x14ac:dyDescent="0.3">
      <c r="A115" s="1">
        <v>40602</v>
      </c>
      <c r="B115" s="2">
        <v>3.9578000000000002</v>
      </c>
      <c r="C115" s="3">
        <f>eurpln_m[[#This Row],[Zamkniecie]]/B114-1</f>
        <v>7.4070303153714878E-3</v>
      </c>
    </row>
    <row r="116" spans="1:3" x14ac:dyDescent="0.3">
      <c r="A116" s="1">
        <v>40633</v>
      </c>
      <c r="B116" s="2">
        <v>4.0288000000000004</v>
      </c>
      <c r="C116" s="3">
        <f>eurpln_m[[#This Row],[Zamkniecie]]/B115-1</f>
        <v>1.7939259184395429E-2</v>
      </c>
    </row>
    <row r="117" spans="1:3" x14ac:dyDescent="0.3">
      <c r="A117" s="1">
        <v>40663</v>
      </c>
      <c r="B117" s="2">
        <v>3.9333</v>
      </c>
      <c r="C117" s="3">
        <f>eurpln_m[[#This Row],[Zamkniecie]]/B116-1</f>
        <v>-2.3704328832406807E-2</v>
      </c>
    </row>
    <row r="118" spans="1:3" x14ac:dyDescent="0.3">
      <c r="A118" s="1">
        <v>40694</v>
      </c>
      <c r="B118" s="2">
        <v>3.9508999999999999</v>
      </c>
      <c r="C118" s="3">
        <f>eurpln_m[[#This Row],[Zamkniecie]]/B117-1</f>
        <v>4.4746141916456317E-3</v>
      </c>
    </row>
    <row r="119" spans="1:3" x14ac:dyDescent="0.3">
      <c r="A119" s="1">
        <v>40724</v>
      </c>
      <c r="B119" s="2">
        <v>3.9803999999999999</v>
      </c>
      <c r="C119" s="3">
        <f>eurpln_m[[#This Row],[Zamkniecie]]/B118-1</f>
        <v>7.4666531676326198E-3</v>
      </c>
    </row>
    <row r="120" spans="1:3" x14ac:dyDescent="0.3">
      <c r="A120" s="1">
        <v>40755</v>
      </c>
      <c r="B120" s="2">
        <v>4.0011000000000001</v>
      </c>
      <c r="C120" s="3">
        <f>eurpln_m[[#This Row],[Zamkniecie]]/B119-1</f>
        <v>5.2004823635816155E-3</v>
      </c>
    </row>
    <row r="121" spans="1:3" x14ac:dyDescent="0.3">
      <c r="A121" s="1">
        <v>40786</v>
      </c>
      <c r="B121" s="2">
        <v>4.1276999999999999</v>
      </c>
      <c r="C121" s="3">
        <f>eurpln_m[[#This Row],[Zamkniecie]]/B120-1</f>
        <v>3.1641298642873128E-2</v>
      </c>
    </row>
    <row r="122" spans="1:3" x14ac:dyDescent="0.3">
      <c r="A122" s="1">
        <v>40816</v>
      </c>
      <c r="B122" s="2">
        <v>4.4150999999999998</v>
      </c>
      <c r="C122" s="3">
        <f>eurpln_m[[#This Row],[Zamkniecie]]/B121-1</f>
        <v>6.9627153136128994E-2</v>
      </c>
    </row>
    <row r="123" spans="1:3" x14ac:dyDescent="0.3">
      <c r="A123" s="1">
        <v>40847</v>
      </c>
      <c r="B123" s="2">
        <v>4.3688000000000002</v>
      </c>
      <c r="C123" s="3">
        <f>eurpln_m[[#This Row],[Zamkniecie]]/B122-1</f>
        <v>-1.0486738692215281E-2</v>
      </c>
    </row>
    <row r="124" spans="1:3" x14ac:dyDescent="0.3">
      <c r="A124" s="1">
        <v>40877</v>
      </c>
      <c r="B124" s="2">
        <v>4.4996999999999998</v>
      </c>
      <c r="C124" s="3">
        <f>eurpln_m[[#This Row],[Zamkniecie]]/B123-1</f>
        <v>2.9962461087712722E-2</v>
      </c>
    </row>
    <row r="125" spans="1:3" x14ac:dyDescent="0.3">
      <c r="A125" s="1">
        <v>40908</v>
      </c>
      <c r="B125" s="2">
        <v>4.4646999999999997</v>
      </c>
      <c r="C125" s="3">
        <f>eurpln_m[[#This Row],[Zamkniecie]]/B124-1</f>
        <v>-7.7782963308665742E-3</v>
      </c>
    </row>
    <row r="126" spans="1:3" x14ac:dyDescent="0.3">
      <c r="A126" s="1">
        <v>40939</v>
      </c>
      <c r="B126" s="2">
        <v>4.2314999999999996</v>
      </c>
      <c r="C126" s="3">
        <f>eurpln_m[[#This Row],[Zamkniecie]]/B125-1</f>
        <v>-5.2231952874773224E-2</v>
      </c>
    </row>
    <row r="127" spans="1:3" x14ac:dyDescent="0.3">
      <c r="A127" s="1">
        <v>40968</v>
      </c>
      <c r="B127" s="2">
        <v>4.1199000000000003</v>
      </c>
      <c r="C127" s="3">
        <f>eurpln_m[[#This Row],[Zamkniecie]]/B126-1</f>
        <v>-2.6373626373626169E-2</v>
      </c>
    </row>
    <row r="128" spans="1:3" x14ac:dyDescent="0.3">
      <c r="A128" s="1">
        <v>40999</v>
      </c>
      <c r="B128" s="2">
        <v>4.1405000000000003</v>
      </c>
      <c r="C128" s="3">
        <f>eurpln_m[[#This Row],[Zamkniecie]]/B127-1</f>
        <v>5.0001213621688745E-3</v>
      </c>
    </row>
    <row r="129" spans="1:3" x14ac:dyDescent="0.3">
      <c r="A129" s="1">
        <v>41029</v>
      </c>
      <c r="B129" s="2">
        <v>4.1730999999999998</v>
      </c>
      <c r="C129" s="3">
        <f>eurpln_m[[#This Row],[Zamkniecie]]/B128-1</f>
        <v>7.8734452360824658E-3</v>
      </c>
    </row>
    <row r="130" spans="1:3" x14ac:dyDescent="0.3">
      <c r="A130" s="1">
        <v>41060</v>
      </c>
      <c r="B130" s="2">
        <v>4.3884999999999996</v>
      </c>
      <c r="C130" s="3">
        <f>eurpln_m[[#This Row],[Zamkniecie]]/B129-1</f>
        <v>5.161630442596632E-2</v>
      </c>
    </row>
    <row r="131" spans="1:3" x14ac:dyDescent="0.3">
      <c r="A131" s="1">
        <v>41090</v>
      </c>
      <c r="B131" s="2">
        <v>4.2218</v>
      </c>
      <c r="C131" s="3">
        <f>eurpln_m[[#This Row],[Zamkniecie]]/B130-1</f>
        <v>-3.7985644297595877E-2</v>
      </c>
    </row>
    <row r="132" spans="1:3" x14ac:dyDescent="0.3">
      <c r="A132" s="1">
        <v>41121</v>
      </c>
      <c r="B132" s="2">
        <v>4.1148999999999996</v>
      </c>
      <c r="C132" s="3">
        <f>eurpln_m[[#This Row],[Zamkniecie]]/B131-1</f>
        <v>-2.5320953147946468E-2</v>
      </c>
    </row>
    <row r="133" spans="1:3" x14ac:dyDescent="0.3">
      <c r="A133" s="1">
        <v>41152</v>
      </c>
      <c r="B133" s="2">
        <v>4.1662999999999997</v>
      </c>
      <c r="C133" s="3">
        <f>eurpln_m[[#This Row],[Zamkniecie]]/B132-1</f>
        <v>1.249119055141068E-2</v>
      </c>
    </row>
    <row r="134" spans="1:3" x14ac:dyDescent="0.3">
      <c r="A134" s="1">
        <v>41182</v>
      </c>
      <c r="B134" s="2">
        <v>4.1120999999999999</v>
      </c>
      <c r="C134" s="3">
        <f>eurpln_m[[#This Row],[Zamkniecie]]/B133-1</f>
        <v>-1.30091448047428E-2</v>
      </c>
    </row>
    <row r="135" spans="1:3" x14ac:dyDescent="0.3">
      <c r="A135" s="1">
        <v>41213</v>
      </c>
      <c r="B135" s="2">
        <v>4.1333000000000002</v>
      </c>
      <c r="C135" s="3">
        <f>eurpln_m[[#This Row],[Zamkniecie]]/B134-1</f>
        <v>5.1555166459960056E-3</v>
      </c>
    </row>
    <row r="136" spans="1:3" x14ac:dyDescent="0.3">
      <c r="A136" s="1">
        <v>41243</v>
      </c>
      <c r="B136" s="2">
        <v>4.101</v>
      </c>
      <c r="C136" s="3">
        <f>eurpln_m[[#This Row],[Zamkniecie]]/B135-1</f>
        <v>-7.8145791498318573E-3</v>
      </c>
    </row>
    <row r="137" spans="1:3" x14ac:dyDescent="0.3">
      <c r="A137" s="1">
        <v>41274</v>
      </c>
      <c r="B137" s="2">
        <v>4.0829000000000004</v>
      </c>
      <c r="C137" s="3">
        <f>eurpln_m[[#This Row],[Zamkniecie]]/B136-1</f>
        <v>-4.413557668861201E-3</v>
      </c>
    </row>
    <row r="138" spans="1:3" x14ac:dyDescent="0.3">
      <c r="A138" s="1">
        <v>41305</v>
      </c>
      <c r="B138" s="2">
        <v>4.1938000000000004</v>
      </c>
      <c r="C138" s="3">
        <f>eurpln_m[[#This Row],[Zamkniecie]]/B137-1</f>
        <v>2.7162066178451516E-2</v>
      </c>
    </row>
    <row r="139" spans="1:3" x14ac:dyDescent="0.3">
      <c r="A139" s="1">
        <v>41333</v>
      </c>
      <c r="B139" s="2">
        <v>4.1470000000000002</v>
      </c>
      <c r="C139" s="3">
        <f>eurpln_m[[#This Row],[Zamkniecie]]/B138-1</f>
        <v>-1.1159330440173587E-2</v>
      </c>
    </row>
    <row r="140" spans="1:3" x14ac:dyDescent="0.3">
      <c r="A140" s="1">
        <v>41364</v>
      </c>
      <c r="B140" s="2">
        <v>4.1745000000000001</v>
      </c>
      <c r="C140" s="3">
        <f>eurpln_m[[#This Row],[Zamkniecie]]/B139-1</f>
        <v>6.6312997347479641E-3</v>
      </c>
    </row>
    <row r="141" spans="1:3" x14ac:dyDescent="0.3">
      <c r="A141" s="1">
        <v>41394</v>
      </c>
      <c r="B141" s="2">
        <v>4.1573000000000002</v>
      </c>
      <c r="C141" s="3">
        <f>eurpln_m[[#This Row],[Zamkniecie]]/B140-1</f>
        <v>-4.1202539226253831E-3</v>
      </c>
    </row>
    <row r="142" spans="1:3" x14ac:dyDescent="0.3">
      <c r="A142" s="1">
        <v>41425</v>
      </c>
      <c r="B142" s="2">
        <v>4.2723000000000004</v>
      </c>
      <c r="C142" s="3">
        <f>eurpln_m[[#This Row],[Zamkniecie]]/B141-1</f>
        <v>2.7662184590960592E-2</v>
      </c>
    </row>
    <row r="143" spans="1:3" x14ac:dyDescent="0.3">
      <c r="A143" s="1">
        <v>41455</v>
      </c>
      <c r="B143" s="2">
        <v>4.3280000000000003</v>
      </c>
      <c r="C143" s="3">
        <f>eurpln_m[[#This Row],[Zamkniecie]]/B142-1</f>
        <v>1.3037473960161972E-2</v>
      </c>
    </row>
    <row r="144" spans="1:3" x14ac:dyDescent="0.3">
      <c r="A144" s="1">
        <v>41486</v>
      </c>
      <c r="B144" s="2">
        <v>4.2519999999999998</v>
      </c>
      <c r="C144" s="3">
        <f>eurpln_m[[#This Row],[Zamkniecie]]/B143-1</f>
        <v>-1.7560073937153531E-2</v>
      </c>
    </row>
    <row r="145" spans="1:3" x14ac:dyDescent="0.3">
      <c r="A145" s="1">
        <v>41517</v>
      </c>
      <c r="B145" s="2">
        <v>4.2657999999999996</v>
      </c>
      <c r="C145" s="3">
        <f>eurpln_m[[#This Row],[Zamkniecie]]/B144-1</f>
        <v>3.2455315145814012E-3</v>
      </c>
    </row>
    <row r="146" spans="1:3" x14ac:dyDescent="0.3">
      <c r="A146" s="1">
        <v>41547</v>
      </c>
      <c r="B146" s="2">
        <v>4.2172999999999998</v>
      </c>
      <c r="C146" s="3">
        <f>eurpln_m[[#This Row],[Zamkniecie]]/B145-1</f>
        <v>-1.1369496929063638E-2</v>
      </c>
    </row>
    <row r="147" spans="1:3" x14ac:dyDescent="0.3">
      <c r="A147" s="1">
        <v>41578</v>
      </c>
      <c r="B147" s="2">
        <v>4.1786000000000003</v>
      </c>
      <c r="C147" s="3">
        <f>eurpln_m[[#This Row],[Zamkniecie]]/B146-1</f>
        <v>-9.1764873260141711E-3</v>
      </c>
    </row>
    <row r="148" spans="1:3" x14ac:dyDescent="0.3">
      <c r="A148" s="1">
        <v>41608</v>
      </c>
      <c r="B148" s="2">
        <v>4.2016</v>
      </c>
      <c r="C148" s="3">
        <f>eurpln_m[[#This Row],[Zamkniecie]]/B147-1</f>
        <v>5.5042358684727066E-3</v>
      </c>
    </row>
    <row r="149" spans="1:3" x14ac:dyDescent="0.3">
      <c r="A149" s="1">
        <v>41639</v>
      </c>
      <c r="B149" s="2">
        <v>4.1520999999999999</v>
      </c>
      <c r="C149" s="3">
        <f>eurpln_m[[#This Row],[Zamkniecie]]/B148-1</f>
        <v>-1.1781226199543027E-2</v>
      </c>
    </row>
    <row r="150" spans="1:3" x14ac:dyDescent="0.3">
      <c r="A150" s="1">
        <v>41670</v>
      </c>
      <c r="B150" s="2">
        <v>4.2473999999999998</v>
      </c>
      <c r="C150" s="3">
        <f>eurpln_m[[#This Row],[Zamkniecie]]/B149-1</f>
        <v>2.2952241034657206E-2</v>
      </c>
    </row>
    <row r="151" spans="1:3" x14ac:dyDescent="0.3">
      <c r="A151" s="1">
        <v>41698</v>
      </c>
      <c r="B151" s="2">
        <v>4.1548999999999996</v>
      </c>
      <c r="C151" s="3">
        <f>eurpln_m[[#This Row],[Zamkniecie]]/B150-1</f>
        <v>-2.1778028911804914E-2</v>
      </c>
    </row>
    <row r="152" spans="1:3" x14ac:dyDescent="0.3">
      <c r="A152" s="1">
        <v>41729</v>
      </c>
      <c r="B152" s="2">
        <v>4.1597</v>
      </c>
      <c r="C152" s="3">
        <f>eurpln_m[[#This Row],[Zamkniecie]]/B151-1</f>
        <v>1.155262461190576E-3</v>
      </c>
    </row>
    <row r="153" spans="1:3" x14ac:dyDescent="0.3">
      <c r="A153" s="1">
        <v>41759</v>
      </c>
      <c r="B153" s="2">
        <v>4.1980000000000004</v>
      </c>
      <c r="C153" s="3">
        <f>eurpln_m[[#This Row],[Zamkniecie]]/B152-1</f>
        <v>9.2073947640456399E-3</v>
      </c>
    </row>
    <row r="154" spans="1:3" x14ac:dyDescent="0.3">
      <c r="A154" s="1">
        <v>41790</v>
      </c>
      <c r="B154" s="2">
        <v>4.1329000000000002</v>
      </c>
      <c r="C154" s="3">
        <f>eurpln_m[[#This Row],[Zamkniecie]]/B153-1</f>
        <v>-1.5507384468794738E-2</v>
      </c>
    </row>
    <row r="155" spans="1:3" x14ac:dyDescent="0.3">
      <c r="A155" s="1">
        <v>41820</v>
      </c>
      <c r="B155" s="2">
        <v>4.1525999999999996</v>
      </c>
      <c r="C155" s="3">
        <f>eurpln_m[[#This Row],[Zamkniecie]]/B154-1</f>
        <v>4.7666287594665402E-3</v>
      </c>
    </row>
    <row r="156" spans="1:3" x14ac:dyDescent="0.3">
      <c r="A156" s="1">
        <v>41851</v>
      </c>
      <c r="B156" s="2">
        <v>4.1734</v>
      </c>
      <c r="C156" s="3">
        <f>eurpln_m[[#This Row],[Zamkniecie]]/B155-1</f>
        <v>5.0089100804315834E-3</v>
      </c>
    </row>
    <row r="157" spans="1:3" x14ac:dyDescent="0.3">
      <c r="A157" s="1">
        <v>41882</v>
      </c>
      <c r="B157" s="2">
        <v>4.2054999999999998</v>
      </c>
      <c r="C157" s="3">
        <f>eurpln_m[[#This Row],[Zamkniecie]]/B156-1</f>
        <v>7.6915704221975911E-3</v>
      </c>
    </row>
    <row r="158" spans="1:3" x14ac:dyDescent="0.3">
      <c r="A158" s="1">
        <v>41912</v>
      </c>
      <c r="B158" s="2">
        <v>4.1752000000000002</v>
      </c>
      <c r="C158" s="3">
        <f>eurpln_m[[#This Row],[Zamkniecie]]/B157-1</f>
        <v>-7.2048507906311565E-3</v>
      </c>
    </row>
    <row r="159" spans="1:3" x14ac:dyDescent="0.3">
      <c r="A159" s="1">
        <v>41943</v>
      </c>
      <c r="B159" s="2">
        <v>4.226</v>
      </c>
      <c r="C159" s="3">
        <f>eurpln_m[[#This Row],[Zamkniecie]]/B158-1</f>
        <v>1.2167081816439884E-2</v>
      </c>
    </row>
    <row r="160" spans="1:3" x14ac:dyDescent="0.3">
      <c r="A160" s="1">
        <v>41973</v>
      </c>
      <c r="B160" s="2">
        <v>4.181</v>
      </c>
      <c r="C160" s="3">
        <f>eurpln_m[[#This Row],[Zamkniecie]]/B159-1</f>
        <v>-1.0648367250354895E-2</v>
      </c>
    </row>
    <row r="161" spans="1:3" x14ac:dyDescent="0.3">
      <c r="A161" s="1">
        <v>42004</v>
      </c>
      <c r="B161" s="2">
        <v>4.2849000000000004</v>
      </c>
      <c r="C161" s="3">
        <f>eurpln_m[[#This Row],[Zamkniecie]]/B160-1</f>
        <v>2.485051423104534E-2</v>
      </c>
    </row>
    <row r="162" spans="1:3" x14ac:dyDescent="0.3">
      <c r="A162" s="1">
        <v>42035</v>
      </c>
      <c r="B162" s="2">
        <v>4.1833999999999998</v>
      </c>
      <c r="C162" s="3">
        <f>eurpln_m[[#This Row],[Zamkniecie]]/B161-1</f>
        <v>-2.3687834021797638E-2</v>
      </c>
    </row>
    <row r="163" spans="1:3" x14ac:dyDescent="0.3">
      <c r="A163" s="1">
        <v>42063</v>
      </c>
      <c r="B163" s="2">
        <v>4.1456999999999997</v>
      </c>
      <c r="C163" s="3">
        <f>eurpln_m[[#This Row],[Zamkniecie]]/B162-1</f>
        <v>-9.0118085767557643E-3</v>
      </c>
    </row>
    <row r="164" spans="1:3" x14ac:dyDescent="0.3">
      <c r="A164" s="1">
        <v>42094</v>
      </c>
      <c r="B164" s="2">
        <v>4.0745899999999997</v>
      </c>
      <c r="C164" s="3">
        <f>eurpln_m[[#This Row],[Zamkniecie]]/B163-1</f>
        <v>-1.7152712449043594E-2</v>
      </c>
    </row>
    <row r="165" spans="1:3" x14ac:dyDescent="0.3">
      <c r="A165" s="1">
        <v>42124</v>
      </c>
      <c r="B165" s="2">
        <v>4.0415000000000001</v>
      </c>
      <c r="C165" s="3">
        <f>eurpln_m[[#This Row],[Zamkniecie]]/B164-1</f>
        <v>-8.1210624872685155E-3</v>
      </c>
    </row>
    <row r="166" spans="1:3" x14ac:dyDescent="0.3">
      <c r="A166" s="1">
        <v>42155</v>
      </c>
      <c r="B166" s="2">
        <v>4.1105999999999998</v>
      </c>
      <c r="C166" s="3">
        <f>eurpln_m[[#This Row],[Zamkniecie]]/B165-1</f>
        <v>1.7097612272670926E-2</v>
      </c>
    </row>
    <row r="167" spans="1:3" x14ac:dyDescent="0.3">
      <c r="A167" s="1">
        <v>42185</v>
      </c>
      <c r="B167" s="2">
        <v>4.1916599999999997</v>
      </c>
      <c r="C167" s="3">
        <f>eurpln_m[[#This Row],[Zamkniecie]]/B166-1</f>
        <v>1.9719748941760207E-2</v>
      </c>
    </row>
    <row r="168" spans="1:3" x14ac:dyDescent="0.3">
      <c r="A168" s="1">
        <v>42216</v>
      </c>
      <c r="B168" s="2">
        <v>4.1425999999999998</v>
      </c>
      <c r="C168" s="3">
        <f>eurpln_m[[#This Row],[Zamkniecie]]/B167-1</f>
        <v>-1.1704193565317822E-2</v>
      </c>
    </row>
    <row r="169" spans="1:3" x14ac:dyDescent="0.3">
      <c r="A169" s="1">
        <v>42247</v>
      </c>
      <c r="B169" s="2">
        <v>4.2302999999999997</v>
      </c>
      <c r="C169" s="3">
        <f>eurpln_m[[#This Row],[Zamkniecie]]/B168-1</f>
        <v>2.1170279534591829E-2</v>
      </c>
    </row>
    <row r="170" spans="1:3" x14ac:dyDescent="0.3">
      <c r="A170" s="1">
        <v>42277</v>
      </c>
      <c r="B170" s="2">
        <v>4.2465799999999998</v>
      </c>
      <c r="C170" s="3">
        <f>eurpln_m[[#This Row],[Zamkniecie]]/B169-1</f>
        <v>3.8484268255205567E-3</v>
      </c>
    </row>
    <row r="171" spans="1:3" x14ac:dyDescent="0.3">
      <c r="A171" s="1">
        <v>42308</v>
      </c>
      <c r="B171" s="2">
        <v>4.2499399999999996</v>
      </c>
      <c r="C171" s="3">
        <f>eurpln_m[[#This Row],[Zamkniecie]]/B170-1</f>
        <v>7.9122493865657617E-4</v>
      </c>
    </row>
    <row r="172" spans="1:3" x14ac:dyDescent="0.3">
      <c r="A172" s="1">
        <v>42338</v>
      </c>
      <c r="B172" s="2">
        <v>4.2688199999999998</v>
      </c>
      <c r="C172" s="3">
        <f>eurpln_m[[#This Row],[Zamkniecie]]/B171-1</f>
        <v>4.4424156576328144E-3</v>
      </c>
    </row>
    <row r="173" spans="1:3" x14ac:dyDescent="0.3">
      <c r="A173" s="1">
        <v>42369</v>
      </c>
      <c r="B173" s="2">
        <v>4.2633299999999998</v>
      </c>
      <c r="C173" s="3">
        <f>eurpln_m[[#This Row],[Zamkniecie]]/B172-1</f>
        <v>-1.2860696867049715E-3</v>
      </c>
    </row>
    <row r="174" spans="1:3" x14ac:dyDescent="0.3">
      <c r="A174" s="1">
        <v>42400</v>
      </c>
      <c r="B174" s="2">
        <v>4.4198500000000003</v>
      </c>
      <c r="C174" s="3">
        <f>eurpln_m[[#This Row],[Zamkniecie]]/B173-1</f>
        <v>3.6713085780364363E-2</v>
      </c>
    </row>
    <row r="175" spans="1:3" x14ac:dyDescent="0.3">
      <c r="A175" s="1">
        <v>42429</v>
      </c>
      <c r="B175" s="2">
        <v>4.3509900000000004</v>
      </c>
      <c r="C175" s="3">
        <f>eurpln_m[[#This Row],[Zamkniecie]]/B174-1</f>
        <v>-1.5579714243696086E-2</v>
      </c>
    </row>
    <row r="176" spans="1:3" x14ac:dyDescent="0.3">
      <c r="A176" s="1">
        <v>42460</v>
      </c>
      <c r="B176" s="2">
        <v>4.2430000000000003</v>
      </c>
      <c r="C176" s="3">
        <f>eurpln_m[[#This Row],[Zamkniecie]]/B175-1</f>
        <v>-2.4819638748882489E-2</v>
      </c>
    </row>
    <row r="177" spans="1:3" x14ac:dyDescent="0.3">
      <c r="A177" s="1">
        <v>42490</v>
      </c>
      <c r="B177" s="2">
        <v>4.3731999999999998</v>
      </c>
      <c r="C177" s="3">
        <f>eurpln_m[[#This Row],[Zamkniecie]]/B176-1</f>
        <v>3.0685835493754254E-2</v>
      </c>
    </row>
    <row r="178" spans="1:3" x14ac:dyDescent="0.3">
      <c r="A178" s="1">
        <v>42521</v>
      </c>
      <c r="B178" s="2">
        <v>4.3862500000000004</v>
      </c>
      <c r="C178" s="3">
        <f>eurpln_m[[#This Row],[Zamkniecie]]/B177-1</f>
        <v>2.9840848806368392E-3</v>
      </c>
    </row>
    <row r="179" spans="1:3" x14ac:dyDescent="0.3">
      <c r="A179" s="1">
        <v>42551</v>
      </c>
      <c r="B179" s="2">
        <v>4.3727600000000004</v>
      </c>
      <c r="C179" s="3">
        <f>eurpln_m[[#This Row],[Zamkniecie]]/B178-1</f>
        <v>-3.0755200911940506E-3</v>
      </c>
    </row>
    <row r="180" spans="1:3" x14ac:dyDescent="0.3">
      <c r="A180" s="1">
        <v>42582</v>
      </c>
      <c r="B180" s="2">
        <v>4.35588</v>
      </c>
      <c r="C180" s="3">
        <f>eurpln_m[[#This Row],[Zamkniecie]]/B179-1</f>
        <v>-3.8602621685160932E-3</v>
      </c>
    </row>
    <row r="181" spans="1:3" x14ac:dyDescent="0.3">
      <c r="A181" s="1">
        <v>42613</v>
      </c>
      <c r="B181" s="2">
        <v>4.3628400000000003</v>
      </c>
      <c r="C181" s="3">
        <f>eurpln_m[[#This Row],[Zamkniecie]]/B180-1</f>
        <v>1.5978401608860437E-3</v>
      </c>
    </row>
    <row r="182" spans="1:3" x14ac:dyDescent="0.3">
      <c r="A182" s="1">
        <v>42643</v>
      </c>
      <c r="B182" s="2">
        <v>4.2952899999999996</v>
      </c>
      <c r="C182" s="3">
        <f>eurpln_m[[#This Row],[Zamkniecie]]/B181-1</f>
        <v>-1.5483033987036099E-2</v>
      </c>
    </row>
    <row r="183" spans="1:3" x14ac:dyDescent="0.3">
      <c r="A183" s="1">
        <v>42674</v>
      </c>
      <c r="B183" s="2">
        <v>4.3071299999999999</v>
      </c>
      <c r="C183" s="3">
        <f>eurpln_m[[#This Row],[Zamkniecie]]/B182-1</f>
        <v>2.7565077096076696E-3</v>
      </c>
    </row>
    <row r="184" spans="1:3" x14ac:dyDescent="0.3">
      <c r="A184" s="1">
        <v>42704</v>
      </c>
      <c r="B184" s="2">
        <v>4.4554</v>
      </c>
      <c r="C184" s="3">
        <f>eurpln_m[[#This Row],[Zamkniecie]]/B183-1</f>
        <v>3.4424315031122754E-2</v>
      </c>
    </row>
    <row r="185" spans="1:3" x14ac:dyDescent="0.3">
      <c r="A185" s="1">
        <v>42735</v>
      </c>
      <c r="B185" s="2">
        <v>4.4051099999999996</v>
      </c>
      <c r="C185" s="3">
        <f>eurpln_m[[#This Row],[Zamkniecie]]/B184-1</f>
        <v>-1.1287426493693187E-2</v>
      </c>
    </row>
    <row r="186" spans="1:3" x14ac:dyDescent="0.3">
      <c r="A186" s="1">
        <v>42766</v>
      </c>
      <c r="B186" s="2">
        <v>4.3213600000000003</v>
      </c>
      <c r="C186" s="3">
        <f>eurpln_m[[#This Row],[Zamkniecie]]/B185-1</f>
        <v>-1.9012011050802191E-2</v>
      </c>
    </row>
    <row r="187" spans="1:3" x14ac:dyDescent="0.3">
      <c r="A187" s="1">
        <v>42794</v>
      </c>
      <c r="B187" s="2">
        <v>4.30565</v>
      </c>
      <c r="C187" s="3">
        <f>eurpln_m[[#This Row],[Zamkniecie]]/B186-1</f>
        <v>-3.6354295869819309E-3</v>
      </c>
    </row>
    <row r="188" spans="1:3" x14ac:dyDescent="0.3">
      <c r="A188" s="1">
        <v>42825</v>
      </c>
      <c r="B188" s="2">
        <v>4.2304199999999996</v>
      </c>
      <c r="C188" s="3">
        <f>eurpln_m[[#This Row],[Zamkniecie]]/B187-1</f>
        <v>-1.7472390928199077E-2</v>
      </c>
    </row>
    <row r="189" spans="1:3" x14ac:dyDescent="0.3">
      <c r="A189" s="1">
        <v>42855</v>
      </c>
      <c r="B189" s="2">
        <v>4.22525</v>
      </c>
      <c r="C189" s="3">
        <f>eurpln_m[[#This Row],[Zamkniecie]]/B188-1</f>
        <v>-1.222100878872423E-3</v>
      </c>
    </row>
    <row r="190" spans="1:3" x14ac:dyDescent="0.3">
      <c r="A190" s="1">
        <v>42886</v>
      </c>
      <c r="B190" s="2">
        <v>4.1818999999999997</v>
      </c>
      <c r="C190" s="3">
        <f>eurpln_m[[#This Row],[Zamkniecie]]/B189-1</f>
        <v>-1.0259747943908715E-2</v>
      </c>
    </row>
    <row r="191" spans="1:3" x14ac:dyDescent="0.3">
      <c r="A191" s="1">
        <v>42916</v>
      </c>
      <c r="B191" s="2">
        <v>4.2317900000000002</v>
      </c>
      <c r="C191" s="3">
        <f>eurpln_m[[#This Row],[Zamkniecie]]/B190-1</f>
        <v>1.1929983978574477E-2</v>
      </c>
    </row>
    <row r="192" spans="1:3" x14ac:dyDescent="0.3">
      <c r="A192" s="1">
        <v>42947</v>
      </c>
      <c r="B192" s="2">
        <v>4.2547199999999998</v>
      </c>
      <c r="C192" s="3">
        <f>eurpln_m[[#This Row],[Zamkniecie]]/B191-1</f>
        <v>5.4185108429292139E-3</v>
      </c>
    </row>
    <row r="193" spans="1:3" x14ac:dyDescent="0.3">
      <c r="A193" s="1">
        <v>42978</v>
      </c>
      <c r="B193" s="2">
        <v>4.2478699999999998</v>
      </c>
      <c r="C193" s="3">
        <f>eurpln_m[[#This Row],[Zamkniecie]]/B192-1</f>
        <v>-1.6099766847171848E-3</v>
      </c>
    </row>
    <row r="194" spans="1:3" x14ac:dyDescent="0.3">
      <c r="A194" s="1">
        <v>43008</v>
      </c>
      <c r="B194" s="2">
        <v>4.3131000000000004</v>
      </c>
      <c r="C194" s="3">
        <f>eurpln_m[[#This Row],[Zamkniecie]]/B193-1</f>
        <v>1.5355931325582217E-2</v>
      </c>
    </row>
    <row r="195" spans="1:3" x14ac:dyDescent="0.3">
      <c r="A195" s="1">
        <v>43039</v>
      </c>
      <c r="B195" s="2">
        <v>4.2389900000000003</v>
      </c>
      <c r="C195" s="3">
        <f>eurpln_m[[#This Row],[Zamkniecie]]/B194-1</f>
        <v>-1.7182536922399239E-2</v>
      </c>
    </row>
    <row r="196" spans="1:3" x14ac:dyDescent="0.3">
      <c r="A196" s="1">
        <v>43069</v>
      </c>
      <c r="B196" s="2">
        <v>4.2026000000000003</v>
      </c>
      <c r="C196" s="3">
        <f>eurpln_m[[#This Row],[Zamkniecie]]/B195-1</f>
        <v>-8.5845920844351831E-3</v>
      </c>
    </row>
    <row r="197" spans="1:3" x14ac:dyDescent="0.3">
      <c r="A197" s="1">
        <v>43100</v>
      </c>
      <c r="B197" s="2">
        <v>4.1766899999999998</v>
      </c>
      <c r="C197" s="3">
        <f>eurpln_m[[#This Row],[Zamkniecie]]/B196-1</f>
        <v>-6.1652310474469285E-3</v>
      </c>
    </row>
    <row r="198" spans="1:3" x14ac:dyDescent="0.3">
      <c r="A198" s="1">
        <v>43131</v>
      </c>
      <c r="B198" s="2">
        <v>4.1525499999999997</v>
      </c>
      <c r="C198" s="3">
        <f>eurpln_m[[#This Row],[Zamkniecie]]/B197-1</f>
        <v>-5.7796963624305864E-3</v>
      </c>
    </row>
    <row r="199" spans="1:3" x14ac:dyDescent="0.3">
      <c r="A199" s="1">
        <v>43159</v>
      </c>
      <c r="B199" s="2">
        <v>4.1760900000000003</v>
      </c>
      <c r="C199" s="3">
        <f>eurpln_m[[#This Row],[Zamkniecie]]/B198-1</f>
        <v>5.6688059144383018E-3</v>
      </c>
    </row>
    <row r="200" spans="1:3" x14ac:dyDescent="0.3">
      <c r="A200" s="1">
        <v>43190</v>
      </c>
      <c r="B200" s="2">
        <v>4.2136699999999996</v>
      </c>
      <c r="C200" s="3">
        <f>eurpln_m[[#This Row],[Zamkniecie]]/B199-1</f>
        <v>8.998848204899712E-3</v>
      </c>
    </row>
    <row r="201" spans="1:3" x14ac:dyDescent="0.3">
      <c r="A201" s="1">
        <v>43220</v>
      </c>
      <c r="B201" s="2">
        <v>4.23874</v>
      </c>
      <c r="C201" s="3">
        <f>eurpln_m[[#This Row],[Zamkniecie]]/B200-1</f>
        <v>5.949682818066071E-3</v>
      </c>
    </row>
    <row r="202" spans="1:3" x14ac:dyDescent="0.3">
      <c r="A202" s="1">
        <v>43251</v>
      </c>
      <c r="B202" s="2">
        <v>4.3162900000000004</v>
      </c>
      <c r="C202" s="3">
        <f>eurpln_m[[#This Row],[Zamkniecie]]/B201-1</f>
        <v>1.8295531219183259E-2</v>
      </c>
    </row>
    <row r="203" spans="1:3" x14ac:dyDescent="0.3">
      <c r="A203" s="1">
        <v>43281</v>
      </c>
      <c r="B203" s="2">
        <v>4.3737500000000002</v>
      </c>
      <c r="C203" s="3">
        <f>eurpln_m[[#This Row],[Zamkniecie]]/B202-1</f>
        <v>1.3312358530126467E-2</v>
      </c>
    </row>
    <row r="204" spans="1:3" x14ac:dyDescent="0.3">
      <c r="A204" s="1">
        <v>43312</v>
      </c>
      <c r="B204" s="2">
        <v>4.27644</v>
      </c>
      <c r="C204" s="3">
        <f>eurpln_m[[#This Row],[Zamkniecie]]/B203-1</f>
        <v>-2.2248642469276936E-2</v>
      </c>
    </row>
    <row r="205" spans="1:3" x14ac:dyDescent="0.3">
      <c r="A205" s="1">
        <v>43343</v>
      </c>
      <c r="B205" s="2">
        <v>4.3031899999999998</v>
      </c>
      <c r="C205" s="3">
        <f>eurpln_m[[#This Row],[Zamkniecie]]/B204-1</f>
        <v>6.2552029257980646E-3</v>
      </c>
    </row>
    <row r="206" spans="1:3" x14ac:dyDescent="0.3">
      <c r="A206" s="1">
        <v>43373</v>
      </c>
      <c r="B206" s="2">
        <v>4.2803599999999999</v>
      </c>
      <c r="C206" s="3">
        <f>eurpln_m[[#This Row],[Zamkniecie]]/B205-1</f>
        <v>-5.305366483933982E-3</v>
      </c>
    </row>
    <row r="207" spans="1:3" x14ac:dyDescent="0.3">
      <c r="A207" s="1">
        <v>43404</v>
      </c>
      <c r="B207" s="2">
        <v>4.3425099999999999</v>
      </c>
      <c r="C207" s="3">
        <f>eurpln_m[[#This Row],[Zamkniecie]]/B206-1</f>
        <v>1.4519806745227015E-2</v>
      </c>
    </row>
    <row r="208" spans="1:3" x14ac:dyDescent="0.3">
      <c r="A208" s="1">
        <v>43434</v>
      </c>
      <c r="B208" s="2">
        <v>4.2922500000000001</v>
      </c>
      <c r="C208" s="3">
        <f>eurpln_m[[#This Row],[Zamkniecie]]/B207-1</f>
        <v>-1.1573951470462918E-2</v>
      </c>
    </row>
    <row r="209" spans="1:3" x14ac:dyDescent="0.3">
      <c r="A209" s="1">
        <v>43465</v>
      </c>
      <c r="B209" s="2">
        <v>4.2899500000000002</v>
      </c>
      <c r="C209" s="3">
        <f>eurpln_m[[#This Row],[Zamkniecie]]/B208-1</f>
        <v>-5.3584949618501465E-4</v>
      </c>
    </row>
    <row r="210" spans="1:3" x14ac:dyDescent="0.3">
      <c r="A210" s="1">
        <v>43496</v>
      </c>
      <c r="B210" s="2">
        <v>4.2618400000000003</v>
      </c>
      <c r="C210" s="3">
        <f>eurpln_m[[#This Row],[Zamkniecie]]/B209-1</f>
        <v>-6.5525239221901899E-3</v>
      </c>
    </row>
    <row r="211" spans="1:3" x14ac:dyDescent="0.3">
      <c r="A211" s="1">
        <v>43524</v>
      </c>
      <c r="B211" s="2">
        <v>4.3037799999999997</v>
      </c>
      <c r="C211" s="3">
        <f>eurpln_m[[#This Row],[Zamkniecie]]/B210-1</f>
        <v>9.840819927542821E-3</v>
      </c>
    </row>
    <row r="212" spans="1:3" x14ac:dyDescent="0.3">
      <c r="A212" s="1">
        <v>43555</v>
      </c>
      <c r="B212" s="2">
        <v>4.3047300000000002</v>
      </c>
      <c r="C212" s="3">
        <f>eurpln_m[[#This Row],[Zamkniecie]]/B211-1</f>
        <v>2.2073619004703282E-4</v>
      </c>
    </row>
    <row r="213" spans="1:3" x14ac:dyDescent="0.3">
      <c r="A213" s="1">
        <v>43585</v>
      </c>
      <c r="B213" s="2">
        <v>4.2856899999999998</v>
      </c>
      <c r="C213" s="3">
        <f>eurpln_m[[#This Row],[Zamkniecie]]/B212-1</f>
        <v>-4.4230416309501974E-3</v>
      </c>
    </row>
    <row r="214" spans="1:3" x14ac:dyDescent="0.3">
      <c r="A214" s="1">
        <v>43616</v>
      </c>
      <c r="B214" s="2">
        <v>4.2815899999999996</v>
      </c>
      <c r="C214" s="3">
        <f>eurpln_m[[#This Row],[Zamkniecie]]/B213-1</f>
        <v>-9.5667208780858548E-4</v>
      </c>
    </row>
    <row r="215" spans="1:3" x14ac:dyDescent="0.3">
      <c r="A215" s="1">
        <v>43646</v>
      </c>
      <c r="B215" s="2">
        <v>4.2454799999999997</v>
      </c>
      <c r="C215" s="3">
        <f>eurpln_m[[#This Row],[Zamkniecie]]/B214-1</f>
        <v>-8.4337827769589424E-3</v>
      </c>
    </row>
    <row r="216" spans="1:3" x14ac:dyDescent="0.3">
      <c r="A216" s="1">
        <v>43677</v>
      </c>
      <c r="B216" s="2">
        <v>4.2900700000000001</v>
      </c>
      <c r="C216" s="3">
        <f>eurpln_m[[#This Row],[Zamkniecie]]/B215-1</f>
        <v>1.0502934886043702E-2</v>
      </c>
    </row>
    <row r="217" spans="1:3" x14ac:dyDescent="0.3">
      <c r="A217" s="1">
        <v>43708</v>
      </c>
      <c r="B217" s="2">
        <v>4.3745099999999999</v>
      </c>
      <c r="C217" s="3">
        <f>eurpln_m[[#This Row],[Zamkniecie]]/B216-1</f>
        <v>1.968266252065809E-2</v>
      </c>
    </row>
    <row r="218" spans="1:3" x14ac:dyDescent="0.3">
      <c r="A218" s="1">
        <v>43738</v>
      </c>
      <c r="B218" s="2">
        <v>4.37094</v>
      </c>
      <c r="C218" s="3">
        <f>eurpln_m[[#This Row],[Zamkniecie]]/B217-1</f>
        <v>-8.1609140223704024E-4</v>
      </c>
    </row>
    <row r="219" spans="1:3" x14ac:dyDescent="0.3">
      <c r="A219" s="1">
        <v>43769</v>
      </c>
      <c r="B219" s="2">
        <v>4.2626299999999997</v>
      </c>
      <c r="C219" s="3">
        <f>eurpln_m[[#This Row],[Zamkniecie]]/B218-1</f>
        <v>-2.4779566866623748E-2</v>
      </c>
    </row>
    <row r="220" spans="1:3" x14ac:dyDescent="0.3">
      <c r="A220" s="1">
        <v>43799</v>
      </c>
      <c r="B220" s="2">
        <v>4.3146599999999999</v>
      </c>
      <c r="C220" s="3">
        <f>eurpln_m[[#This Row],[Zamkniecie]]/B219-1</f>
        <v>1.2206079345380649E-2</v>
      </c>
    </row>
    <row r="221" spans="1:3" x14ac:dyDescent="0.3">
      <c r="A221" s="1">
        <v>43830</v>
      </c>
      <c r="B221" s="2">
        <v>4.2540500000000003</v>
      </c>
      <c r="C221" s="3">
        <f>eurpln_m[[#This Row],[Zamkniecie]]/B220-1</f>
        <v>-1.4047456810038272E-2</v>
      </c>
    </row>
    <row r="222" spans="1:3" x14ac:dyDescent="0.3">
      <c r="A222" s="1">
        <v>43861</v>
      </c>
      <c r="B222" s="2">
        <v>4.29678</v>
      </c>
      <c r="C222" s="3">
        <f>eurpln_m[[#This Row],[Zamkniecie]]/B221-1</f>
        <v>1.0044545785780512E-2</v>
      </c>
    </row>
    <row r="223" spans="1:3" x14ac:dyDescent="0.3">
      <c r="A223" s="1">
        <v>43890</v>
      </c>
      <c r="B223" s="2">
        <v>4.3291300000000001</v>
      </c>
      <c r="C223" s="3">
        <f>eurpln_m[[#This Row],[Zamkniecie]]/B222-1</f>
        <v>7.5288937297233183E-3</v>
      </c>
    </row>
    <row r="224" spans="1:3" x14ac:dyDescent="0.3">
      <c r="A224" s="1">
        <v>43921</v>
      </c>
      <c r="B224" s="2">
        <v>4.5578099999999999</v>
      </c>
      <c r="C224" s="3">
        <f>eurpln_m[[#This Row],[Zamkniecie]]/B223-1</f>
        <v>5.2823546532444032E-2</v>
      </c>
    </row>
    <row r="225" spans="1:3" x14ac:dyDescent="0.3">
      <c r="A225" s="1">
        <v>43951</v>
      </c>
      <c r="B225" s="2">
        <v>4.5448899999999997</v>
      </c>
      <c r="C225" s="3">
        <f>eurpln_m[[#This Row],[Zamkniecie]]/B224-1</f>
        <v>-2.8346947327774208E-3</v>
      </c>
    </row>
    <row r="226" spans="1:3" x14ac:dyDescent="0.3">
      <c r="A226" s="1">
        <v>43982</v>
      </c>
      <c r="B226" s="2">
        <v>4.4486600000000003</v>
      </c>
      <c r="C226" s="3">
        <f>eurpln_m[[#This Row],[Zamkniecie]]/B225-1</f>
        <v>-2.117322971513047E-2</v>
      </c>
    </row>
    <row r="227" spans="1:3" x14ac:dyDescent="0.3">
      <c r="A227" s="1">
        <v>44012</v>
      </c>
      <c r="B227" s="2">
        <v>4.44672</v>
      </c>
      <c r="C227" s="3">
        <f>eurpln_m[[#This Row],[Zamkniecie]]/B226-1</f>
        <v>-4.3608637207614986E-4</v>
      </c>
    </row>
    <row r="228" spans="1:3" x14ac:dyDescent="0.3">
      <c r="A228" s="1">
        <v>44043</v>
      </c>
      <c r="B228" s="2">
        <v>4.4122599999999998</v>
      </c>
      <c r="C228" s="3">
        <f>eurpln_m[[#This Row],[Zamkniecie]]/B227-1</f>
        <v>-7.749532239493373E-3</v>
      </c>
    </row>
    <row r="229" spans="1:3" x14ac:dyDescent="0.3">
      <c r="A229" s="1">
        <v>44074</v>
      </c>
      <c r="B229" s="2">
        <v>4.3969500000000004</v>
      </c>
      <c r="C229" s="3">
        <f>eurpln_m[[#This Row],[Zamkniecie]]/B228-1</f>
        <v>-3.4698771151291385E-3</v>
      </c>
    </row>
    <row r="230" spans="1:3" x14ac:dyDescent="0.3">
      <c r="A230" s="1">
        <v>44104</v>
      </c>
      <c r="B230" s="2">
        <v>4.52928</v>
      </c>
      <c r="C230" s="3">
        <f>eurpln_m[[#This Row],[Zamkniecie]]/B229-1</f>
        <v>3.0095861904274379E-2</v>
      </c>
    </row>
    <row r="231" spans="1:3" x14ac:dyDescent="0.3">
      <c r="A231" s="1">
        <v>44135</v>
      </c>
      <c r="B231" s="2">
        <v>4.6060400000000001</v>
      </c>
      <c r="C231" s="3">
        <f>eurpln_m[[#This Row],[Zamkniecie]]/B230-1</f>
        <v>1.694750600536965E-2</v>
      </c>
    </row>
    <row r="232" spans="1:3" x14ac:dyDescent="0.3">
      <c r="A232" s="1">
        <v>44165</v>
      </c>
      <c r="B232" s="2">
        <v>4.4789199999999996</v>
      </c>
      <c r="C232" s="3">
        <f>eurpln_m[[#This Row],[Zamkniecie]]/B231-1</f>
        <v>-2.7598544519804591E-2</v>
      </c>
    </row>
    <row r="233" spans="1:3" x14ac:dyDescent="0.3">
      <c r="A233" s="1">
        <v>44196</v>
      </c>
      <c r="B233" s="2">
        <v>4.5621799999999997</v>
      </c>
      <c r="C233" s="3">
        <f>eurpln_m[[#This Row],[Zamkniecie]]/B232-1</f>
        <v>1.858930277834836E-2</v>
      </c>
    </row>
    <row r="234" spans="1:3" x14ac:dyDescent="0.3">
      <c r="A234" s="1">
        <v>44227</v>
      </c>
      <c r="B234" s="2">
        <v>4.51952</v>
      </c>
      <c r="C234" s="3">
        <f>eurpln_m[[#This Row],[Zamkniecie]]/B233-1</f>
        <v>-9.3507928227294368E-3</v>
      </c>
    </row>
    <row r="235" spans="1:3" x14ac:dyDescent="0.3">
      <c r="A235" s="1">
        <v>44255</v>
      </c>
      <c r="B235" s="2">
        <v>4.5205099999999998</v>
      </c>
      <c r="C235" s="3">
        <f>eurpln_m[[#This Row],[Zamkniecie]]/B234-1</f>
        <v>2.190498105993921E-4</v>
      </c>
    </row>
    <row r="236" spans="1:3" x14ac:dyDescent="0.3">
      <c r="A236" s="1">
        <v>44286</v>
      </c>
      <c r="B236" s="2">
        <v>4.6323699999999999</v>
      </c>
      <c r="C236" s="3">
        <f>eurpln_m[[#This Row],[Zamkniecie]]/B235-1</f>
        <v>2.4744995586781116E-2</v>
      </c>
    </row>
    <row r="237" spans="1:3" x14ac:dyDescent="0.3">
      <c r="A237" s="1">
        <v>44316</v>
      </c>
      <c r="B237" s="2">
        <v>4.5586599999999997</v>
      </c>
      <c r="C237" s="3">
        <f>eurpln_m[[#This Row],[Zamkniecie]]/B236-1</f>
        <v>-1.5911941403644381E-2</v>
      </c>
    </row>
    <row r="238" spans="1:3" x14ac:dyDescent="0.3">
      <c r="A238" s="1">
        <v>44347</v>
      </c>
      <c r="B238" s="2">
        <v>4.4789700000000003</v>
      </c>
      <c r="C238" s="3">
        <f>eurpln_m[[#This Row],[Zamkniecie]]/B237-1</f>
        <v>-1.7481014157669006E-2</v>
      </c>
    </row>
    <row r="239" spans="1:3" x14ac:dyDescent="0.3">
      <c r="A239" s="1">
        <v>44377</v>
      </c>
      <c r="B239" s="2">
        <v>4.5195299999999996</v>
      </c>
      <c r="C239" s="3">
        <f>eurpln_m[[#This Row],[Zamkniecie]]/B238-1</f>
        <v>9.0556534203174444E-3</v>
      </c>
    </row>
    <row r="240" spans="1:3" x14ac:dyDescent="0.3">
      <c r="A240" s="1">
        <v>44408</v>
      </c>
      <c r="B240" s="2">
        <v>4.5699199999999998</v>
      </c>
      <c r="C240" s="3">
        <f>eurpln_m[[#This Row],[Zamkniecie]]/B239-1</f>
        <v>1.1149389427661749E-2</v>
      </c>
    </row>
    <row r="241" spans="1:3" x14ac:dyDescent="0.3">
      <c r="A241" s="1">
        <v>44439</v>
      </c>
      <c r="B241" s="2">
        <v>4.5239599999999998</v>
      </c>
      <c r="C241" s="3">
        <f>eurpln_m[[#This Row],[Zamkniecie]]/B240-1</f>
        <v>-1.0057068832714844E-2</v>
      </c>
    </row>
    <row r="242" spans="1:3" x14ac:dyDescent="0.3">
      <c r="A242" s="1">
        <v>44469</v>
      </c>
      <c r="B242" s="2">
        <v>4.6103300000000003</v>
      </c>
      <c r="C242" s="3">
        <f>eurpln_m[[#This Row],[Zamkniecie]]/B241-1</f>
        <v>1.9091680739882877E-2</v>
      </c>
    </row>
    <row r="243" spans="1:3" x14ac:dyDescent="0.3">
      <c r="A243" s="1">
        <v>44500</v>
      </c>
      <c r="B243" s="2">
        <v>4.6131000000000002</v>
      </c>
      <c r="C243" s="3">
        <f>eurpln_m[[#This Row],[Zamkniecie]]/B242-1</f>
        <v>6.0082466981747906E-4</v>
      </c>
    </row>
    <row r="244" spans="1:3" x14ac:dyDescent="0.3">
      <c r="A244" s="1">
        <v>44530</v>
      </c>
      <c r="B244" s="2">
        <v>4.6603500000000002</v>
      </c>
      <c r="C244" s="3">
        <f>eurpln_m[[#This Row],[Zamkniecie]]/B243-1</f>
        <v>1.0242570072185764E-2</v>
      </c>
    </row>
    <row r="245" spans="1:3" x14ac:dyDescent="0.3">
      <c r="A245" s="1">
        <v>44561</v>
      </c>
      <c r="B245" s="2">
        <v>4.5892099999999996</v>
      </c>
      <c r="C245" s="3">
        <f>eurpln_m[[#This Row],[Zamkniecie]]/B244-1</f>
        <v>-1.5264947911637683E-2</v>
      </c>
    </row>
    <row r="246" spans="1:3" x14ac:dyDescent="0.3">
      <c r="A246" s="1">
        <v>44592</v>
      </c>
      <c r="B246" s="2">
        <v>4.5805499999999997</v>
      </c>
      <c r="C246" s="3">
        <f>eurpln_m[[#This Row],[Zamkniecie]]/B245-1</f>
        <v>-1.8870350234572175E-3</v>
      </c>
    </row>
    <row r="247" spans="1:3" x14ac:dyDescent="0.3">
      <c r="A247" s="1">
        <v>44620</v>
      </c>
      <c r="B247" s="2">
        <v>4.7023000000000001</v>
      </c>
      <c r="C247" s="3">
        <f>eurpln_m[[#This Row],[Zamkniecie]]/B246-1</f>
        <v>2.6579777537631966E-2</v>
      </c>
    </row>
    <row r="248" spans="1:3" x14ac:dyDescent="0.3">
      <c r="A248" s="1">
        <v>44651</v>
      </c>
      <c r="B248" s="2">
        <v>4.6476199999999999</v>
      </c>
      <c r="C248" s="3">
        <f>eurpln_m[[#This Row],[Zamkniecie]]/B247-1</f>
        <v>-1.1628352083023263E-2</v>
      </c>
    </row>
    <row r="249" spans="1:3" x14ac:dyDescent="0.3">
      <c r="A249" s="1">
        <v>44681</v>
      </c>
      <c r="B249" s="2">
        <v>4.6741999999999999</v>
      </c>
      <c r="C249" s="3">
        <f>eurpln_m[[#This Row],[Zamkniecie]]/B248-1</f>
        <v>5.7190562051114835E-3</v>
      </c>
    </row>
    <row r="250" spans="1:3" x14ac:dyDescent="0.3">
      <c r="A250" s="1">
        <v>44712</v>
      </c>
      <c r="B250" s="2">
        <v>4.5847600000000002</v>
      </c>
      <c r="C250" s="3">
        <f>eurpln_m[[#This Row],[Zamkniecie]]/B249-1</f>
        <v>-1.9134825210731177E-2</v>
      </c>
    </row>
    <row r="251" spans="1:3" x14ac:dyDescent="0.3">
      <c r="A251" s="1">
        <v>44742</v>
      </c>
      <c r="B251" s="2">
        <v>4.6773899999999999</v>
      </c>
      <c r="C251" s="3">
        <f>eurpln_m[[#This Row],[Zamkniecie]]/B250-1</f>
        <v>2.0203892897338038E-2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8"/>
  <sheetViews>
    <sheetView workbookViewId="0">
      <selection activeCell="C3" sqref="C3:C188"/>
    </sheetView>
  </sheetViews>
  <sheetFormatPr defaultRowHeight="14.4" x14ac:dyDescent="0.3"/>
  <cols>
    <col min="1" max="1" width="10.109375" bestFit="1" customWidth="1"/>
    <col min="2" max="2" width="12.77734375" bestFit="1" customWidth="1"/>
    <col min="3" max="3" width="11.44140625" bestFit="1" customWidth="1"/>
  </cols>
  <sheetData>
    <row r="1" spans="1:3" x14ac:dyDescent="0.3">
      <c r="A1" t="s">
        <v>11</v>
      </c>
      <c r="B1" t="s">
        <v>12</v>
      </c>
      <c r="C1" t="s">
        <v>3</v>
      </c>
    </row>
    <row r="2" spans="1:3" x14ac:dyDescent="0.3">
      <c r="A2" s="1">
        <v>39082</v>
      </c>
      <c r="B2" s="2" t="s">
        <v>40</v>
      </c>
    </row>
    <row r="3" spans="1:3" x14ac:dyDescent="0.3">
      <c r="A3" s="1">
        <v>39113</v>
      </c>
      <c r="B3" s="2">
        <v>1006.26</v>
      </c>
      <c r="C3" s="3">
        <f>tbsp_m_1[[#This Row],[Zamkniecie]]/B2-1</f>
        <v>6.2599999999999323E-3</v>
      </c>
    </row>
    <row r="4" spans="1:3" x14ac:dyDescent="0.3">
      <c r="A4" s="1">
        <v>39141</v>
      </c>
      <c r="B4" s="2">
        <v>1006.41</v>
      </c>
      <c r="C4" s="3">
        <f>tbsp_m_1[[#This Row],[Zamkniecie]]/B3-1</f>
        <v>1.4906684157178773E-4</v>
      </c>
    </row>
    <row r="5" spans="1:3" x14ac:dyDescent="0.3">
      <c r="A5" s="1">
        <v>39172</v>
      </c>
      <c r="B5" s="2">
        <v>1011.55</v>
      </c>
      <c r="C5" s="3">
        <f>tbsp_m_1[[#This Row],[Zamkniecie]]/B4-1</f>
        <v>5.1072624477102035E-3</v>
      </c>
    </row>
    <row r="6" spans="1:3" x14ac:dyDescent="0.3">
      <c r="A6" s="1">
        <v>39202</v>
      </c>
      <c r="B6" s="2">
        <v>1012.25</v>
      </c>
      <c r="C6" s="3">
        <f>tbsp_m_1[[#This Row],[Zamkniecie]]/B5-1</f>
        <v>6.9200731550589367E-4</v>
      </c>
    </row>
    <row r="7" spans="1:3" x14ac:dyDescent="0.3">
      <c r="A7" s="1">
        <v>39233</v>
      </c>
      <c r="B7" s="2">
        <v>1016.3</v>
      </c>
      <c r="C7" s="3">
        <f>tbsp_m_1[[#This Row],[Zamkniecie]]/B6-1</f>
        <v>4.0009878982465441E-3</v>
      </c>
    </row>
    <row r="8" spans="1:3" x14ac:dyDescent="0.3">
      <c r="A8" s="1">
        <v>39263</v>
      </c>
      <c r="B8" s="2">
        <v>1007.31</v>
      </c>
      <c r="C8" s="3">
        <f>tbsp_m_1[[#This Row],[Zamkniecie]]/B7-1</f>
        <v>-8.8458132441208148E-3</v>
      </c>
    </row>
    <row r="9" spans="1:3" x14ac:dyDescent="0.3">
      <c r="A9" s="1">
        <v>39294</v>
      </c>
      <c r="B9" s="2">
        <v>1011.75</v>
      </c>
      <c r="C9" s="3">
        <f>tbsp_m_1[[#This Row],[Zamkniecie]]/B8-1</f>
        <v>4.4077791345267237E-3</v>
      </c>
    </row>
    <row r="10" spans="1:3" x14ac:dyDescent="0.3">
      <c r="A10" s="1">
        <v>39325</v>
      </c>
      <c r="B10" s="2">
        <v>1011.1</v>
      </c>
      <c r="C10" s="3">
        <f>tbsp_m_1[[#This Row],[Zamkniecie]]/B9-1</f>
        <v>-6.424511984185477E-4</v>
      </c>
    </row>
    <row r="11" spans="1:3" x14ac:dyDescent="0.3">
      <c r="A11" s="1">
        <v>39355</v>
      </c>
      <c r="B11" s="2">
        <v>1018.42</v>
      </c>
      <c r="C11" s="3">
        <f>tbsp_m_1[[#This Row],[Zamkniecie]]/B10-1</f>
        <v>7.2396399960439339E-3</v>
      </c>
    </row>
    <row r="12" spans="1:3" x14ac:dyDescent="0.3">
      <c r="A12" s="1">
        <v>39386</v>
      </c>
      <c r="B12" s="2">
        <v>1024.76</v>
      </c>
      <c r="C12" s="3">
        <f>tbsp_m_1[[#This Row],[Zamkniecie]]/B11-1</f>
        <v>6.2253294318650454E-3</v>
      </c>
    </row>
    <row r="13" spans="1:3" x14ac:dyDescent="0.3">
      <c r="A13" s="1">
        <v>39416</v>
      </c>
      <c r="B13" s="2">
        <v>1015.5</v>
      </c>
      <c r="C13" s="3">
        <f>tbsp_m_1[[#This Row],[Zamkniecie]]/B12-1</f>
        <v>-9.0362621491861805E-3</v>
      </c>
    </row>
    <row r="14" spans="1:3" x14ac:dyDescent="0.3">
      <c r="A14" s="1">
        <v>39447</v>
      </c>
      <c r="B14" s="2">
        <v>1016.53</v>
      </c>
      <c r="C14" s="3">
        <f>tbsp_m_1[[#This Row],[Zamkniecie]]/B13-1</f>
        <v>1.0142786804530068E-3</v>
      </c>
    </row>
    <row r="15" spans="1:3" x14ac:dyDescent="0.3">
      <c r="A15" s="1">
        <v>39478</v>
      </c>
      <c r="B15" s="2">
        <v>1033.3900000000001</v>
      </c>
      <c r="C15" s="3">
        <f>tbsp_m_1[[#This Row],[Zamkniecie]]/B14-1</f>
        <v>1.6585836128791165E-2</v>
      </c>
    </row>
    <row r="16" spans="1:3" x14ac:dyDescent="0.3">
      <c r="A16" s="1">
        <v>39507</v>
      </c>
      <c r="B16" s="2">
        <v>1023.61</v>
      </c>
      <c r="C16" s="3">
        <f>tbsp_m_1[[#This Row],[Zamkniecie]]/B15-1</f>
        <v>-9.4639971356410557E-3</v>
      </c>
    </row>
    <row r="17" spans="1:3" x14ac:dyDescent="0.3">
      <c r="A17" s="1">
        <v>39538</v>
      </c>
      <c r="B17" s="2">
        <v>1028.93</v>
      </c>
      <c r="C17" s="3">
        <f>tbsp_m_1[[#This Row],[Zamkniecie]]/B16-1</f>
        <v>5.197291937359072E-3</v>
      </c>
    </row>
    <row r="18" spans="1:3" x14ac:dyDescent="0.3">
      <c r="A18" s="1">
        <v>39568</v>
      </c>
      <c r="B18" s="2">
        <v>1035.2</v>
      </c>
      <c r="C18" s="3">
        <f>tbsp_m_1[[#This Row],[Zamkniecie]]/B17-1</f>
        <v>6.0937089986685677E-3</v>
      </c>
    </row>
    <row r="19" spans="1:3" x14ac:dyDescent="0.3">
      <c r="A19" s="1">
        <v>39599</v>
      </c>
      <c r="B19" s="2">
        <v>1028.99</v>
      </c>
      <c r="C19" s="3">
        <f>tbsp_m_1[[#This Row],[Zamkniecie]]/B18-1</f>
        <v>-5.9988408037094931E-3</v>
      </c>
    </row>
    <row r="20" spans="1:3" x14ac:dyDescent="0.3">
      <c r="A20" s="1">
        <v>39629</v>
      </c>
      <c r="B20" s="2">
        <v>1021.97</v>
      </c>
      <c r="C20" s="3">
        <f>tbsp_m_1[[#This Row],[Zamkniecie]]/B19-1</f>
        <v>-6.8222237339526925E-3</v>
      </c>
    </row>
    <row r="21" spans="1:3" x14ac:dyDescent="0.3">
      <c r="A21" s="1">
        <v>39660</v>
      </c>
      <c r="B21" s="2">
        <v>1040.06</v>
      </c>
      <c r="C21" s="3">
        <f>tbsp_m_1[[#This Row],[Zamkniecie]]/B20-1</f>
        <v>1.7701106686106138E-2</v>
      </c>
    </row>
    <row r="22" spans="1:3" x14ac:dyDescent="0.3">
      <c r="A22" s="1">
        <v>39691</v>
      </c>
      <c r="B22" s="2">
        <v>1052.31</v>
      </c>
      <c r="C22" s="3">
        <f>tbsp_m_1[[#This Row],[Zamkniecie]]/B21-1</f>
        <v>1.1778166644232035E-2</v>
      </c>
    </row>
    <row r="23" spans="1:3" x14ac:dyDescent="0.3">
      <c r="A23" s="1">
        <v>39721</v>
      </c>
      <c r="B23" s="2">
        <v>1065.97</v>
      </c>
      <c r="C23" s="3">
        <f>tbsp_m_1[[#This Row],[Zamkniecie]]/B22-1</f>
        <v>1.2980965685016832E-2</v>
      </c>
    </row>
    <row r="24" spans="1:3" x14ac:dyDescent="0.3">
      <c r="A24" s="1">
        <v>39752</v>
      </c>
      <c r="B24" s="2">
        <v>1040.92</v>
      </c>
      <c r="C24" s="3">
        <f>tbsp_m_1[[#This Row],[Zamkniecie]]/B23-1</f>
        <v>-2.3499723256751981E-2</v>
      </c>
    </row>
    <row r="25" spans="1:3" x14ac:dyDescent="0.3">
      <c r="A25" s="1">
        <v>39782</v>
      </c>
      <c r="B25" s="2" t="s">
        <v>41</v>
      </c>
      <c r="C25" s="3">
        <f>tbsp_m_1[[#This Row],[Zamkniecie]]/B24-1</f>
        <v>3.850439995388677E-2</v>
      </c>
    </row>
    <row r="26" spans="1:3" x14ac:dyDescent="0.3">
      <c r="A26" s="1">
        <v>39813</v>
      </c>
      <c r="B26" s="2">
        <v>1107.72</v>
      </c>
      <c r="C26" s="3">
        <f>tbsp_m_1[[#This Row],[Zamkniecie]]/B25-1</f>
        <v>2.4717853839038018E-2</v>
      </c>
    </row>
    <row r="27" spans="1:3" x14ac:dyDescent="0.3">
      <c r="A27" s="1">
        <v>39844</v>
      </c>
      <c r="B27" s="2">
        <v>1114.97</v>
      </c>
      <c r="C27" s="3">
        <f>tbsp_m_1[[#This Row],[Zamkniecie]]/B26-1</f>
        <v>6.5449752645072579E-3</v>
      </c>
    </row>
    <row r="28" spans="1:3" x14ac:dyDescent="0.3">
      <c r="A28" s="1">
        <v>39872</v>
      </c>
      <c r="B28" s="2">
        <v>1090.25</v>
      </c>
      <c r="C28" s="3">
        <f>tbsp_m_1[[#This Row],[Zamkniecie]]/B27-1</f>
        <v>-2.2171000116595119E-2</v>
      </c>
    </row>
    <row r="29" spans="1:3" x14ac:dyDescent="0.3">
      <c r="A29" s="1">
        <v>39903</v>
      </c>
      <c r="B29" s="2">
        <v>1096.69</v>
      </c>
      <c r="C29" s="3">
        <f>tbsp_m_1[[#This Row],[Zamkniecie]]/B28-1</f>
        <v>5.9069020866773236E-3</v>
      </c>
    </row>
    <row r="30" spans="1:3" x14ac:dyDescent="0.3">
      <c r="A30" s="1">
        <v>39933</v>
      </c>
      <c r="B30" s="2">
        <v>1108.3399999999999</v>
      </c>
      <c r="C30" s="3">
        <f>tbsp_m_1[[#This Row],[Zamkniecie]]/B29-1</f>
        <v>1.062287428534936E-2</v>
      </c>
    </row>
    <row r="31" spans="1:3" x14ac:dyDescent="0.3">
      <c r="A31" s="1">
        <v>39964</v>
      </c>
      <c r="B31" s="2">
        <v>1111.94</v>
      </c>
      <c r="C31" s="3">
        <f>tbsp_m_1[[#This Row],[Zamkniecie]]/B30-1</f>
        <v>3.2481007633038406E-3</v>
      </c>
    </row>
    <row r="32" spans="1:3" x14ac:dyDescent="0.3">
      <c r="A32" s="1">
        <v>39994</v>
      </c>
      <c r="B32" s="2">
        <v>1120.3499999999999</v>
      </c>
      <c r="C32" s="3">
        <f>tbsp_m_1[[#This Row],[Zamkniecie]]/B31-1</f>
        <v>7.5633577351295056E-3</v>
      </c>
    </row>
    <row r="33" spans="1:3" x14ac:dyDescent="0.3">
      <c r="A33" s="1">
        <v>40025</v>
      </c>
      <c r="B33" s="2">
        <v>1136.4100000000001</v>
      </c>
      <c r="C33" s="3">
        <f>tbsp_m_1[[#This Row],[Zamkniecie]]/B32-1</f>
        <v>1.4334806087383578E-2</v>
      </c>
    </row>
    <row r="34" spans="1:3" x14ac:dyDescent="0.3">
      <c r="A34" s="1">
        <v>40056</v>
      </c>
      <c r="B34" s="2">
        <v>1137.05</v>
      </c>
      <c r="C34" s="3">
        <f>tbsp_m_1[[#This Row],[Zamkniecie]]/B33-1</f>
        <v>5.631770223772925E-4</v>
      </c>
    </row>
    <row r="35" spans="1:3" x14ac:dyDescent="0.3">
      <c r="A35" s="1">
        <v>40086</v>
      </c>
      <c r="B35" s="2">
        <v>1137.01</v>
      </c>
      <c r="C35" s="3">
        <f>tbsp_m_1[[#This Row],[Zamkniecie]]/B34-1</f>
        <v>-3.5178752033737659E-5</v>
      </c>
    </row>
    <row r="36" spans="1:3" x14ac:dyDescent="0.3">
      <c r="A36" s="1">
        <v>40117</v>
      </c>
      <c r="B36" s="2">
        <v>1147.3</v>
      </c>
      <c r="C36" s="3">
        <f>tbsp_m_1[[#This Row],[Zamkniecie]]/B35-1</f>
        <v>9.0500523302345925E-3</v>
      </c>
    </row>
    <row r="37" spans="1:3" x14ac:dyDescent="0.3">
      <c r="A37" s="1">
        <v>40147</v>
      </c>
      <c r="B37" s="2">
        <v>1150.76</v>
      </c>
      <c r="C37" s="3">
        <f>tbsp_m_1[[#This Row],[Zamkniecie]]/B36-1</f>
        <v>3.0157761701385954E-3</v>
      </c>
    </row>
    <row r="38" spans="1:3" x14ac:dyDescent="0.3">
      <c r="A38" s="1">
        <v>40178</v>
      </c>
      <c r="B38" s="2">
        <v>1153.5</v>
      </c>
      <c r="C38" s="3">
        <f>tbsp_m_1[[#This Row],[Zamkniecie]]/B37-1</f>
        <v>2.3810351419930598E-3</v>
      </c>
    </row>
    <row r="39" spans="1:3" x14ac:dyDescent="0.3">
      <c r="A39" s="1">
        <v>40209</v>
      </c>
      <c r="B39" s="2">
        <v>1169.51</v>
      </c>
      <c r="C39" s="3">
        <f>tbsp_m_1[[#This Row],[Zamkniecie]]/B38-1</f>
        <v>1.3879497182488043E-2</v>
      </c>
    </row>
    <row r="40" spans="1:3" x14ac:dyDescent="0.3">
      <c r="A40" s="1">
        <v>40237</v>
      </c>
      <c r="B40" s="2">
        <v>1178.06</v>
      </c>
      <c r="C40" s="3">
        <f>tbsp_m_1[[#This Row],[Zamkniecie]]/B39-1</f>
        <v>7.3107540764936196E-3</v>
      </c>
    </row>
    <row r="41" spans="1:3" x14ac:dyDescent="0.3">
      <c r="A41" s="1">
        <v>40268</v>
      </c>
      <c r="B41" s="2">
        <v>1198.79</v>
      </c>
      <c r="C41" s="3">
        <f>tbsp_m_1[[#This Row],[Zamkniecie]]/B40-1</f>
        <v>1.7596726822063369E-2</v>
      </c>
    </row>
    <row r="42" spans="1:3" x14ac:dyDescent="0.3">
      <c r="A42" s="1">
        <v>40298</v>
      </c>
      <c r="B42" s="2">
        <v>1201.29</v>
      </c>
      <c r="C42" s="3">
        <f>tbsp_m_1[[#This Row],[Zamkniecie]]/B41-1</f>
        <v>2.08543614811596E-3</v>
      </c>
    </row>
    <row r="43" spans="1:3" x14ac:dyDescent="0.3">
      <c r="A43" s="1">
        <v>40329</v>
      </c>
      <c r="B43" s="2">
        <v>1198.78</v>
      </c>
      <c r="C43" s="3">
        <f>tbsp_m_1[[#This Row],[Zamkniecie]]/B42-1</f>
        <v>-2.0894205395866061E-3</v>
      </c>
    </row>
    <row r="44" spans="1:3" x14ac:dyDescent="0.3">
      <c r="A44" s="1">
        <v>40359</v>
      </c>
      <c r="B44" s="2">
        <v>1198.68</v>
      </c>
      <c r="C44" s="3">
        <f>tbsp_m_1[[#This Row],[Zamkniecie]]/B43-1</f>
        <v>-8.3418141777369392E-5</v>
      </c>
    </row>
    <row r="45" spans="1:3" x14ac:dyDescent="0.3">
      <c r="A45" s="1">
        <v>40390</v>
      </c>
      <c r="B45" s="2" t="s">
        <v>42</v>
      </c>
      <c r="C45" s="3">
        <f>tbsp_m_1[[#This Row],[Zamkniecie]]/B44-1</f>
        <v>6.940968398571723E-3</v>
      </c>
    </row>
    <row r="46" spans="1:3" x14ac:dyDescent="0.3">
      <c r="A46" s="1">
        <v>40421</v>
      </c>
      <c r="B46" s="2">
        <v>1221.28</v>
      </c>
      <c r="C46" s="3">
        <f>tbsp_m_1[[#This Row],[Zamkniecie]]/B45-1</f>
        <v>1.1830985915493031E-2</v>
      </c>
    </row>
    <row r="47" spans="1:3" x14ac:dyDescent="0.3">
      <c r="A47" s="1">
        <v>40451</v>
      </c>
      <c r="B47" s="2">
        <v>1229.1300000000001</v>
      </c>
      <c r="C47" s="3">
        <f>tbsp_m_1[[#This Row],[Zamkniecie]]/B46-1</f>
        <v>6.4276824315472325E-3</v>
      </c>
    </row>
    <row r="48" spans="1:3" x14ac:dyDescent="0.3">
      <c r="A48" s="1">
        <v>40482</v>
      </c>
      <c r="B48" s="2">
        <v>1227.9100000000001</v>
      </c>
      <c r="C48" s="3">
        <f>tbsp_m_1[[#This Row],[Zamkniecie]]/B47-1</f>
        <v>-9.9257198180824346E-4</v>
      </c>
    </row>
    <row r="49" spans="1:3" x14ac:dyDescent="0.3">
      <c r="A49" s="1">
        <v>40512</v>
      </c>
      <c r="B49" s="2">
        <v>1221.56</v>
      </c>
      <c r="C49" s="3">
        <f>tbsp_m_1[[#This Row],[Zamkniecie]]/B48-1</f>
        <v>-5.1713887825656224E-3</v>
      </c>
    </row>
    <row r="50" spans="1:3" x14ac:dyDescent="0.3">
      <c r="A50" s="1">
        <v>40543</v>
      </c>
      <c r="B50" s="2">
        <v>1228.6600000000001</v>
      </c>
      <c r="C50" s="3">
        <f>tbsp_m_1[[#This Row],[Zamkniecie]]/B49-1</f>
        <v>5.8122400864468737E-3</v>
      </c>
    </row>
    <row r="51" spans="1:3" x14ac:dyDescent="0.3">
      <c r="A51" s="1">
        <v>40574</v>
      </c>
      <c r="B51" s="2">
        <v>1220.08</v>
      </c>
      <c r="C51" s="3">
        <f>tbsp_m_1[[#This Row],[Zamkniecie]]/B50-1</f>
        <v>-6.9832174889719045E-3</v>
      </c>
    </row>
    <row r="52" spans="1:3" x14ac:dyDescent="0.3">
      <c r="A52" s="1">
        <v>40602</v>
      </c>
      <c r="B52" s="2">
        <v>1226.94</v>
      </c>
      <c r="C52" s="3">
        <f>tbsp_m_1[[#This Row],[Zamkniecie]]/B51-1</f>
        <v>5.6225821257622766E-3</v>
      </c>
    </row>
    <row r="53" spans="1:3" x14ac:dyDescent="0.3">
      <c r="A53" s="1">
        <v>40633</v>
      </c>
      <c r="B53" s="2">
        <v>1232.79</v>
      </c>
      <c r="C53" s="3">
        <f>tbsp_m_1[[#This Row],[Zamkniecie]]/B52-1</f>
        <v>4.7679593134137832E-3</v>
      </c>
    </row>
    <row r="54" spans="1:3" x14ac:dyDescent="0.3">
      <c r="A54" s="1">
        <v>40663</v>
      </c>
      <c r="B54" s="2">
        <v>1242.23</v>
      </c>
      <c r="C54" s="3">
        <f>tbsp_m_1[[#This Row],[Zamkniecie]]/B53-1</f>
        <v>7.6574274612870585E-3</v>
      </c>
    </row>
    <row r="55" spans="1:3" x14ac:dyDescent="0.3">
      <c r="A55" s="1">
        <v>40694</v>
      </c>
      <c r="B55" s="2">
        <v>1252.45</v>
      </c>
      <c r="C55" s="3">
        <f>tbsp_m_1[[#This Row],[Zamkniecie]]/B54-1</f>
        <v>8.2271399016284885E-3</v>
      </c>
    </row>
    <row r="56" spans="1:3" x14ac:dyDescent="0.3">
      <c r="A56" s="1">
        <v>40724</v>
      </c>
      <c r="B56" s="2">
        <v>1268.19</v>
      </c>
      <c r="C56" s="3">
        <f>tbsp_m_1[[#This Row],[Zamkniecie]]/B55-1</f>
        <v>1.2567367958800757E-2</v>
      </c>
    </row>
    <row r="57" spans="1:3" x14ac:dyDescent="0.3">
      <c r="A57" s="1">
        <v>40755</v>
      </c>
      <c r="B57" s="2">
        <v>1274.42</v>
      </c>
      <c r="C57" s="3">
        <f>tbsp_m_1[[#This Row],[Zamkniecie]]/B56-1</f>
        <v>4.912513109234462E-3</v>
      </c>
    </row>
    <row r="58" spans="1:3" x14ac:dyDescent="0.3">
      <c r="A58" s="1">
        <v>40786</v>
      </c>
      <c r="B58" s="2">
        <v>1288.78</v>
      </c>
      <c r="C58" s="3">
        <f>tbsp_m_1[[#This Row],[Zamkniecie]]/B57-1</f>
        <v>1.126787087459391E-2</v>
      </c>
    </row>
    <row r="59" spans="1:3" x14ac:dyDescent="0.3">
      <c r="A59" s="1">
        <v>40816</v>
      </c>
      <c r="B59" s="2">
        <v>1283.9000000000001</v>
      </c>
      <c r="C59" s="3">
        <f>tbsp_m_1[[#This Row],[Zamkniecie]]/B58-1</f>
        <v>-3.7865267927806867E-3</v>
      </c>
    </row>
    <row r="60" spans="1:3" x14ac:dyDescent="0.3">
      <c r="A60" s="1">
        <v>40847</v>
      </c>
      <c r="B60" s="2">
        <v>1297.98</v>
      </c>
      <c r="C60" s="3">
        <f>tbsp_m_1[[#This Row],[Zamkniecie]]/B59-1</f>
        <v>1.0966586182724392E-2</v>
      </c>
    </row>
    <row r="61" spans="1:3" x14ac:dyDescent="0.3">
      <c r="A61" s="1">
        <v>40877</v>
      </c>
      <c r="B61" s="2">
        <v>1291.96</v>
      </c>
      <c r="C61" s="3">
        <f>tbsp_m_1[[#This Row],[Zamkniecie]]/B60-1</f>
        <v>-4.637975931832572E-3</v>
      </c>
    </row>
    <row r="62" spans="1:3" x14ac:dyDescent="0.3">
      <c r="A62" s="1">
        <v>40908</v>
      </c>
      <c r="B62" s="2">
        <v>1299.9100000000001</v>
      </c>
      <c r="C62" s="3">
        <f>tbsp_m_1[[#This Row],[Zamkniecie]]/B61-1</f>
        <v>6.1534412830119845E-3</v>
      </c>
    </row>
    <row r="63" spans="1:3" x14ac:dyDescent="0.3">
      <c r="A63" s="1">
        <v>40939</v>
      </c>
      <c r="B63" s="2">
        <v>1318.52</v>
      </c>
      <c r="C63" s="3">
        <f>tbsp_m_1[[#This Row],[Zamkniecie]]/B62-1</f>
        <v>1.4316375749090282E-2</v>
      </c>
    </row>
    <row r="64" spans="1:3" x14ac:dyDescent="0.3">
      <c r="A64" s="1">
        <v>40968</v>
      </c>
      <c r="B64" s="2">
        <v>1327.63</v>
      </c>
      <c r="C64" s="3">
        <f>tbsp_m_1[[#This Row],[Zamkniecie]]/B63-1</f>
        <v>6.9092618997057542E-3</v>
      </c>
    </row>
    <row r="65" spans="1:3" x14ac:dyDescent="0.3">
      <c r="A65" s="1">
        <v>40999</v>
      </c>
      <c r="B65" s="2">
        <v>1332.59</v>
      </c>
      <c r="C65" s="3">
        <f>tbsp_m_1[[#This Row],[Zamkniecie]]/B64-1</f>
        <v>3.7359806572612175E-3</v>
      </c>
    </row>
    <row r="66" spans="1:3" x14ac:dyDescent="0.3">
      <c r="A66" s="1">
        <v>41029</v>
      </c>
      <c r="B66" s="2">
        <v>1340.41</v>
      </c>
      <c r="C66" s="3">
        <f>tbsp_m_1[[#This Row],[Zamkniecie]]/B65-1</f>
        <v>5.8682715613955772E-3</v>
      </c>
    </row>
    <row r="67" spans="1:3" x14ac:dyDescent="0.3">
      <c r="A67" s="1">
        <v>41060</v>
      </c>
      <c r="B67" s="2">
        <v>1344.04</v>
      </c>
      <c r="C67" s="3">
        <f>tbsp_m_1[[#This Row],[Zamkniecie]]/B66-1</f>
        <v>2.7081266179749264E-3</v>
      </c>
    </row>
    <row r="68" spans="1:3" x14ac:dyDescent="0.3">
      <c r="A68" s="1">
        <v>41090</v>
      </c>
      <c r="B68" s="2">
        <v>1361.09</v>
      </c>
      <c r="C68" s="3">
        <f>tbsp_m_1[[#This Row],[Zamkniecie]]/B67-1</f>
        <v>1.2685634356120357E-2</v>
      </c>
    </row>
    <row r="69" spans="1:3" x14ac:dyDescent="0.3">
      <c r="A69" s="1">
        <v>41121</v>
      </c>
      <c r="B69" s="2">
        <v>1384.14</v>
      </c>
      <c r="C69" s="3">
        <f>tbsp_m_1[[#This Row],[Zamkniecie]]/B68-1</f>
        <v>1.6934956542183244E-2</v>
      </c>
    </row>
    <row r="70" spans="1:3" x14ac:dyDescent="0.3">
      <c r="A70" s="1">
        <v>41152</v>
      </c>
      <c r="B70" s="2">
        <v>1390.22</v>
      </c>
      <c r="C70" s="3">
        <f>tbsp_m_1[[#This Row],[Zamkniecie]]/B69-1</f>
        <v>4.3926192437180323E-3</v>
      </c>
    </row>
    <row r="71" spans="1:3" x14ac:dyDescent="0.3">
      <c r="A71" s="1">
        <v>41182</v>
      </c>
      <c r="B71" s="2">
        <v>1401.73</v>
      </c>
      <c r="C71" s="3">
        <f>tbsp_m_1[[#This Row],[Zamkniecie]]/B70-1</f>
        <v>8.2792651522780591E-3</v>
      </c>
    </row>
    <row r="72" spans="1:3" x14ac:dyDescent="0.3">
      <c r="A72" s="1">
        <v>41213</v>
      </c>
      <c r="B72" s="2">
        <v>1415.82</v>
      </c>
      <c r="C72" s="3">
        <f>tbsp_m_1[[#This Row],[Zamkniecie]]/B71-1</f>
        <v>1.0051864481747552E-2</v>
      </c>
    </row>
    <row r="73" spans="1:3" x14ac:dyDescent="0.3">
      <c r="A73" s="1">
        <v>41243</v>
      </c>
      <c r="B73" s="2">
        <v>1452.17</v>
      </c>
      <c r="C73" s="3">
        <f>tbsp_m_1[[#This Row],[Zamkniecie]]/B72-1</f>
        <v>2.5674167620177712E-2</v>
      </c>
    </row>
    <row r="74" spans="1:3" x14ac:dyDescent="0.3">
      <c r="A74" s="1">
        <v>41274</v>
      </c>
      <c r="B74" s="2">
        <v>1474.35</v>
      </c>
      <c r="C74" s="3">
        <f>tbsp_m_1[[#This Row],[Zamkniecie]]/B73-1</f>
        <v>1.5273693851270753E-2</v>
      </c>
    </row>
    <row r="75" spans="1:3" x14ac:dyDescent="0.3">
      <c r="A75" s="1">
        <v>41305</v>
      </c>
      <c r="B75" s="2">
        <v>1466.62</v>
      </c>
      <c r="C75" s="3">
        <f>tbsp_m_1[[#This Row],[Zamkniecie]]/B74-1</f>
        <v>-5.2429884355817968E-3</v>
      </c>
    </row>
    <row r="76" spans="1:3" x14ac:dyDescent="0.3">
      <c r="A76" s="1">
        <v>41333</v>
      </c>
      <c r="B76" s="2">
        <v>1461.4</v>
      </c>
      <c r="C76" s="3">
        <f>tbsp_m_1[[#This Row],[Zamkniecie]]/B75-1</f>
        <v>-3.5592041564957988E-3</v>
      </c>
    </row>
    <row r="77" spans="1:3" x14ac:dyDescent="0.3">
      <c r="A77" s="1">
        <v>41364</v>
      </c>
      <c r="B77" s="2">
        <v>1475.08</v>
      </c>
      <c r="C77" s="3">
        <f>tbsp_m_1[[#This Row],[Zamkniecie]]/B76-1</f>
        <v>9.3608868208565621E-3</v>
      </c>
    </row>
    <row r="78" spans="1:3" x14ac:dyDescent="0.3">
      <c r="A78" s="1">
        <v>41394</v>
      </c>
      <c r="B78" s="2">
        <v>1519.06</v>
      </c>
      <c r="C78" s="3">
        <f>tbsp_m_1[[#This Row],[Zamkniecie]]/B77-1</f>
        <v>2.9815332049787147E-2</v>
      </c>
    </row>
    <row r="79" spans="1:3" x14ac:dyDescent="0.3">
      <c r="A79" s="1">
        <v>41425</v>
      </c>
      <c r="B79" s="2">
        <v>1504.57</v>
      </c>
      <c r="C79" s="3">
        <f>tbsp_m_1[[#This Row],[Zamkniecie]]/B78-1</f>
        <v>-9.5387937277000567E-3</v>
      </c>
    </row>
    <row r="80" spans="1:3" x14ac:dyDescent="0.3">
      <c r="A80" s="1">
        <v>41455</v>
      </c>
      <c r="B80" s="2">
        <v>1472.17</v>
      </c>
      <c r="C80" s="3">
        <f>tbsp_m_1[[#This Row],[Zamkniecie]]/B79-1</f>
        <v>-2.1534391886053772E-2</v>
      </c>
    </row>
    <row r="81" spans="1:3" x14ac:dyDescent="0.3">
      <c r="A81" s="1">
        <v>41486</v>
      </c>
      <c r="B81" s="2">
        <v>1487.95</v>
      </c>
      <c r="C81" s="3">
        <f>tbsp_m_1[[#This Row],[Zamkniecie]]/B80-1</f>
        <v>1.0718870782586265E-2</v>
      </c>
    </row>
    <row r="82" spans="1:3" x14ac:dyDescent="0.3">
      <c r="A82" s="1">
        <v>41517</v>
      </c>
      <c r="B82" s="2">
        <v>1473.91</v>
      </c>
      <c r="C82" s="3">
        <f>tbsp_m_1[[#This Row],[Zamkniecie]]/B81-1</f>
        <v>-9.435800934171179E-3</v>
      </c>
    </row>
    <row r="83" spans="1:3" x14ac:dyDescent="0.3">
      <c r="A83" s="1">
        <v>41547</v>
      </c>
      <c r="B83" s="2">
        <v>1479.91</v>
      </c>
      <c r="C83" s="3">
        <f>tbsp_m_1[[#This Row],[Zamkniecie]]/B82-1</f>
        <v>4.0708048659687801E-3</v>
      </c>
    </row>
    <row r="84" spans="1:3" x14ac:dyDescent="0.3">
      <c r="A84" s="1">
        <v>41578</v>
      </c>
      <c r="B84" s="2">
        <v>1502.11</v>
      </c>
      <c r="C84" s="3">
        <f>tbsp_m_1[[#This Row],[Zamkniecie]]/B83-1</f>
        <v>1.5000912217634665E-2</v>
      </c>
    </row>
    <row r="85" spans="1:3" x14ac:dyDescent="0.3">
      <c r="A85" s="1">
        <v>41608</v>
      </c>
      <c r="B85" s="2">
        <v>1491.73</v>
      </c>
      <c r="C85" s="3">
        <f>tbsp_m_1[[#This Row],[Zamkniecie]]/B84-1</f>
        <v>-6.9102795401134731E-3</v>
      </c>
    </row>
    <row r="86" spans="1:3" x14ac:dyDescent="0.3">
      <c r="A86" s="1">
        <v>41639</v>
      </c>
      <c r="B86" s="2">
        <v>1503.62</v>
      </c>
      <c r="C86" s="3">
        <f>tbsp_m_1[[#This Row],[Zamkniecie]]/B85-1</f>
        <v>7.9706113036539517E-3</v>
      </c>
    </row>
    <row r="87" spans="1:3" x14ac:dyDescent="0.3">
      <c r="A87" s="1">
        <v>41670</v>
      </c>
      <c r="B87" s="2">
        <v>1486.15</v>
      </c>
      <c r="C87" s="3">
        <f>tbsp_m_1[[#This Row],[Zamkniecie]]/B86-1</f>
        <v>-1.1618627046727115E-2</v>
      </c>
    </row>
    <row r="88" spans="1:3" x14ac:dyDescent="0.3">
      <c r="A88" s="1">
        <v>41698</v>
      </c>
      <c r="B88" s="2">
        <v>1508.39</v>
      </c>
      <c r="C88" s="3">
        <f>tbsp_m_1[[#This Row],[Zamkniecie]]/B87-1</f>
        <v>1.4964842041516713E-2</v>
      </c>
    </row>
    <row r="89" spans="1:3" x14ac:dyDescent="0.3">
      <c r="A89" s="1">
        <v>41729</v>
      </c>
      <c r="B89" s="2">
        <v>1520.97</v>
      </c>
      <c r="C89" s="3">
        <f>tbsp_m_1[[#This Row],[Zamkniecie]]/B88-1</f>
        <v>8.3400181650634675E-3</v>
      </c>
    </row>
    <row r="90" spans="1:3" x14ac:dyDescent="0.3">
      <c r="A90" s="1">
        <v>41759</v>
      </c>
      <c r="B90" s="2">
        <v>1533.77</v>
      </c>
      <c r="C90" s="3">
        <f>tbsp_m_1[[#This Row],[Zamkniecie]]/B89-1</f>
        <v>8.4156820976086788E-3</v>
      </c>
    </row>
    <row r="91" spans="1:3" x14ac:dyDescent="0.3">
      <c r="A91" s="1">
        <v>41790</v>
      </c>
      <c r="B91" s="2">
        <v>1553.96</v>
      </c>
      <c r="C91" s="3">
        <f>tbsp_m_1[[#This Row],[Zamkniecie]]/B90-1</f>
        <v>1.316364252788893E-2</v>
      </c>
    </row>
    <row r="92" spans="1:3" x14ac:dyDescent="0.3">
      <c r="A92" s="1">
        <v>41820</v>
      </c>
      <c r="B92" s="2">
        <v>1573.41</v>
      </c>
      <c r="C92" s="3">
        <f>tbsp_m_1[[#This Row],[Zamkniecie]]/B91-1</f>
        <v>1.2516409688795083E-2</v>
      </c>
    </row>
    <row r="93" spans="1:3" x14ac:dyDescent="0.3">
      <c r="A93" s="1">
        <v>41851</v>
      </c>
      <c r="B93" s="2">
        <v>1575.25</v>
      </c>
      <c r="C93" s="3">
        <f>tbsp_m_1[[#This Row],[Zamkniecie]]/B92-1</f>
        <v>1.1694345402659678E-3</v>
      </c>
    </row>
    <row r="94" spans="1:3" x14ac:dyDescent="0.3">
      <c r="A94" s="1">
        <v>41882</v>
      </c>
      <c r="B94" s="2">
        <v>1601.87</v>
      </c>
      <c r="C94" s="3">
        <f>tbsp_m_1[[#This Row],[Zamkniecie]]/B93-1</f>
        <v>1.6898904935724435E-2</v>
      </c>
    </row>
    <row r="95" spans="1:3" x14ac:dyDescent="0.3">
      <c r="A95" s="1">
        <v>41912</v>
      </c>
      <c r="B95" s="2">
        <v>1617.66</v>
      </c>
      <c r="C95" s="3">
        <f>tbsp_m_1[[#This Row],[Zamkniecie]]/B94-1</f>
        <v>9.8572293631820074E-3</v>
      </c>
    </row>
    <row r="96" spans="1:3" x14ac:dyDescent="0.3">
      <c r="A96" s="1">
        <v>41943</v>
      </c>
      <c r="B96" s="2">
        <v>1643.73</v>
      </c>
      <c r="C96" s="3">
        <f>tbsp_m_1[[#This Row],[Zamkniecie]]/B95-1</f>
        <v>1.6115871073031363E-2</v>
      </c>
    </row>
    <row r="97" spans="1:3" x14ac:dyDescent="0.3">
      <c r="A97" s="1">
        <v>41973</v>
      </c>
      <c r="B97" s="2">
        <v>1651.45</v>
      </c>
      <c r="C97" s="3">
        <f>tbsp_m_1[[#This Row],[Zamkniecie]]/B96-1</f>
        <v>4.696635092138024E-3</v>
      </c>
    </row>
    <row r="98" spans="1:3" x14ac:dyDescent="0.3">
      <c r="A98" s="1">
        <v>42004</v>
      </c>
      <c r="B98" s="2">
        <v>1645.73</v>
      </c>
      <c r="C98" s="3">
        <f>tbsp_m_1[[#This Row],[Zamkniecie]]/B97-1</f>
        <v>-3.4636228768657462E-3</v>
      </c>
    </row>
    <row r="99" spans="1:3" x14ac:dyDescent="0.3">
      <c r="A99" s="1">
        <v>42035</v>
      </c>
      <c r="B99" s="2">
        <v>1679.35</v>
      </c>
      <c r="C99" s="3">
        <f>tbsp_m_1[[#This Row],[Zamkniecie]]/B98-1</f>
        <v>2.0428624379454696E-2</v>
      </c>
    </row>
    <row r="100" spans="1:3" x14ac:dyDescent="0.3">
      <c r="A100" s="1">
        <v>42063</v>
      </c>
      <c r="B100" s="2">
        <v>1670.02</v>
      </c>
      <c r="C100" s="3">
        <f>tbsp_m_1[[#This Row],[Zamkniecie]]/B99-1</f>
        <v>-5.5557209634680138E-3</v>
      </c>
    </row>
    <row r="101" spans="1:3" x14ac:dyDescent="0.3">
      <c r="A101" s="1">
        <v>42094</v>
      </c>
      <c r="B101" s="2">
        <v>1669.15</v>
      </c>
      <c r="C101" s="3">
        <f>tbsp_m_1[[#This Row],[Zamkniecie]]/B100-1</f>
        <v>-5.2095184488798463E-4</v>
      </c>
    </row>
    <row r="102" spans="1:3" x14ac:dyDescent="0.3">
      <c r="A102" s="1">
        <v>42124</v>
      </c>
      <c r="B102" s="2">
        <v>1654.85</v>
      </c>
      <c r="C102" s="3">
        <f>tbsp_m_1[[#This Row],[Zamkniecie]]/B101-1</f>
        <v>-8.5672348201181192E-3</v>
      </c>
    </row>
    <row r="103" spans="1:3" x14ac:dyDescent="0.3">
      <c r="A103" s="1">
        <v>42155</v>
      </c>
      <c r="B103" s="2">
        <v>1639.98</v>
      </c>
      <c r="C103" s="3">
        <f>tbsp_m_1[[#This Row],[Zamkniecie]]/B102-1</f>
        <v>-8.985708674502102E-3</v>
      </c>
    </row>
    <row r="104" spans="1:3" x14ac:dyDescent="0.3">
      <c r="A104" s="1">
        <v>42185</v>
      </c>
      <c r="B104" s="2">
        <v>1629.31</v>
      </c>
      <c r="C104" s="3">
        <f>tbsp_m_1[[#This Row],[Zamkniecie]]/B103-1</f>
        <v>-6.5061769045964279E-3</v>
      </c>
    </row>
    <row r="105" spans="1:3" x14ac:dyDescent="0.3">
      <c r="A105" s="1">
        <v>42216</v>
      </c>
      <c r="B105" s="2">
        <v>1650.22</v>
      </c>
      <c r="C105" s="3">
        <f>tbsp_m_1[[#This Row],[Zamkniecie]]/B104-1</f>
        <v>1.283365350976795E-2</v>
      </c>
    </row>
    <row r="106" spans="1:3" x14ac:dyDescent="0.3">
      <c r="A106" s="1">
        <v>42247</v>
      </c>
      <c r="B106" s="2">
        <v>1648.45</v>
      </c>
      <c r="C106" s="3">
        <f>tbsp_m_1[[#This Row],[Zamkniecie]]/B105-1</f>
        <v>-1.0725842614923708E-3</v>
      </c>
    </row>
    <row r="107" spans="1:3" x14ac:dyDescent="0.3">
      <c r="A107" s="1">
        <v>42277</v>
      </c>
      <c r="B107" s="2">
        <v>1665.92</v>
      </c>
      <c r="C107" s="3">
        <f>tbsp_m_1[[#This Row],[Zamkniecie]]/B106-1</f>
        <v>1.0597834329218347E-2</v>
      </c>
    </row>
    <row r="108" spans="1:3" x14ac:dyDescent="0.3">
      <c r="A108" s="1">
        <v>42308</v>
      </c>
      <c r="B108" s="2">
        <v>1679.69</v>
      </c>
      <c r="C108" s="3">
        <f>tbsp_m_1[[#This Row],[Zamkniecie]]/B107-1</f>
        <v>8.2657030349595484E-3</v>
      </c>
    </row>
    <row r="109" spans="1:3" x14ac:dyDescent="0.3">
      <c r="A109" s="1">
        <v>42338</v>
      </c>
      <c r="B109" s="2">
        <v>1681.98</v>
      </c>
      <c r="C109" s="3">
        <f>tbsp_m_1[[#This Row],[Zamkniecie]]/B108-1</f>
        <v>1.3633468080418432E-3</v>
      </c>
    </row>
    <row r="110" spans="1:3" x14ac:dyDescent="0.3">
      <c r="A110" s="1">
        <v>42369</v>
      </c>
      <c r="B110" s="2">
        <v>1673.34</v>
      </c>
      <c r="C110" s="3">
        <f>tbsp_m_1[[#This Row],[Zamkniecie]]/B109-1</f>
        <v>-5.1368030535441367E-3</v>
      </c>
    </row>
    <row r="111" spans="1:3" x14ac:dyDescent="0.3">
      <c r="A111" s="1">
        <v>42400</v>
      </c>
      <c r="B111" s="2">
        <v>1677.37</v>
      </c>
      <c r="C111" s="3">
        <f>tbsp_m_1[[#This Row],[Zamkniecie]]/B110-1</f>
        <v>2.4083569388169135E-3</v>
      </c>
    </row>
    <row r="112" spans="1:3" x14ac:dyDescent="0.3">
      <c r="A112" s="1">
        <v>42429</v>
      </c>
      <c r="B112" s="2">
        <v>1691.2</v>
      </c>
      <c r="C112" s="3">
        <f>tbsp_m_1[[#This Row],[Zamkniecie]]/B111-1</f>
        <v>8.2450502870565767E-3</v>
      </c>
    </row>
    <row r="113" spans="1:3" x14ac:dyDescent="0.3">
      <c r="A113" s="1">
        <v>42460</v>
      </c>
      <c r="B113" s="2">
        <v>1700.18</v>
      </c>
      <c r="C113" s="3">
        <f>tbsp_m_1[[#This Row],[Zamkniecie]]/B112-1</f>
        <v>5.3098391674550882E-3</v>
      </c>
    </row>
    <row r="114" spans="1:3" x14ac:dyDescent="0.3">
      <c r="A114" s="1">
        <v>42490</v>
      </c>
      <c r="B114" s="2">
        <v>1690.73</v>
      </c>
      <c r="C114" s="3">
        <f>tbsp_m_1[[#This Row],[Zamkniecie]]/B113-1</f>
        <v>-5.5582350104106393E-3</v>
      </c>
    </row>
    <row r="115" spans="1:3" x14ac:dyDescent="0.3">
      <c r="A115" s="1">
        <v>42521</v>
      </c>
      <c r="B115" s="2">
        <v>1687.26</v>
      </c>
      <c r="C115" s="3">
        <f>tbsp_m_1[[#This Row],[Zamkniecie]]/B114-1</f>
        <v>-2.0523679120852956E-3</v>
      </c>
    </row>
    <row r="116" spans="1:3" x14ac:dyDescent="0.3">
      <c r="A116" s="1">
        <v>42551</v>
      </c>
      <c r="B116" s="2">
        <v>1704.32</v>
      </c>
      <c r="C116" s="3">
        <f>tbsp_m_1[[#This Row],[Zamkniecie]]/B115-1</f>
        <v>1.0111067648139516E-2</v>
      </c>
    </row>
    <row r="117" spans="1:3" x14ac:dyDescent="0.3">
      <c r="A117" s="1">
        <v>42582</v>
      </c>
      <c r="B117" s="2">
        <v>1707.7</v>
      </c>
      <c r="C117" s="3">
        <f>tbsp_m_1[[#This Row],[Zamkniecie]]/B116-1</f>
        <v>1.9831956440106158E-3</v>
      </c>
    </row>
    <row r="118" spans="1:3" x14ac:dyDescent="0.3">
      <c r="A118" s="1">
        <v>42613</v>
      </c>
      <c r="B118" s="2">
        <v>1712.02</v>
      </c>
      <c r="C118" s="3">
        <f>tbsp_m_1[[#This Row],[Zamkniecie]]/B117-1</f>
        <v>2.5297183346020269E-3</v>
      </c>
    </row>
    <row r="119" spans="1:3" x14ac:dyDescent="0.3">
      <c r="A119" s="1">
        <v>42643</v>
      </c>
      <c r="B119" s="2">
        <v>1707.51</v>
      </c>
      <c r="C119" s="3">
        <f>tbsp_m_1[[#This Row],[Zamkniecie]]/B118-1</f>
        <v>-2.6343150196843634E-3</v>
      </c>
    </row>
    <row r="120" spans="1:3" x14ac:dyDescent="0.3">
      <c r="A120" s="1">
        <v>42674</v>
      </c>
      <c r="B120" s="2">
        <v>1699.87</v>
      </c>
      <c r="C120" s="3">
        <f>tbsp_m_1[[#This Row],[Zamkniecie]]/B119-1</f>
        <v>-4.4743515411330703E-3</v>
      </c>
    </row>
    <row r="121" spans="1:3" x14ac:dyDescent="0.3">
      <c r="A121" s="1">
        <v>42704</v>
      </c>
      <c r="B121" s="2">
        <v>1674.77</v>
      </c>
      <c r="C121" s="3">
        <f>tbsp_m_1[[#This Row],[Zamkniecie]]/B120-1</f>
        <v>-1.4765835034443731E-2</v>
      </c>
    </row>
    <row r="122" spans="1:3" x14ac:dyDescent="0.3">
      <c r="A122" s="1">
        <v>42735</v>
      </c>
      <c r="B122" s="2">
        <v>1677.54</v>
      </c>
      <c r="C122" s="3">
        <f>tbsp_m_1[[#This Row],[Zamkniecie]]/B121-1</f>
        <v>1.65395845399674E-3</v>
      </c>
    </row>
    <row r="123" spans="1:3" x14ac:dyDescent="0.3">
      <c r="A123" s="1">
        <v>42766</v>
      </c>
      <c r="B123" s="2">
        <v>1675.33</v>
      </c>
      <c r="C123" s="3">
        <f>tbsp_m_1[[#This Row],[Zamkniecie]]/B122-1</f>
        <v>-1.317405248161041E-3</v>
      </c>
    </row>
    <row r="124" spans="1:3" x14ac:dyDescent="0.3">
      <c r="A124" s="1">
        <v>42794</v>
      </c>
      <c r="B124" s="2">
        <v>1681.85</v>
      </c>
      <c r="C124" s="3">
        <f>tbsp_m_1[[#This Row],[Zamkniecie]]/B123-1</f>
        <v>3.8917705765431077E-3</v>
      </c>
    </row>
    <row r="125" spans="1:3" x14ac:dyDescent="0.3">
      <c r="A125" s="1">
        <v>42825</v>
      </c>
      <c r="B125" s="2">
        <v>1704.2</v>
      </c>
      <c r="C125" s="3">
        <f>tbsp_m_1[[#This Row],[Zamkniecie]]/B124-1</f>
        <v>1.3288937776853027E-2</v>
      </c>
    </row>
    <row r="126" spans="1:3" x14ac:dyDescent="0.3">
      <c r="A126" s="1">
        <v>42855</v>
      </c>
      <c r="B126" s="2">
        <v>1709.72</v>
      </c>
      <c r="C126" s="3">
        <f>tbsp_m_1[[#This Row],[Zamkniecie]]/B125-1</f>
        <v>3.2390564487736473E-3</v>
      </c>
    </row>
    <row r="127" spans="1:3" x14ac:dyDescent="0.3">
      <c r="A127" s="1">
        <v>42886</v>
      </c>
      <c r="B127" s="2">
        <v>1726.15</v>
      </c>
      <c r="C127" s="3">
        <f>tbsp_m_1[[#This Row],[Zamkniecie]]/B126-1</f>
        <v>9.6097606625646925E-3</v>
      </c>
    </row>
    <row r="128" spans="1:3" x14ac:dyDescent="0.3">
      <c r="A128" s="1">
        <v>42916</v>
      </c>
      <c r="B128" s="2">
        <v>1728.79</v>
      </c>
      <c r="C128" s="3">
        <f>tbsp_m_1[[#This Row],[Zamkniecie]]/B127-1</f>
        <v>1.5294151724936089E-3</v>
      </c>
    </row>
    <row r="129" spans="1:3" x14ac:dyDescent="0.3">
      <c r="A129" s="1">
        <v>42947</v>
      </c>
      <c r="B129" s="2">
        <v>1730.59</v>
      </c>
      <c r="C129" s="3">
        <f>tbsp_m_1[[#This Row],[Zamkniecie]]/B128-1</f>
        <v>1.0411906593628117E-3</v>
      </c>
    </row>
    <row r="130" spans="1:3" x14ac:dyDescent="0.3">
      <c r="A130" s="1">
        <v>42978</v>
      </c>
      <c r="B130" s="2">
        <v>1739.65</v>
      </c>
      <c r="C130" s="3">
        <f>tbsp_m_1[[#This Row],[Zamkniecie]]/B129-1</f>
        <v>5.2352088016227594E-3</v>
      </c>
    </row>
    <row r="131" spans="1:3" x14ac:dyDescent="0.3">
      <c r="A131" s="1">
        <v>43008</v>
      </c>
      <c r="B131" s="2">
        <v>1739.29</v>
      </c>
      <c r="C131" s="3">
        <f>tbsp_m_1[[#This Row],[Zamkniecie]]/B130-1</f>
        <v>-2.0693817721961771E-4</v>
      </c>
    </row>
    <row r="132" spans="1:3" x14ac:dyDescent="0.3">
      <c r="A132" s="1">
        <v>43039</v>
      </c>
      <c r="B132" s="2">
        <v>1742.87</v>
      </c>
      <c r="C132" s="3">
        <f>tbsp_m_1[[#This Row],[Zamkniecie]]/B131-1</f>
        <v>2.0583111499519191E-3</v>
      </c>
    </row>
    <row r="133" spans="1:3" x14ac:dyDescent="0.3">
      <c r="A133" s="1">
        <v>43069</v>
      </c>
      <c r="B133" s="2">
        <v>1751.24</v>
      </c>
      <c r="C133" s="3">
        <f>tbsp_m_1[[#This Row],[Zamkniecie]]/B132-1</f>
        <v>4.8024235886785505E-3</v>
      </c>
    </row>
    <row r="134" spans="1:3" x14ac:dyDescent="0.3">
      <c r="A134" s="1">
        <v>43100</v>
      </c>
      <c r="B134" s="2">
        <v>1757.58</v>
      </c>
      <c r="C134" s="3">
        <f>tbsp_m_1[[#This Row],[Zamkniecie]]/B133-1</f>
        <v>3.6202919074483919E-3</v>
      </c>
    </row>
    <row r="135" spans="1:3" x14ac:dyDescent="0.3">
      <c r="A135" s="1">
        <v>43131</v>
      </c>
      <c r="B135" s="2">
        <v>1757.55</v>
      </c>
      <c r="C135" s="3">
        <f>tbsp_m_1[[#This Row],[Zamkniecie]]/B134-1</f>
        <v>-1.7068924316410161E-5</v>
      </c>
    </row>
    <row r="136" spans="1:3" x14ac:dyDescent="0.3">
      <c r="A136" s="1">
        <v>43159</v>
      </c>
      <c r="B136" s="2">
        <v>1769.15</v>
      </c>
      <c r="C136" s="3">
        <f>tbsp_m_1[[#This Row],[Zamkniecie]]/B135-1</f>
        <v>6.6000967255555043E-3</v>
      </c>
    </row>
    <row r="137" spans="1:3" x14ac:dyDescent="0.3">
      <c r="A137" s="1">
        <v>43190</v>
      </c>
      <c r="B137" s="2">
        <v>1786.13</v>
      </c>
      <c r="C137" s="3">
        <f>tbsp_m_1[[#This Row],[Zamkniecie]]/B136-1</f>
        <v>9.5978294661278607E-3</v>
      </c>
    </row>
    <row r="138" spans="1:3" x14ac:dyDescent="0.3">
      <c r="A138" s="1">
        <v>43220</v>
      </c>
      <c r="B138" s="2">
        <v>1791.45</v>
      </c>
      <c r="C138" s="3">
        <f>tbsp_m_1[[#This Row],[Zamkniecie]]/B137-1</f>
        <v>2.9785066036627228E-3</v>
      </c>
    </row>
    <row r="139" spans="1:3" x14ac:dyDescent="0.3">
      <c r="A139" s="1">
        <v>43251</v>
      </c>
      <c r="B139" s="2">
        <v>1787.86</v>
      </c>
      <c r="C139" s="3">
        <f>tbsp_m_1[[#This Row],[Zamkniecie]]/B138-1</f>
        <v>-2.0039632699768717E-3</v>
      </c>
    </row>
    <row r="140" spans="1:3" x14ac:dyDescent="0.3">
      <c r="A140" s="1">
        <v>43281</v>
      </c>
      <c r="B140" s="2">
        <v>1790.6</v>
      </c>
      <c r="C140" s="3">
        <f>tbsp_m_1[[#This Row],[Zamkniecie]]/B139-1</f>
        <v>1.532558477733259E-3</v>
      </c>
    </row>
    <row r="141" spans="1:3" x14ac:dyDescent="0.3">
      <c r="A141" s="1">
        <v>43312</v>
      </c>
      <c r="B141" s="2">
        <v>1796.84</v>
      </c>
      <c r="C141" s="3">
        <f>tbsp_m_1[[#This Row],[Zamkniecie]]/B140-1</f>
        <v>3.4848654082431096E-3</v>
      </c>
    </row>
    <row r="142" spans="1:3" x14ac:dyDescent="0.3">
      <c r="A142" s="1">
        <v>43343</v>
      </c>
      <c r="B142" s="2">
        <v>1800.35</v>
      </c>
      <c r="C142" s="3">
        <f>tbsp_m_1[[#This Row],[Zamkniecie]]/B141-1</f>
        <v>1.9534293537544212E-3</v>
      </c>
    </row>
    <row r="143" spans="1:3" x14ac:dyDescent="0.3">
      <c r="A143" s="1">
        <v>43373</v>
      </c>
      <c r="B143" s="2">
        <v>1802.98</v>
      </c>
      <c r="C143" s="3">
        <f>tbsp_m_1[[#This Row],[Zamkniecie]]/B142-1</f>
        <v>1.4608270614047125E-3</v>
      </c>
    </row>
    <row r="144" spans="1:3" x14ac:dyDescent="0.3">
      <c r="A144" s="1">
        <v>43404</v>
      </c>
      <c r="B144" s="2">
        <v>1809.18</v>
      </c>
      <c r="C144" s="3">
        <f>tbsp_m_1[[#This Row],[Zamkniecie]]/B143-1</f>
        <v>3.438751400459239E-3</v>
      </c>
    </row>
    <row r="145" spans="1:3" x14ac:dyDescent="0.3">
      <c r="A145" s="1">
        <v>43434</v>
      </c>
      <c r="B145" s="2">
        <v>1821.96</v>
      </c>
      <c r="C145" s="3">
        <f>tbsp_m_1[[#This Row],[Zamkniecie]]/B144-1</f>
        <v>7.0639737339568409E-3</v>
      </c>
    </row>
    <row r="146" spans="1:3" x14ac:dyDescent="0.3">
      <c r="A146" s="1">
        <v>43465</v>
      </c>
      <c r="B146" s="2">
        <v>1839.64</v>
      </c>
      <c r="C146" s="3">
        <f>tbsp_m_1[[#This Row],[Zamkniecie]]/B145-1</f>
        <v>9.7038354299765484E-3</v>
      </c>
    </row>
    <row r="147" spans="1:3" x14ac:dyDescent="0.3">
      <c r="A147" s="1">
        <v>43496</v>
      </c>
      <c r="B147" s="2">
        <v>1849.08</v>
      </c>
      <c r="C147" s="3">
        <f>tbsp_m_1[[#This Row],[Zamkniecie]]/B146-1</f>
        <v>5.1314387597571898E-3</v>
      </c>
    </row>
    <row r="148" spans="1:3" x14ac:dyDescent="0.3">
      <c r="A148" s="1">
        <v>43524</v>
      </c>
      <c r="B148" s="2">
        <v>1839.78</v>
      </c>
      <c r="C148" s="3">
        <f>tbsp_m_1[[#This Row],[Zamkniecie]]/B147-1</f>
        <v>-5.0295281978064432E-3</v>
      </c>
    </row>
    <row r="149" spans="1:3" x14ac:dyDescent="0.3">
      <c r="A149" s="1">
        <v>43555</v>
      </c>
      <c r="B149" s="2">
        <v>1850.39</v>
      </c>
      <c r="C149" s="3">
        <f>tbsp_m_1[[#This Row],[Zamkniecie]]/B148-1</f>
        <v>5.7669938797031417E-3</v>
      </c>
    </row>
    <row r="150" spans="1:3" x14ac:dyDescent="0.3">
      <c r="A150" s="1">
        <v>43585</v>
      </c>
      <c r="B150" s="2">
        <v>1843.58</v>
      </c>
      <c r="C150" s="3">
        <f>tbsp_m_1[[#This Row],[Zamkniecie]]/B149-1</f>
        <v>-3.6803052329509311E-3</v>
      </c>
    </row>
    <row r="151" spans="1:3" x14ac:dyDescent="0.3">
      <c r="A151" s="1">
        <v>43616</v>
      </c>
      <c r="B151" s="2">
        <v>1865.17</v>
      </c>
      <c r="C151" s="3">
        <f>tbsp_m_1[[#This Row],[Zamkniecie]]/B150-1</f>
        <v>1.1710910294101762E-2</v>
      </c>
    </row>
    <row r="152" spans="1:3" x14ac:dyDescent="0.3">
      <c r="A152" s="1">
        <v>43646</v>
      </c>
      <c r="B152" s="2">
        <v>1878.94</v>
      </c>
      <c r="C152" s="3">
        <f>tbsp_m_1[[#This Row],[Zamkniecie]]/B151-1</f>
        <v>7.3827050617369938E-3</v>
      </c>
    </row>
    <row r="153" spans="1:3" x14ac:dyDescent="0.3">
      <c r="A153" s="1">
        <v>43677</v>
      </c>
      <c r="B153" s="2">
        <v>1895.53</v>
      </c>
      <c r="C153" s="3">
        <f>tbsp_m_1[[#This Row],[Zamkniecie]]/B152-1</f>
        <v>8.82944638998584E-3</v>
      </c>
    </row>
    <row r="154" spans="1:3" x14ac:dyDescent="0.3">
      <c r="A154" s="1">
        <v>43708</v>
      </c>
      <c r="B154" s="2">
        <v>1915.02</v>
      </c>
      <c r="C154" s="3">
        <f>tbsp_m_1[[#This Row],[Zamkniecie]]/B153-1</f>
        <v>1.0282084693990612E-2</v>
      </c>
    </row>
    <row r="155" spans="1:3" x14ac:dyDescent="0.3">
      <c r="A155" s="1">
        <v>43738</v>
      </c>
      <c r="B155" s="2">
        <v>1910.01</v>
      </c>
      <c r="C155" s="3">
        <f>tbsp_m_1[[#This Row],[Zamkniecie]]/B154-1</f>
        <v>-2.6161606667293169E-3</v>
      </c>
    </row>
    <row r="156" spans="1:3" x14ac:dyDescent="0.3">
      <c r="A156" s="1">
        <v>43769</v>
      </c>
      <c r="B156" s="2">
        <v>1916.69</v>
      </c>
      <c r="C156" s="3">
        <f>tbsp_m_1[[#This Row],[Zamkniecie]]/B155-1</f>
        <v>3.4973638881472535E-3</v>
      </c>
    </row>
    <row r="157" spans="1:3" x14ac:dyDescent="0.3">
      <c r="A157" s="1">
        <v>43799</v>
      </c>
      <c r="B157" s="2">
        <v>1916.89</v>
      </c>
      <c r="C157" s="3">
        <f>tbsp_m_1[[#This Row],[Zamkniecie]]/B156-1</f>
        <v>1.0434655578106522E-4</v>
      </c>
    </row>
    <row r="158" spans="1:3" x14ac:dyDescent="0.3">
      <c r="A158" s="1">
        <v>43830</v>
      </c>
      <c r="B158" s="2">
        <v>1912.18</v>
      </c>
      <c r="C158" s="3">
        <f>tbsp_m_1[[#This Row],[Zamkniecie]]/B157-1</f>
        <v>-2.4571049982001769E-3</v>
      </c>
    </row>
    <row r="159" spans="1:3" x14ac:dyDescent="0.3">
      <c r="A159" s="1">
        <v>43861</v>
      </c>
      <c r="B159" s="2">
        <v>1913.58</v>
      </c>
      <c r="C159" s="3">
        <f>tbsp_m_1[[#This Row],[Zamkniecie]]/B158-1</f>
        <v>7.3214864709392202E-4</v>
      </c>
    </row>
    <row r="160" spans="1:3" x14ac:dyDescent="0.3">
      <c r="A160" s="1">
        <v>43890</v>
      </c>
      <c r="B160" s="2">
        <v>1938.3</v>
      </c>
      <c r="C160" s="3">
        <f>tbsp_m_1[[#This Row],[Zamkniecie]]/B159-1</f>
        <v>1.291819521525106E-2</v>
      </c>
    </row>
    <row r="161" spans="1:3" x14ac:dyDescent="0.3">
      <c r="A161" s="1">
        <v>43921</v>
      </c>
      <c r="B161" s="2">
        <v>1962.84</v>
      </c>
      <c r="C161" s="3">
        <f>tbsp_m_1[[#This Row],[Zamkniecie]]/B160-1</f>
        <v>1.2660578857761839E-2</v>
      </c>
    </row>
    <row r="162" spans="1:3" x14ac:dyDescent="0.3">
      <c r="A162" s="1">
        <v>43951</v>
      </c>
      <c r="B162" s="2">
        <v>1985.59</v>
      </c>
      <c r="C162" s="3">
        <f>tbsp_m_1[[#This Row],[Zamkniecie]]/B161-1</f>
        <v>1.1590348678445439E-2</v>
      </c>
    </row>
    <row r="163" spans="1:3" x14ac:dyDescent="0.3">
      <c r="A163" s="1">
        <v>43982</v>
      </c>
      <c r="B163" s="2">
        <v>2015.41</v>
      </c>
      <c r="C163" s="3">
        <f>tbsp_m_1[[#This Row],[Zamkniecie]]/B162-1</f>
        <v>1.5018206175494431E-2</v>
      </c>
    </row>
    <row r="164" spans="1:3" x14ac:dyDescent="0.3">
      <c r="A164" s="1">
        <v>44012</v>
      </c>
      <c r="B164" s="2">
        <v>2009.2</v>
      </c>
      <c r="C164" s="3">
        <f>tbsp_m_1[[#This Row],[Zamkniecie]]/B163-1</f>
        <v>-3.0812589001741886E-3</v>
      </c>
    </row>
    <row r="165" spans="1:3" x14ac:dyDescent="0.3">
      <c r="A165" s="1">
        <v>44043</v>
      </c>
      <c r="B165" s="2">
        <v>2018.8</v>
      </c>
      <c r="C165" s="3">
        <f>tbsp_m_1[[#This Row],[Zamkniecie]]/B164-1</f>
        <v>4.7780211029264663E-3</v>
      </c>
    </row>
    <row r="166" spans="1:3" x14ac:dyDescent="0.3">
      <c r="A166" s="1">
        <v>44074</v>
      </c>
      <c r="B166" s="2">
        <v>2011.09</v>
      </c>
      <c r="C166" s="3">
        <f>tbsp_m_1[[#This Row],[Zamkniecie]]/B165-1</f>
        <v>-3.8191004557163177E-3</v>
      </c>
    </row>
    <row r="167" spans="1:3" x14ac:dyDescent="0.3">
      <c r="A167" s="1">
        <v>44104</v>
      </c>
      <c r="B167" s="2">
        <v>2020.93</v>
      </c>
      <c r="C167" s="3">
        <f>tbsp_m_1[[#This Row],[Zamkniecie]]/B166-1</f>
        <v>4.8928690411667031E-3</v>
      </c>
    </row>
    <row r="168" spans="1:3" x14ac:dyDescent="0.3">
      <c r="A168" s="1">
        <v>44135</v>
      </c>
      <c r="B168" s="2">
        <v>2035.2</v>
      </c>
      <c r="C168" s="3">
        <f>tbsp_m_1[[#This Row],[Zamkniecie]]/B167-1</f>
        <v>7.0611055306220027E-3</v>
      </c>
    </row>
    <row r="169" spans="1:3" x14ac:dyDescent="0.3">
      <c r="A169" s="1">
        <v>44165</v>
      </c>
      <c r="B169" s="2">
        <v>2034.09</v>
      </c>
      <c r="C169" s="3">
        <f>tbsp_m_1[[#This Row],[Zamkniecie]]/B168-1</f>
        <v>-5.454009433962792E-4</v>
      </c>
    </row>
    <row r="170" spans="1:3" x14ac:dyDescent="0.3">
      <c r="A170" s="1">
        <v>44196</v>
      </c>
      <c r="B170" s="2">
        <v>2034.99</v>
      </c>
      <c r="C170" s="3">
        <f>tbsp_m_1[[#This Row],[Zamkniecie]]/B169-1</f>
        <v>4.4245829830535932E-4</v>
      </c>
    </row>
    <row r="171" spans="1:3" x14ac:dyDescent="0.3">
      <c r="A171" s="1">
        <v>44227</v>
      </c>
      <c r="B171" s="2">
        <v>2040.32</v>
      </c>
      <c r="C171" s="3">
        <f>tbsp_m_1[[#This Row],[Zamkniecie]]/B170-1</f>
        <v>2.6191774898156606E-3</v>
      </c>
    </row>
    <row r="172" spans="1:3" x14ac:dyDescent="0.3">
      <c r="A172" s="1">
        <v>44255</v>
      </c>
      <c r="B172" s="2">
        <v>2016.19</v>
      </c>
      <c r="C172" s="3">
        <f>tbsp_m_1[[#This Row],[Zamkniecie]]/B171-1</f>
        <v>-1.1826576223337493E-2</v>
      </c>
    </row>
    <row r="173" spans="1:3" x14ac:dyDescent="0.3">
      <c r="A173" s="1">
        <v>44286</v>
      </c>
      <c r="B173" s="2">
        <v>2015.88</v>
      </c>
      <c r="C173" s="3">
        <f>tbsp_m_1[[#This Row],[Zamkniecie]]/B172-1</f>
        <v>-1.5375535043815614E-4</v>
      </c>
    </row>
    <row r="174" spans="1:3" x14ac:dyDescent="0.3">
      <c r="A174" s="1">
        <v>44316</v>
      </c>
      <c r="B174" s="2">
        <v>2011.25</v>
      </c>
      <c r="C174" s="3">
        <f>tbsp_m_1[[#This Row],[Zamkniecie]]/B173-1</f>
        <v>-2.2967636962518689E-3</v>
      </c>
    </row>
    <row r="175" spans="1:3" x14ac:dyDescent="0.3">
      <c r="A175" s="1">
        <v>44347</v>
      </c>
      <c r="B175" s="2">
        <v>1996.35</v>
      </c>
      <c r="C175" s="3">
        <f>tbsp_m_1[[#This Row],[Zamkniecie]]/B174-1</f>
        <v>-7.4083281541330592E-3</v>
      </c>
    </row>
    <row r="176" spans="1:3" x14ac:dyDescent="0.3">
      <c r="A176" s="1">
        <v>44377</v>
      </c>
      <c r="B176" s="2">
        <v>2001.97</v>
      </c>
      <c r="C176" s="3">
        <f>tbsp_m_1[[#This Row],[Zamkniecie]]/B175-1</f>
        <v>2.8151376261678074E-3</v>
      </c>
    </row>
    <row r="177" spans="1:3" x14ac:dyDescent="0.3">
      <c r="A177" s="1">
        <v>44408</v>
      </c>
      <c r="B177" s="2">
        <v>2013.59</v>
      </c>
      <c r="C177" s="3">
        <f>tbsp_m_1[[#This Row],[Zamkniecie]]/B176-1</f>
        <v>5.8042827814601683E-3</v>
      </c>
    </row>
    <row r="178" spans="1:3" x14ac:dyDescent="0.3">
      <c r="A178" s="1">
        <v>44439</v>
      </c>
      <c r="B178" s="2">
        <v>2008.37</v>
      </c>
      <c r="C178" s="3">
        <f>tbsp_m_1[[#This Row],[Zamkniecie]]/B177-1</f>
        <v>-2.5923847456532645E-3</v>
      </c>
    </row>
    <row r="179" spans="1:3" x14ac:dyDescent="0.3">
      <c r="A179" s="1">
        <v>44469</v>
      </c>
      <c r="B179" s="2">
        <v>1986.22</v>
      </c>
      <c r="C179" s="3">
        <f>tbsp_m_1[[#This Row],[Zamkniecie]]/B178-1</f>
        <v>-1.1028844286660289E-2</v>
      </c>
    </row>
    <row r="180" spans="1:3" x14ac:dyDescent="0.3">
      <c r="A180" s="1">
        <v>44500</v>
      </c>
      <c r="B180" s="2">
        <v>1922.89</v>
      </c>
      <c r="C180" s="3">
        <f>tbsp_m_1[[#This Row],[Zamkniecie]]/B179-1</f>
        <v>-3.1884685482977626E-2</v>
      </c>
    </row>
    <row r="181" spans="1:3" x14ac:dyDescent="0.3">
      <c r="A181" s="1">
        <v>44530</v>
      </c>
      <c r="B181" s="2">
        <v>1875.65</v>
      </c>
      <c r="C181" s="3">
        <f>tbsp_m_1[[#This Row],[Zamkniecie]]/B180-1</f>
        <v>-2.4567187930666812E-2</v>
      </c>
    </row>
    <row r="182" spans="1:3" x14ac:dyDescent="0.3">
      <c r="A182" s="1">
        <v>44561</v>
      </c>
      <c r="B182" s="2">
        <v>1836.74</v>
      </c>
      <c r="C182" s="3">
        <f>tbsp_m_1[[#This Row],[Zamkniecie]]/B181-1</f>
        <v>-2.0744808466398368E-2</v>
      </c>
    </row>
    <row r="183" spans="1:3" x14ac:dyDescent="0.3">
      <c r="A183" s="1">
        <v>44592</v>
      </c>
      <c r="B183" s="2">
        <v>1828.17</v>
      </c>
      <c r="C183" s="3">
        <f>tbsp_m_1[[#This Row],[Zamkniecie]]/B182-1</f>
        <v>-4.6658754096932098E-3</v>
      </c>
    </row>
    <row r="184" spans="1:3" x14ac:dyDescent="0.3">
      <c r="A184" s="1">
        <v>44620</v>
      </c>
      <c r="B184" s="2">
        <v>1822.5</v>
      </c>
      <c r="C184" s="3">
        <f>tbsp_m_1[[#This Row],[Zamkniecie]]/B183-1</f>
        <v>-3.1014621178555579E-3</v>
      </c>
    </row>
    <row r="185" spans="1:3" x14ac:dyDescent="0.3">
      <c r="A185" s="1">
        <v>44651</v>
      </c>
      <c r="B185" s="2">
        <v>1746.17</v>
      </c>
      <c r="C185" s="3">
        <f>tbsp_m_1[[#This Row],[Zamkniecie]]/B184-1</f>
        <v>-4.1882030178326479E-2</v>
      </c>
    </row>
    <row r="186" spans="1:3" x14ac:dyDescent="0.3">
      <c r="A186" s="1">
        <v>44681</v>
      </c>
      <c r="B186" s="2">
        <v>1678.03</v>
      </c>
      <c r="C186" s="3">
        <f>tbsp_m_1[[#This Row],[Zamkniecie]]/B185-1</f>
        <v>-3.9022546487455512E-2</v>
      </c>
    </row>
    <row r="187" spans="1:3" x14ac:dyDescent="0.3">
      <c r="A187" s="1">
        <v>44712</v>
      </c>
      <c r="B187" s="2">
        <v>1682.22</v>
      </c>
      <c r="C187" s="3">
        <f>tbsp_m_1[[#This Row],[Zamkniecie]]/B186-1</f>
        <v>2.4969756202213311E-3</v>
      </c>
    </row>
    <row r="188" spans="1:3" x14ac:dyDescent="0.3">
      <c r="A188" s="1">
        <v>44742</v>
      </c>
      <c r="B188" s="2">
        <v>1618.22</v>
      </c>
      <c r="C188" s="3">
        <f>tbsp_m_1[[#This Row],[Zamkniecie]]/B187-1</f>
        <v>-3.8044964392291103E-2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F A A B Q S w M E F A A C A A g A 5 b r T V J U j 7 5 y k A A A A 9 g A A A B I A H A B D b 2 5 m a W c v U G F j a 2 F n Z S 5 4 b W w g o h g A K K A U A A A A A A A A A A A A A A A A A A A A A A A A A A A A h Y 8 x D o I w G I W v Q r r T l q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G I r n G 8 Y p g C W S A U 2 n w F N u 9 9 t j 8 Q t m P j x k H x v g n L H M g S g b w / 8 A d Q S w M E F A A C A A g A 5 b r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6 0 1 S a n i R Y t Q I A A K c h A A A T A B w A R m 9 y b X V s Y X M v U 2 V j d G l v b j E u b S C i G A A o o B Q A A A A A A A A A A A A A A A A A A A A A A A A A A A D t l 9 F O 2 z A U h u 8 r 9 R 2 s I E 2 p l F V t a Q t s 6 g W k D I o E Y y s I C b p N b m I y D 8 c n s l 1 K i r j h l b i a t D v U 9 5 o 7 V s q 0 S j Q k m R B z b + r 0 N H + P 8 / 0 9 x 0 c S T 1 H g q H v 3 X n 1 b L B Q L 8 i s W x E d L l q c X y m 6 U L N R C j K h i A e n X + L u 4 v f H H 1 6 A / d O V 5 u Q 3 e I C R c 2 e 8 o I 2 U X u N I X 0 r b c N 7 1 D S Y T s h V j J U a 8 N Q 8 4 A + 7 I 3 V S 1 7 8 t w q O S d t w m h I F R E t y 7 E c 5 A I b h F y 2 a g 7 a 5 B 7 4 l A e t a q 1 R c d C H A S j S V T E j r d m y v A e c f C o 5 d 8 k t W X s 4 G F / f 3 g z P K A I U g T + M x z / k C H g c 6 q s R h Z C S y X Y O c F / f u y 8 g 1 E L b B P s 6 U / t + a w 4 6 + R 1 a Z 6 z r Y Y a F b C k x e P h D x 1 q J 6 2 c G S M X R T P J A Y C 5 P Q Y R 3 + z i I I y L t x d J y L i + t N l Z 6 M Z E k y N f r K w d d W r t d t 4 P W 3 a P O N K L I h b q 6 K h U L l M 9 P Z x 7 H Z i 4 c m 4 b j w h y 7 r / Z R o 1 J J R X E l F 4 o r h m K y f + P m Q E B E U p F c z Y X k q i G Z j O Q + 9 u g p 9 R C 5 e L 2 D I 8 x T M V 3 L h e m a Y Z q M a X q Q 1 U o u J L W s Q Z m s 0 I Z E B P p h o F 0 s z o i S T 6 I a D m l Q r 3 w J M y U 6 F X 0 E a P N / B Y r / A v p e D b H w 6 J 9 t c x L Y w 9 + G 8 U i O 4 n k R T u d G j n F 4 x i m Z J 3 c 0 S Z l M C k C H q 2 a 9 P E k + Q Q X Q X G u a q 1 3 N u A T M d I 1 l X p R l f o F V I u P 6 c q 9 q 3 P K i 3 C I 1 2 N W s m 9 F U 1 H j l B X o l 8 9 I y k z V + e b 5 + S T G 9 Z H 1 0 u Z c 1 0 8 u i 0 8 s G A w j 7 e n h B G 9 o 3 D M c S b T H o Y 4 b W g 0 C Q Q H 8 P b Q D 3 k b 1 N / E D D 2 z z 8 W E p H v Z Y P 9 Z q h n j n 1 d K C X 8 w G 9 b E B n C t o F E Y F 4 c H d C 2 p 9 V X 0 Y 5 D K I z X d P + n 2 / 7 f 8 J x k Q x E x H j G h 8 W p 6 C N e a R i v / E u v J O 4 Z 9 X x 6 R t 3 0 j I V 7 x h Y w P d J F o F A k q J e A 5 0 9 Q S w E C L Q A U A A I A C A D l u t N U l S P v n K Q A A A D 2 A A A A E g A A A A A A A A A A A A A A A A A A A A A A Q 2 9 u Z m l n L 1 B h Y 2 t h Z 2 U u e G 1 s U E s B A i 0 A F A A C A A g A 5 b r T V A / K 6 a u k A A A A 6 Q A A A B M A A A A A A A A A A A A A A A A A 8 A A A A F t D b 2 5 0 Z W 5 0 X 1 R 5 c G V z X S 5 4 b W x Q S w E C L Q A U A A I A C A D l u t N U m p 4 k W L U C A A C n I Q A A E w A A A A A A A A A A A A A A A A D h A Q A A R m 9 y b X V s Y X M v U 2 V j d G l v b j E u b V B L B Q Y A A A A A A w A D A M I A A A D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l g A A A A A A A D q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F y d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M T o x N j o x N C 4 x N T k 3 N z U 5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N U 0 N J I E F D V 0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1 K S 9 B d X R v U m V t b 3 Z l Z E N v b H V t b n M x L n t E Y X R l L D B 9 J n F 1 b 3 Q 7 L C Z x d W 9 0 O 1 N l Y 3 R p b 2 4 x L 2 N o Y X J 0 K D U p L 0 F 1 d G 9 S Z W 1 v d m V k Q 2 9 s d W 1 u c z E u e 0 1 T Q 0 k g Q U N X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F y d C g 1 K S 9 B d X R v U m V t b 3 Z l Z E N v b H V t b n M x L n t E Y X R l L D B 9 J n F 1 b 3 Q 7 L C Z x d W 9 0 O 1 N l Y 3 R p b 2 4 x L 2 N o Y X J 0 K D U p L 0 F 1 d G 9 S Z W 1 v d m V k Q 2 9 s d W 1 u c z E u e 0 1 T Q 0 k g Q U N X S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Q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Y X J 0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E x O j I y O j Q y L j g z N j I 4 N z d a I i A v P j x F b n R y e S B U e X B l P S J G a W x s Q 2 9 s d W 1 u V H l w Z X M i I F Z h b H V l P S J z Q 1 F Z P S I g L z 4 8 R W 5 0 c n k g V H l w Z T 0 i R m l s b E N v b H V t b k 5 h b W V z I i B W Y W x 1 Z T 0 i c 1 s m c X V v d D t E Y X R l J n F 1 b 3 Q 7 L C Z x d W 9 0 O 1 N c d T A w M j Z Q I D U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K D Y p L 0 F 1 d G 9 S Z W 1 v d m V k Q 2 9 s d W 1 u c z E u e 0 R h d G U s M H 0 m c X V v d D s s J n F 1 b 3 Q 7 U 2 V j d G l v b j E v Y 2 h h c n Q o N i k v Q X V 0 b 1 J l b W 9 2 Z W R D b 2 x 1 b W 5 z M S 5 7 U 1 x 1 M D A y N l A g N T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X J 0 K D Y p L 0 F 1 d G 9 S Z W 1 v d m V k Q 2 9 s d W 1 u c z E u e 0 R h d G U s M H 0 m c X V v d D s s J n F 1 b 3 Q 7 U 2 V j d G l v b j E v Y 2 h h c n Q o N i k v Q X V 0 b 1 J l b W 9 2 Z W R D b 2 x 1 b W 5 z M S 5 7 U 1 x 1 M D A y N l A g N T A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h c n R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l U M T E 6 M z M 6 M j I u N T I y O T c 2 O F o i I C 8 + P E V u d H J 5 I F R 5 c G U 9 I k Z p b G x D b 2 x 1 b W 5 U e X B l c y I g V m F s d W U 9 I n N D U V k 9 I i A v P j x F b n R y e S B U e X B l P S J G a W x s Q 2 9 s d W 1 u T m F t Z X M i I F Z h b H V l P S J z W y Z x d W 9 0 O 0 R h d G U m c X V v d D s s J n F 1 b 3 Q 7 T V N D S S B F d X J v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3 K S 9 B d X R v U m V t b 3 Z l Z E N v b H V t b n M x L n t E Y X R l L D B 9 J n F 1 b 3 Q 7 L C Z x d W 9 0 O 1 N l Y 3 R p b 2 4 x L 2 N o Y X J 0 K D c p L 0 F 1 d G 9 S Z W 1 v d m V k Q 2 9 s d W 1 u c z E u e 0 1 T Q 0 k g R X V y b 3 B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X J 0 K D c p L 0 F 1 d G 9 S Z W 1 v d m V k Q 2 9 s d W 1 u c z E u e 0 R h d G U s M H 0 m c X V v d D s s J n F 1 b 3 Q 7 U 2 V j d G l v b j E v Y 2 h h c n Q o N y k v Q X V 0 b 1 J l b W 9 2 Z W R D b 2 x 1 b W 5 z M S 5 7 T V N D S S B F d X J v c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0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F y d F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M T o 0 M D o 0 N i 4 5 O D A x N z A 5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N U 0 N J I F B h Y 2 l m a W M g Z X g t S m F w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4 K S 9 B d X R v U m V t b 3 Z l Z E N v b H V t b n M x L n t E Y X R l L D B 9 J n F 1 b 3 Q 7 L C Z x d W 9 0 O 1 N l Y 3 R p b 2 4 x L 2 N o Y X J 0 K D g p L 0 F 1 d G 9 S Z W 1 v d m V k Q 2 9 s d W 1 u c z E u e 0 1 T Q 0 k g U G F j a W Z p Y y B l e C 1 K Y X B h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F y d C g 4 K S 9 B d X R v U m V t b 3 Z l Z E N v b H V t b n M x L n t E Y X R l L D B 9 J n F 1 b 3 Q 7 L C Z x d W 9 0 O 1 N l Y 3 R p b 2 4 x L 2 N o Y X J 0 K D g p L 0 F 1 d G 9 S Z W 1 v d m V k Q 2 9 s d W 1 u c z E u e 0 1 T Q 0 k g U G F j a W Z p Y y B l e C 1 K Y X B h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Q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Y X J 0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E x O j Q 0 O j I 1 L j E 5 M j U y M j R a I i A v P j x F b n R y e S B U e X B l P S J G a W x s Q 2 9 s d W 1 u V H l w Z X M i I F Z h b H V l P S J z Q 1 F Z P S I g L z 4 8 R W 5 0 c n k g V H l w Z T 0 i R m l s b E N v b H V t b k 5 h b W V z I i B W Y W x 1 Z T 0 i c 1 s m c X V v d D t E Y X R l J n F 1 b 3 Q 7 L C Z x d W 9 0 O 0 1 T Q 0 k g S m F w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5 K S 9 B d X R v U m V t b 3 Z l Z E N v b H V t b n M x L n t E Y X R l L D B 9 J n F 1 b 3 Q 7 L C Z x d W 9 0 O 1 N l Y 3 R p b 2 4 x L 2 N o Y X J 0 K D k p L 0 F 1 d G 9 S Z W 1 v d m V k Q 2 9 s d W 1 u c z E u e 0 1 T Q 0 k g S m F w Y W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c n Q o O S k v Q X V 0 b 1 J l b W 9 2 Z W R D b 2 x 1 b W 5 z M S 5 7 R G F 0 Z S w w f S Z x d W 9 0 O y w m c X V v d D t T Z W N 0 a W 9 u M S 9 j a G F y d C g 5 K S 9 B d X R v U m V t b 3 Z l Z E N v b H V t b n M x L n t N U 0 N J I E p h c G F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5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Y X J 0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M T o 0 O D o w N y 4 3 N j c x M D c 5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N U 0 N J I E V t Z X J n a W 5 n I E 1 h c m t l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x M C k v Q X V 0 b 1 J l b W 9 2 Z W R D b 2 x 1 b W 5 z M S 5 7 R G F 0 Z S w w f S Z x d W 9 0 O y w m c X V v d D t T Z W N 0 a W 9 u M S 9 j a G F y d C g x M C k v Q X V 0 b 1 J l b W 9 2 Z W R D b 2 x 1 b W 5 z M S 5 7 T V N D S S B F b W V y Z 2 l u Z y B N Y X J r Z X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X J 0 K D E w K S 9 B d X R v U m V t b 3 Z l Z E N v b H V t b n M x L n t E Y X R l L D B 9 J n F 1 b 3 Q 7 L C Z x d W 9 0 O 1 N l Y 3 R p b 2 4 x L 2 N o Y X J 0 K D E w K S 9 B d X R v U m V t b 3 Z l Z E N v b H V t b n M x L n t N U 0 N J I E V t Z X J n a W 5 n I E 1 h c m t l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0 K D E w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d p Z z Q w X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2 l n N D B f b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2 l n N D B f b S 9 B d X R v U m V t b 3 Z l Z E N v b H V t b n M x L n t E Y X R h L D B 9 J n F 1 b 3 Q 7 L C Z x d W 9 0 O 1 N l Y 3 R p b 2 4 x L 2 1 3 a W c 0 M F 9 t L 0 F 1 d G 9 S Z W 1 v d m V k Q 2 9 s d W 1 u c z E u e 0 9 0 d 2 F y Y 2 l l L D F 9 J n F 1 b 3 Q 7 L C Z x d W 9 0 O 1 N l Y 3 R p b 2 4 x L 2 1 3 a W c 0 M F 9 t L 0 F 1 d G 9 S Z W 1 v d m V k Q 2 9 s d W 1 u c z E u e 0 5 h a n d 5 e n N 6 e S w y f S Z x d W 9 0 O y w m c X V v d D t T Z W N 0 a W 9 u M S 9 t d 2 l n N D B f b S 9 B d X R v U m V t b 3 Z l Z E N v b H V t b n M x L n t O Y W p u a X p z e n k s M 3 0 m c X V v d D s s J n F 1 b 3 Q 7 U 2 V j d G l v b j E v b X d p Z z Q w X 2 0 v Q X V 0 b 1 J l b W 9 2 Z W R D b 2 x 1 b W 5 z M S 5 7 W m F t a 2 5 p Z W N p Z S w 0 f S Z x d W 9 0 O y w m c X V v d D t T Z W N 0 a W 9 u M S 9 t d 2 l n N D B f b S 9 B d X R v U m V t b 3 Z l Z E N v b H V t b n M x L n t X b 2 x 1 b W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3 a W c 0 M F 9 t L 0 F 1 d G 9 S Z W 1 v d m V k Q 2 9 s d W 1 u c z E u e 0 R h d G E s M H 0 m c X V v d D s s J n F 1 b 3 Q 7 U 2 V j d G l v b j E v b X d p Z z Q w X 2 0 v Q X V 0 b 1 J l b W 9 2 Z W R D b 2 x 1 b W 5 z M S 5 7 T 3 R 3 Y X J j a W U s M X 0 m c X V v d D s s J n F 1 b 3 Q 7 U 2 V j d G l v b j E v b X d p Z z Q w X 2 0 v Q X V 0 b 1 J l b W 9 2 Z W R D b 2 x 1 b W 5 z M S 5 7 T m F q d 3 l 6 c 3 p 5 L D J 9 J n F 1 b 3 Q 7 L C Z x d W 9 0 O 1 N l Y 3 R p b 2 4 x L 2 1 3 a W c 0 M F 9 t L 0 F 1 d G 9 S Z W 1 v d m V k Q 2 9 s d W 1 u c z E u e 0 5 h a m 5 p e n N 6 e S w z f S Z x d W 9 0 O y w m c X V v d D t T Z W N 0 a W 9 u M S 9 t d 2 l n N D B f b S 9 B d X R v U m V t b 3 Z l Z E N v b H V t b n M x L n t a Y W 1 r b m l l Y 2 l l L D R 9 J n F 1 b 3 Q 7 L C Z x d W 9 0 O 1 N l Y 3 R p b 2 4 x L 2 1 3 a W c 0 M F 9 t L 0 F 1 d G 9 S Z W 1 v d m V k Q 2 9 s d W 1 u c z E u e 1 d v b H V t Z W 4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L C Z x d W 9 0 O 1 d v b H V t Z W 4 m c X V v d D t d I i A v P j x F b n R y e S B U e X B l P S J G a W x s Q 2 9 s d W 1 u V H l w Z X M i I F Z h b H V l P S J z Q 1 F Z R 0 J n W U Q i I C 8 + P E V u d H J 5 I F R 5 c G U 9 I k Z p b G x M Y X N 0 V X B k Y X R l Z C I g V m F s d W U 9 I m Q y M D I y L T A 2 L T E 4 V D I x O j U z O j I 1 L j U z M j E 1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2 l n N D B f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2 l n N D B f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3 a W c 0 M F 9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z I w X 2 0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c y M F 9 t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2 L T E 5 V D E 4 O j U y O j Q 3 L j Y 3 M j U 5 N j l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Z z I w X 2 0 o M S k v Q X V 0 b 1 J l b W 9 2 Z W R D b 2 x 1 b W 5 z M S 5 7 R G F 0 Y S w w f S Z x d W 9 0 O y w m c X V v d D t T Z W N 0 a W 9 u M S 9 3 a W c y M F 9 t K D E p L 0 F 1 d G 9 S Z W 1 v d m V k Q 2 9 s d W 1 u c z E u e 0 9 0 d 2 F y Y 2 l l L D F 9 J n F 1 b 3 Q 7 L C Z x d W 9 0 O 1 N l Y 3 R p b 2 4 x L 3 d p Z z I w X 2 0 o M S k v Q X V 0 b 1 J l b W 9 2 Z W R D b 2 x 1 b W 5 z M S 5 7 T m F q d 3 l 6 c 3 p 5 L D J 9 J n F 1 b 3 Q 7 L C Z x d W 9 0 O 1 N l Y 3 R p b 2 4 x L 3 d p Z z I w X 2 0 o M S k v Q X V 0 b 1 J l b W 9 2 Z W R D b 2 x 1 b W 5 z M S 5 7 T m F q b m l 6 c 3 p 5 L D N 9 J n F 1 b 3 Q 7 L C Z x d W 9 0 O 1 N l Y 3 R p b 2 4 x L 3 d p Z z I w X 2 0 o M S k v Q X V 0 b 1 J l b W 9 2 Z W R D b 2 x 1 b W 5 z M S 5 7 W m F t a 2 5 p Z W N p Z S w 0 f S Z x d W 9 0 O y w m c X V v d D t T Z W N 0 a W 9 u M S 9 3 a W c y M F 9 t K D E p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l n M j B f b S g x K S 9 B d X R v U m V t b 3 Z l Z E N v b H V t b n M x L n t E Y X R h L D B 9 J n F 1 b 3 Q 7 L C Z x d W 9 0 O 1 N l Y 3 R p b 2 4 x L 3 d p Z z I w X 2 0 o M S k v Q X V 0 b 1 J l b W 9 2 Z W R D b 2 x 1 b W 5 z M S 5 7 T 3 R 3 Y X J j a W U s M X 0 m c X V v d D s s J n F 1 b 3 Q 7 U 2 V j d G l v b j E v d 2 l n M j B f b S g x K S 9 B d X R v U m V t b 3 Z l Z E N v b H V t b n M x L n t O Y W p 3 e X p z e n k s M n 0 m c X V v d D s s J n F 1 b 3 Q 7 U 2 V j d G l v b j E v d 2 l n M j B f b S g x K S 9 B d X R v U m V t b 3 Z l Z E N v b H V t b n M x L n t O Y W p u a X p z e n k s M 3 0 m c X V v d D s s J n F 1 b 3 Q 7 U 2 V j d G l v b j E v d 2 l n M j B f b S g x K S 9 B d X R v U m V t b 3 Z l Z E N v b H V t b n M x L n t a Y W 1 r b m l l Y 2 l l L D R 9 J n F 1 b 3 Q 7 L C Z x d W 9 0 O 1 N l Y 3 R p b 2 4 x L 3 d p Z z I w X 2 0 o M S k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n M j B f b S g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c y M F 9 t K D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n M j B f b S g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c y M H R y X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c y M H R y X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2 L T E 5 V D E 5 O j A w O j A x L j E z N D c 5 O T J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Z z I w d H J f b S 9 B d X R v U m V t b 3 Z l Z E N v b H V t b n M x L n t E Y X R h L D B 9 J n F 1 b 3 Q 7 L C Z x d W 9 0 O 1 N l Y 3 R p b 2 4 x L 3 d p Z z I w d H J f b S 9 B d X R v U m V t b 3 Z l Z E N v b H V t b n M x L n t P d H d h c m N p Z S w x f S Z x d W 9 0 O y w m c X V v d D t T Z W N 0 a W 9 u M S 9 3 a W c y M H R y X 2 0 v Q X V 0 b 1 J l b W 9 2 Z W R D b 2 x 1 b W 5 z M S 5 7 T m F q d 3 l 6 c 3 p 5 L D J 9 J n F 1 b 3 Q 7 L C Z x d W 9 0 O 1 N l Y 3 R p b 2 4 x L 3 d p Z z I w d H J f b S 9 B d X R v U m V t b 3 Z l Z E N v b H V t b n M x L n t O Y W p u a X p z e n k s M 3 0 m c X V v d D s s J n F 1 b 3 Q 7 U 2 V j d G l v b j E v d 2 l n M j B 0 c l 9 t L 0 F 1 d G 9 S Z W 1 v d m V k Q 2 9 s d W 1 u c z E u e 1 p h b W t u a W V j a W U s N H 0 m c X V v d D s s J n F 1 b 3 Q 7 U 2 V j d G l v b j E v d 2 l n M j B 0 c l 9 t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l n M j B 0 c l 9 t L 0 F 1 d G 9 S Z W 1 v d m V k Q 2 9 s d W 1 u c z E u e 0 R h d G E s M H 0 m c X V v d D s s J n F 1 b 3 Q 7 U 2 V j d G l v b j E v d 2 l n M j B 0 c l 9 t L 0 F 1 d G 9 S Z W 1 v d m V k Q 2 9 s d W 1 u c z E u e 0 9 0 d 2 F y Y 2 l l L D F 9 J n F 1 b 3 Q 7 L C Z x d W 9 0 O 1 N l Y 3 R p b 2 4 x L 3 d p Z z I w d H J f b S 9 B d X R v U m V t b 3 Z l Z E N v b H V t b n M x L n t O Y W p 3 e X p z e n k s M n 0 m c X V v d D s s J n F 1 b 3 Q 7 U 2 V j d G l v b j E v d 2 l n M j B 0 c l 9 t L 0 F 1 d G 9 S Z W 1 v d m V k Q 2 9 s d W 1 u c z E u e 0 5 h a m 5 p e n N 6 e S w z f S Z x d W 9 0 O y w m c X V v d D t T Z W N 0 a W 9 u M S 9 3 a W c y M H R y X 2 0 v Q X V 0 b 1 J l b W 9 2 Z W R D b 2 x 1 b W 5 z M S 5 7 W m F t a 2 5 p Z W N p Z S w 0 f S Z x d W 9 0 O y w m c X V v d D t T Z W N 0 a W 9 u M S 9 3 a W c y M H R y X 2 0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n M j B 0 c l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z I w d H J f b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z I w d H J f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2 l n O D B f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3 a W c 4 M F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i 0 w N i 0 x O V Q x O T o w M j o z N C 4 5 O D E 0 M j c 1 W i I g L z 4 8 R W 5 0 c n k g V H l w Z T 0 i R m l s b E N v b H V t b l R 5 c G V z I i B W Y W x 1 Z T 0 i c 0 N R W U d C Z 1 l E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L C Z x d W 9 0 O 1 d v b H V t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2 l n O D B f b S 9 B d X R v U m V t b 3 Z l Z E N v b H V t b n M x L n t E Y X R h L D B 9 J n F 1 b 3 Q 7 L C Z x d W 9 0 O 1 N l Y 3 R p b 2 4 x L 3 N 3 a W c 4 M F 9 t L 0 F 1 d G 9 S Z W 1 v d m V k Q 2 9 s d W 1 u c z E u e 0 9 0 d 2 F y Y 2 l l L D F 9 J n F 1 b 3 Q 7 L C Z x d W 9 0 O 1 N l Y 3 R p b 2 4 x L 3 N 3 a W c 4 M F 9 t L 0 F 1 d G 9 S Z W 1 v d m V k Q 2 9 s d W 1 u c z E u e 0 5 h a n d 5 e n N 6 e S w y f S Z x d W 9 0 O y w m c X V v d D t T Z W N 0 a W 9 u M S 9 z d 2 l n O D B f b S 9 B d X R v U m V t b 3 Z l Z E N v b H V t b n M x L n t O Y W p u a X p z e n k s M 3 0 m c X V v d D s s J n F 1 b 3 Q 7 U 2 V j d G l v b j E v c 3 d p Z z g w X 2 0 v Q X V 0 b 1 J l b W 9 2 Z W R D b 2 x 1 b W 5 z M S 5 7 W m F t a 2 5 p Z W N p Z S w 0 f S Z x d W 9 0 O y w m c X V v d D t T Z W N 0 a W 9 u M S 9 z d 2 l n O D B f b S 9 B d X R v U m V t b 3 Z l Z E N v b H V t b n M x L n t X b 2 x 1 b W V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3 a W c 4 M F 9 t L 0 F 1 d G 9 S Z W 1 v d m V k Q 2 9 s d W 1 u c z E u e 0 R h d G E s M H 0 m c X V v d D s s J n F 1 b 3 Q 7 U 2 V j d G l v b j E v c 3 d p Z z g w X 2 0 v Q X V 0 b 1 J l b W 9 2 Z W R D b 2 x 1 b W 5 z M S 5 7 T 3 R 3 Y X J j a W U s M X 0 m c X V v d D s s J n F 1 b 3 Q 7 U 2 V j d G l v b j E v c 3 d p Z z g w X 2 0 v Q X V 0 b 1 J l b W 9 2 Z W R D b 2 x 1 b W 5 z M S 5 7 T m F q d 3 l 6 c 3 p 5 L D J 9 J n F 1 b 3 Q 7 L C Z x d W 9 0 O 1 N l Y 3 R p b 2 4 x L 3 N 3 a W c 4 M F 9 t L 0 F 1 d G 9 S Z W 1 v d m V k Q 2 9 s d W 1 u c z E u e 0 5 h a m 5 p e n N 6 e S w z f S Z x d W 9 0 O y w m c X V v d D t T Z W N 0 a W 9 u M S 9 z d 2 l n O D B f b S 9 B d X R v U m V t b 3 Z l Z E N v b H V t b n M x L n t a Y W 1 r b m l l Y 2 l l L D R 9 J n F 1 b 3 Q 7 L C Z x d W 9 0 O 1 N l Y 3 R p b 2 4 x L 3 N 3 a W c 4 M F 9 t L 0 F 1 d G 9 S Z W 1 v d m V k Q 2 9 s d W 1 u c z E u e 1 d v b H V t Z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3 a W c 4 M F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3 a W c 4 M F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Z z g w X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Z z g w d H J f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3 a W c 4 M H R y X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E 5 O j A 2 O j E z L j U 3 N z c 2 M D F a I i A v P j x F b n R y e S B U e X B l P S J G a W x s Q 2 9 s d W 1 u V H l w Z X M i I F Z h b H V l P S J z Q 1 F Z R 0 J n W U c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3 a W c 4 M H R y X 2 0 v Q X V 0 b 1 J l b W 9 2 Z W R D b 2 x 1 b W 5 z M S 5 7 R G F 0 Y S w w f S Z x d W 9 0 O y w m c X V v d D t T Z W N 0 a W 9 u M S 9 z d 2 l n O D B 0 c l 9 t L 0 F 1 d G 9 S Z W 1 v d m V k Q 2 9 s d W 1 u c z E u e 0 9 0 d 2 F y Y 2 l l L D F 9 J n F 1 b 3 Q 7 L C Z x d W 9 0 O 1 N l Y 3 R p b 2 4 x L 3 N 3 a W c 4 M H R y X 2 0 v Q X V 0 b 1 J l b W 9 2 Z W R D b 2 x 1 b W 5 z M S 5 7 T m F q d 3 l 6 c 3 p 5 L D J 9 J n F 1 b 3 Q 7 L C Z x d W 9 0 O 1 N l Y 3 R p b 2 4 x L 3 N 3 a W c 4 M H R y X 2 0 v Q X V 0 b 1 J l b W 9 2 Z W R D b 2 x 1 b W 5 z M S 5 7 T m F q b m l 6 c 3 p 5 L D N 9 J n F 1 b 3 Q 7 L C Z x d W 9 0 O 1 N l Y 3 R p b 2 4 x L 3 N 3 a W c 4 M H R y X 2 0 v Q X V 0 b 1 J l b W 9 2 Z W R D b 2 x 1 b W 5 z M S 5 7 W m F t a 2 5 p Z W N p Z S w 0 f S Z x d W 9 0 O y w m c X V v d D t T Z W N 0 a W 9 u M S 9 z d 2 l n O D B 0 c l 9 t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d p Z z g w d H J f b S 9 B d X R v U m V t b 3 Z l Z E N v b H V t b n M x L n t E Y X R h L D B 9 J n F 1 b 3 Q 7 L C Z x d W 9 0 O 1 N l Y 3 R p b 2 4 x L 3 N 3 a W c 4 M H R y X 2 0 v Q X V 0 b 1 J l b W 9 2 Z W R D b 2 x 1 b W 5 z M S 5 7 T 3 R 3 Y X J j a W U s M X 0 m c X V v d D s s J n F 1 b 3 Q 7 U 2 V j d G l v b j E v c 3 d p Z z g w d H J f b S 9 B d X R v U m V t b 3 Z l Z E N v b H V t b n M x L n t O Y W p 3 e X p z e n k s M n 0 m c X V v d D s s J n F 1 b 3 Q 7 U 2 V j d G l v b j E v c 3 d p Z z g w d H J f b S 9 B d X R v U m V t b 3 Z l Z E N v b H V t b n M x L n t O Y W p u a X p z e n k s M 3 0 m c X V v d D s s J n F 1 b 3 Q 7 U 2 V j d G l v b j E v c 3 d p Z z g w d H J f b S 9 B d X R v U m V t b 3 Z l Z E N v b H V t b n M x L n t a Y W 1 r b m l l Y 2 l l L D R 9 J n F 1 b 3 Q 7 L C Z x d W 9 0 O 1 N l Y 3 R p b 2 4 x L 3 N 3 a W c 4 M H R y X 2 0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d p Z z g w d H J f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2 l n O D B 0 c l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Z z g w d H J f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F y d F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O T o y M T o w M S 4 1 M z U y M j U w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C b G 9 v b W J l c m c g Q m F y Y 2 x h e X M g R 2 x v Y m F s I E F n Z 3 J l Z 2 F 0 Z S B C b 2 5 k I C h I Z W R n Z W Q g R V V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K D E x K S 9 B d X R v U m V t b 3 Z l Z E N v b H V t b n M x L n t E Y X R l L D B 9 J n F 1 b 3 Q 7 L C Z x d W 9 0 O 1 N l Y 3 R p b 2 4 x L 2 N o Y X J 0 K D E x K S 9 B d X R v U m V t b 3 Z l Z E N v b H V t b n M x L n t C b G 9 v b W J l c m c g Q m F y Y 2 x h e X M g R 2 x v Y m F s I E F n Z 3 J l Z 2 F 0 Z S B C b 2 5 k I C h I Z W R n Z W Q g R V V S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F y d C g x M S k v Q X V 0 b 1 J l b W 9 2 Z W R D b 2 x 1 b W 5 z M S 5 7 R G F 0 Z S w w f S Z x d W 9 0 O y w m c X V v d D t T Z W N 0 a W 9 u M S 9 j a G F y d C g x M S k v Q X V 0 b 1 J l b W 9 2 Z W R D b 2 x 1 b W 5 z M S 5 7 Q m x v b 2 1 i Z X J n I E J h c m N s Y X l z I E d s b 2 J h b C B B Z 2 d y Z W d h d G U g Q m 9 u Z C A o S G V k Z 2 V k I E V V U i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0 K D E x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h c n R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l U M T k 6 M z E 6 M D M u M D c 3 N j U x M 1 o i I C 8 + P E V u d H J 5 I F R 5 c G U 9 I k Z p b G x D b 2 x 1 b W 5 U e X B l c y I g V m F s d W U 9 I n N D U V k 9 I i A v P j x F b n R y e S B U e X B l P S J G a W x s Q 2 9 s d W 1 u T m F t Z X M i I F Z h b H V l P S J z W y Z x d W 9 0 O 0 R h d G U m c X V v d D s s J n F 1 b 3 Q 7 Q m x v b 2 1 i Z X J n I E J h c m N s Y X l z I E d s b 2 J h b C B B Z 2 d y Z W d h d G U g Q m 9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K D E y K S 9 B d X R v U m V t b 3 Z l Z E N v b H V t b n M x L n t E Y X R l L D B 9 J n F 1 b 3 Q 7 L C Z x d W 9 0 O 1 N l Y 3 R p b 2 4 x L 2 N o Y X J 0 K D E y K S 9 B d X R v U m V t b 3 Z l Z E N v b H V t b n M x L n t C b G 9 v b W J l c m c g Q m F y Y 2 x h e X M g R 2 x v Y m F s I E F n Z 3 J l Z 2 F 0 Z S B C b 2 5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X J 0 K D E y K S 9 B d X R v U m V t b 3 Z l Z E N v b H V t b n M x L n t E Y X R l L D B 9 J n F 1 b 3 Q 7 L C Z x d W 9 0 O 1 N l Y 3 R p b 2 4 x L 2 N o Y X J 0 K D E y K S 9 B d X R v U m V t b 3 Z l Z E N v b H V t b n M x L n t C b G 9 v b W J l c m c g Q m F y Y 2 x h e X M g R 2 x v Y m F s I E F n Z 3 J l Z 2 F 0 Z S B C b 2 5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M T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M T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Y X J 0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O T o z N z o 1 M i 4 3 M j U 0 M z A x W i I g L z 4 8 R W 5 0 c n k g V H l w Z T 0 i R m l s b E N v b H V t b l R 5 c G V z I i B W Y W x 1 Z T 0 i c 0 N R W T 0 i I C 8 + P E V u d H J 5 I F R 5 c G U 9 I k Z p b G x D b 2 x 1 b W 5 O Y W 1 l c y I g V m F s d W U 9 I n N b J n F 1 b 3 Q 7 R G F 0 Z S Z x d W 9 0 O y w m c X V v d D t C b G 9 v b W J l c m c g Q m F y Y 2 x h e X M g R 2 x v Y m F s I E F n Z 3 J l Z 2 F 0 Z S B D b 3 J w b 3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C g x M y k v Q X V 0 b 1 J l b W 9 2 Z W R D b 2 x 1 b W 5 z M S 5 7 R G F 0 Z S w w f S Z x d W 9 0 O y w m c X V v d D t T Z W N 0 a W 9 u M S 9 j a G F y d C g x M y k v Q X V 0 b 1 J l b W 9 2 Z W R D b 2 x 1 b W 5 z M S 5 7 Q m x v b 2 1 i Z X J n I E J h c m N s Y X l z I E d s b 2 J h b C B B Z 2 d y Z W d h d G U g Q 2 9 y c G 9 y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X J 0 K D E z K S 9 B d X R v U m V t b 3 Z l Z E N v b H V t b n M x L n t E Y X R l L D B 9 J n F 1 b 3 Q 7 L C Z x d W 9 0 O 1 N l Y 3 R p b 2 4 x L 2 N o Y X J 0 K D E z K S 9 B d X R v U m V t b 3 Z l Z E N v b H V t b n M x L n t C b G 9 v b W J l c m c g Q m F y Y 2 x h e X M g R 2 x v Y m F s I E F n Z 3 J l Z 2 F 0 Z S B D b 3 J w b 3 J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X J 0 K D E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C g x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d G J z c F 9 t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J z c F 9 t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E 5 O j Q x O j U z L j Y 2 O T c 4 N j J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5 0 Y n N w X 2 0 o M S k v Q X V 0 b 1 J l b W 9 2 Z W R D b 2 x 1 b W 5 z M S 5 7 R G F 0 Y S w w f S Z x d W 9 0 O y w m c X V v d D t T Z W N 0 a W 9 u M S 9 e d G J z c F 9 t K D E p L 0 F 1 d G 9 S Z W 1 v d m V k Q 2 9 s d W 1 u c z E u e 0 9 0 d 2 F y Y 2 l l L D F 9 J n F 1 b 3 Q 7 L C Z x d W 9 0 O 1 N l Y 3 R p b 2 4 x L 1 5 0 Y n N w X 2 0 o M S k v Q X V 0 b 1 J l b W 9 2 Z W R D b 2 x 1 b W 5 z M S 5 7 T m F q d 3 l 6 c 3 p 5 L D J 9 J n F 1 b 3 Q 7 L C Z x d W 9 0 O 1 N l Y 3 R p b 2 4 x L 1 5 0 Y n N w X 2 0 o M S k v Q X V 0 b 1 J l b W 9 2 Z W R D b 2 x 1 b W 5 z M S 5 7 T m F q b m l 6 c 3 p 5 L D N 9 J n F 1 b 3 Q 7 L C Z x d W 9 0 O 1 N l Y 3 R p b 2 4 x L 1 5 0 Y n N w X 2 0 o M S k v Q X V 0 b 1 J l b W 9 2 Z W R D b 2 x 1 b W 5 z M S 5 7 W m F t a 2 5 p Z W N p Z S w 0 f S Z x d W 9 0 O y w m c X V v d D t T Z W N 0 a W 9 u M S 9 e d G J z c F 9 t K D E p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X n R i c 3 B f b S g x K S 9 B d X R v U m V t b 3 Z l Z E N v b H V t b n M x L n t E Y X R h L D B 9 J n F 1 b 3 Q 7 L C Z x d W 9 0 O 1 N l Y 3 R p b 2 4 x L 1 5 0 Y n N w X 2 0 o M S k v Q X V 0 b 1 J l b W 9 2 Z W R D b 2 x 1 b W 5 z M S 5 7 T 3 R 3 Y X J j a W U s M X 0 m c X V v d D s s J n F 1 b 3 Q 7 U 2 V j d G l v b j E v X n R i c 3 B f b S g x K S 9 B d X R v U m V t b 3 Z l Z E N v b H V t b n M x L n t O Y W p 3 e X p z e n k s M n 0 m c X V v d D s s J n F 1 b 3 Q 7 U 2 V j d G l v b j E v X n R i c 3 B f b S g x K S 9 B d X R v U m V t b 3 Z l Z E N v b H V t b n M x L n t O Y W p u a X p z e n k s M 3 0 m c X V v d D s s J n F 1 b 3 Q 7 U 2 V j d G l v b j E v X n R i c 3 B f b S g x K S 9 B d X R v U m V t b 3 Z l Z E N v b H V t b n M x L n t a Y W 1 r b m l l Y 2 l l L D R 9 J n F 1 b 3 Q 7 L C Z x d W 9 0 O 1 N l Y 3 R p b 2 4 x L 1 5 0 Y n N w X 2 0 o M S k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V F d G J z c F 9 t K D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X R i c 3 B f b S g x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X R i c 3 B f b S g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w b G 5 f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1 c n B s b l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O V Q x O T o 1 N D o w M C 4 0 N D Y 1 O T M z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V y c G x u X 2 0 v Q X V 0 b 1 J l b W 9 2 Z W R D b 2 x 1 b W 5 z M S 5 7 R G F 0 Y S w w f S Z x d W 9 0 O y w m c X V v d D t T Z W N 0 a W 9 u M S 9 l d X J w b G 5 f b S 9 B d X R v U m V t b 3 Z l Z E N v b H V t b n M x L n t P d H d h c m N p Z S w x f S Z x d W 9 0 O y w m c X V v d D t T Z W N 0 a W 9 u M S 9 l d X J w b G 5 f b S 9 B d X R v U m V t b 3 Z l Z E N v b H V t b n M x L n t O Y W p 3 e X p z e n k s M n 0 m c X V v d D s s J n F 1 b 3 Q 7 U 2 V j d G l v b j E v Z X V y c G x u X 2 0 v Q X V 0 b 1 J l b W 9 2 Z W R D b 2 x 1 b W 5 z M S 5 7 T m F q b m l 6 c 3 p 5 L D N 9 J n F 1 b 3 Q 7 L C Z x d W 9 0 O 1 N l Y 3 R p b 2 4 x L 2 V 1 c n B s b l 9 t L 0 F 1 d G 9 S Z W 1 v d m V k Q 2 9 s d W 1 u c z E u e 1 p h b W t u a W V j a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V y c G x u X 2 0 v Q X V 0 b 1 J l b W 9 2 Z W R D b 2 x 1 b W 5 z M S 5 7 R G F 0 Y S w w f S Z x d W 9 0 O y w m c X V v d D t T Z W N 0 a W 9 u M S 9 l d X J w b G 5 f b S 9 B d X R v U m V t b 3 Z l Z E N v b H V t b n M x L n t P d H d h c m N p Z S w x f S Z x d W 9 0 O y w m c X V v d D t T Z W N 0 a W 9 u M S 9 l d X J w b G 5 f b S 9 B d X R v U m V t b 3 Z l Z E N v b H V t b n M x L n t O Y W p 3 e X p z e n k s M n 0 m c X V v d D s s J n F 1 b 3 Q 7 U 2 V j d G l v b j E v Z X V y c G x u X 2 0 v Q X V 0 b 1 J l b W 9 2 Z W R D b 2 x 1 b W 5 z M S 5 7 T m F q b m l 6 c 3 p 5 L D N 9 J n F 1 b 3 Q 7 L C Z x d W 9 0 O 1 N l Y 3 R p b 2 4 x L 2 V 1 c n B s b l 9 t L 0 F 1 d G 9 S Z W 1 v d m V k Q 2 9 s d W 1 u c z E u e 1 p h b W t u a W V j a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1 c n B s b l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1 c n B s b l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c G x u X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Q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h c n R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I x O j I z O j E w L j Y 4 N D I 5 N j d a I i A v P j x F b n R y e S B U e X B l P S J G a W x s Q 2 9 s d W 1 u V H l w Z X M i I F Z h b H V l P S J z Q 1 F Z P S I g L z 4 8 R W 5 0 c n k g V H l w Z T 0 i R m l s b E N v b H V t b k 5 h b W V z I i B W Y W x 1 Z T 0 i c 1 s m c X V v d D t E Y X R l J n F 1 b 3 Q 7 L C Z x d W 9 0 O 0 d v b G Q g c 3 B v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K D E 0 K S 9 B d X R v U m V t b 3 Z l Z E N v b H V t b n M x L n t E Y X R l L D B 9 J n F 1 b 3 Q 7 L C Z x d W 9 0 O 1 N l Y 3 R p b 2 4 x L 2 N o Y X J 0 K D E 0 K S 9 B d X R v U m V t b 3 Z l Z E N v b H V t b n M x L n t H b 2 x k I H N w b 3 Q g c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c n Q o M T Q p L 0 F 1 d G 9 S Z W 1 v d m V k Q 2 9 s d W 1 u c z E u e 0 R h d G U s M H 0 m c X V v d D s s J n F 1 b 3 Q 7 U 2 V j d G l v b j E v Y 2 h h c n Q o M T Q p L 0 F 1 d G 9 S Z W 1 v d m V k Q 2 9 s d W 1 u c z E u e 0 d v b G Q g c 3 B v d C B w c m l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Q o M T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E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K D E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s L b 8 S 6 8 E 2 Q 6 7 g M S V D 6 U g A A A A A C A A A A A A A Q Z g A A A A E A A C A A A A C v J v b / G v s + M n A y 1 8 I d + 3 y t j B 6 r r f z b h Q B f p U Z 4 s Z j X 0 Q A A A A A O g A A A A A I A A C A A A A A J m 9 j X t x n p m y c f R P H Y N T n l 7 N v e 2 U Y M / V l H + p 0 C x T U 0 Z l A A A A C 3 e M i v x f u S p / X c m a K x G D B c D P 2 O K O d i E L J z K x k n C e 5 H z o 1 P b N y b u B j L b v S m u v s V J V Q X B T 4 i t I 9 u r T / a Y u m q s j 7 9 c C X r 8 b L Q S Q d v p 8 R 6 N z I A Y 0 A A A A D W 3 m l m U 5 H 3 v z F w l 2 P u L N Q i F V 4 b o v z 2 v j H m s L / z 4 P v c z O S p / 7 1 q X G U 1 V H 7 S y X c 5 S c Z Y / S j h l x k M a r 8 A 5 o H R k B T A < / D a t a M a s h u p > 
</file>

<file path=customXml/itemProps1.xml><?xml version="1.0" encoding="utf-8"?>
<ds:datastoreItem xmlns:ds="http://schemas.openxmlformats.org/officeDocument/2006/customXml" ds:itemID="{C3F8B7E1-181F-46E1-A19A-852873F82D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MSCI EM</vt:lpstr>
      <vt:lpstr>MSCI Japan</vt:lpstr>
      <vt:lpstr>MSCI PAcyfic ex Japan</vt:lpstr>
      <vt:lpstr>MSCI EUROPE</vt:lpstr>
      <vt:lpstr>SP500</vt:lpstr>
      <vt:lpstr>ACWI</vt:lpstr>
      <vt:lpstr>AGG BOND</vt:lpstr>
      <vt:lpstr>eurpln_m</vt:lpstr>
      <vt:lpstr>^tbsp_m(1)</vt:lpstr>
      <vt:lpstr>GLOBAL CORP</vt:lpstr>
      <vt:lpstr>AGG BOND Hedged</vt:lpstr>
      <vt:lpstr>mwig40tr</vt:lpstr>
      <vt:lpstr>mwig40_m</vt:lpstr>
      <vt:lpstr>swig80tr_m</vt:lpstr>
      <vt:lpstr>swig80_m</vt:lpstr>
      <vt:lpstr>wig20tr_m</vt:lpstr>
      <vt:lpstr>Gold</vt:lpstr>
      <vt:lpstr>wig20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2022-06-19T11:51:50Z</dcterms:created>
  <dcterms:modified xsi:type="dcterms:W3CDTF">2022-06-20T21:40:54Z</dcterms:modified>
</cp:coreProperties>
</file>